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O/land/PLANAbPiaSY/"/>
    </mc:Choice>
  </mc:AlternateContent>
  <xr:revisionPtr revIDLastSave="0" documentId="8_{BD4C3EEC-CAED-CC4B-9178-18BB3E3325C6}" xr6:coauthVersionLast="47" xr6:coauthVersionMax="47" xr10:uidLastSave="{00000000-0000-0000-0000-000000000000}"/>
  <bookViews>
    <workbookView xWindow="12640" yWindow="760" windowWidth="14920" windowHeight="15760" activeTab="3" xr2:uid="{00000000-000D-0000-FFFF-FFFF00000000}"/>
  </bookViews>
  <sheets>
    <sheet name="About" sheetId="1" r:id="rId1"/>
    <sheet name="TNC Data" sheetId="9" r:id="rId2"/>
    <sheet name="summary_for eps" sheetId="10" r:id="rId3"/>
    <sheet name="Aff Ref" sheetId="2" r:id="rId4"/>
    <sheet name="Set Asides" sheetId="3" r:id="rId5"/>
    <sheet name="Avoided Def" sheetId="4" r:id="rId6"/>
    <sheet name="Forest by State" sheetId="5" r:id="rId7"/>
    <sheet name="Impr Forest Mgmt" sheetId="6" r:id="rId8"/>
    <sheet name="County Data" sheetId="7" r:id="rId9"/>
    <sheet name="PLANAbPiaSY" sheetId="8" r:id="rId10"/>
  </sheets>
  <externalReferences>
    <externalReference r:id="rId11"/>
  </externalReferences>
  <definedNames>
    <definedName name="_xlnm._FilterDatabase" localSheetId="6" hidden="1">'Forest by State'!$A$4:$D$54</definedName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 localSheetId="1">#REF!</definedName>
    <definedName name="acres_per_million_hectares">#REF!</definedName>
    <definedName name="C_to_CO2">'[1]Conversion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D52" i="9"/>
  <c r="E52" i="9"/>
  <c r="F52" i="9"/>
  <c r="G52" i="9"/>
  <c r="H52" i="9"/>
  <c r="I52" i="9"/>
  <c r="P52" i="9" s="1"/>
  <c r="J52" i="9"/>
  <c r="K52" i="9"/>
  <c r="L52" i="9"/>
  <c r="M52" i="9"/>
  <c r="N52" i="9"/>
  <c r="O52" i="9"/>
  <c r="Q52" i="9"/>
  <c r="R52" i="9"/>
  <c r="S52" i="9"/>
  <c r="T52" i="9"/>
  <c r="U52" i="9"/>
  <c r="V52" i="9"/>
  <c r="W52" i="9"/>
  <c r="X52" i="9"/>
  <c r="Y52" i="9"/>
  <c r="Z52" i="9"/>
  <c r="AA52" i="9"/>
  <c r="AD52" i="9" s="1"/>
  <c r="AB52" i="9"/>
  <c r="AC52" i="9"/>
  <c r="AF52" i="9"/>
  <c r="AG52" i="9"/>
  <c r="AH52" i="9"/>
  <c r="AI52" i="9"/>
  <c r="AP52" i="9" s="1"/>
  <c r="AJ52" i="9"/>
  <c r="AK52" i="9"/>
  <c r="AR52" i="9" s="1"/>
  <c r="AL52" i="9"/>
  <c r="AM52" i="9"/>
  <c r="AN52" i="9"/>
  <c r="AO52" i="9"/>
  <c r="AQ52" i="9"/>
  <c r="AS52" i="9"/>
  <c r="AT52" i="9"/>
  <c r="AU52" i="9"/>
  <c r="AV52" i="9"/>
  <c r="AW52" i="9"/>
  <c r="AX52" i="9"/>
  <c r="AY52" i="9"/>
  <c r="BC52" i="9" s="1"/>
  <c r="AZ52" i="9"/>
  <c r="BA52" i="9"/>
  <c r="BB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DF52" i="9"/>
  <c r="DG52" i="9"/>
  <c r="DH52" i="9"/>
  <c r="DI52" i="9"/>
  <c r="DJ52" i="9"/>
  <c r="DK52" i="9"/>
  <c r="DL52" i="9"/>
  <c r="DM52" i="9"/>
  <c r="DN52" i="9"/>
  <c r="DO52" i="9"/>
  <c r="DP52" i="9"/>
  <c r="DQ52" i="9"/>
  <c r="DR52" i="9"/>
  <c r="DS52" i="9"/>
  <c r="DT52" i="9"/>
  <c r="DU52" i="9"/>
  <c r="DV52" i="9"/>
  <c r="DW52" i="9"/>
  <c r="K51" i="10"/>
  <c r="I51" i="10"/>
  <c r="J51" i="10" s="1"/>
  <c r="H51" i="10"/>
  <c r="F51" i="10"/>
  <c r="D51" i="10"/>
  <c r="G51" i="10" s="1"/>
  <c r="C51" i="10"/>
  <c r="K50" i="10"/>
  <c r="I50" i="10"/>
  <c r="L50" i="10" s="1"/>
  <c r="H50" i="10"/>
  <c r="F50" i="10"/>
  <c r="D50" i="10"/>
  <c r="C50" i="10"/>
  <c r="K49" i="10"/>
  <c r="I49" i="10"/>
  <c r="H49" i="10"/>
  <c r="F49" i="10"/>
  <c r="D49" i="10"/>
  <c r="C49" i="10"/>
  <c r="G49" i="10" s="1"/>
  <c r="K48" i="10"/>
  <c r="I48" i="10"/>
  <c r="H48" i="10"/>
  <c r="F48" i="10"/>
  <c r="D48" i="10"/>
  <c r="C48" i="10"/>
  <c r="G48" i="10" s="1"/>
  <c r="K47" i="10"/>
  <c r="I47" i="10"/>
  <c r="L47" i="10" s="1"/>
  <c r="H47" i="10"/>
  <c r="F47" i="10"/>
  <c r="D47" i="10"/>
  <c r="E47" i="10" s="1"/>
  <c r="C47" i="10"/>
  <c r="K46" i="10"/>
  <c r="I46" i="10"/>
  <c r="L46" i="10" s="1"/>
  <c r="H46" i="10"/>
  <c r="F46" i="10"/>
  <c r="D46" i="10"/>
  <c r="C46" i="10"/>
  <c r="K45" i="10"/>
  <c r="I45" i="10"/>
  <c r="H45" i="10"/>
  <c r="F45" i="10"/>
  <c r="D45" i="10"/>
  <c r="C45" i="10"/>
  <c r="G45" i="10" s="1"/>
  <c r="K44" i="10"/>
  <c r="I44" i="10"/>
  <c r="H44" i="10"/>
  <c r="L44" i="10" s="1"/>
  <c r="F44" i="10"/>
  <c r="D44" i="10"/>
  <c r="C44" i="10"/>
  <c r="G44" i="10" s="1"/>
  <c r="K43" i="10"/>
  <c r="I43" i="10"/>
  <c r="J43" i="10" s="1"/>
  <c r="H43" i="10"/>
  <c r="F43" i="10"/>
  <c r="D43" i="10"/>
  <c r="E43" i="10" s="1"/>
  <c r="C43" i="10"/>
  <c r="K42" i="10"/>
  <c r="I42" i="10"/>
  <c r="J42" i="10" s="1"/>
  <c r="H42" i="10"/>
  <c r="F42" i="10"/>
  <c r="D42" i="10"/>
  <c r="C42" i="10"/>
  <c r="K41" i="10"/>
  <c r="I41" i="10"/>
  <c r="H41" i="10"/>
  <c r="F41" i="10"/>
  <c r="D41" i="10"/>
  <c r="C41" i="10"/>
  <c r="F40" i="10"/>
  <c r="D40" i="10"/>
  <c r="C40" i="10"/>
  <c r="K39" i="10"/>
  <c r="I39" i="10"/>
  <c r="H39" i="10"/>
  <c r="L39" i="10" s="1"/>
  <c r="F39" i="10"/>
  <c r="D39" i="10"/>
  <c r="E39" i="10" s="1"/>
  <c r="C39" i="10"/>
  <c r="K38" i="10"/>
  <c r="I38" i="10"/>
  <c r="L38" i="10" s="1"/>
  <c r="H38" i="10"/>
  <c r="F38" i="10"/>
  <c r="D38" i="10"/>
  <c r="G38" i="10" s="1"/>
  <c r="C38" i="10"/>
  <c r="K37" i="10"/>
  <c r="I37" i="10"/>
  <c r="H37" i="10"/>
  <c r="F37" i="10"/>
  <c r="D37" i="10"/>
  <c r="C37" i="10"/>
  <c r="K36" i="10"/>
  <c r="I36" i="10"/>
  <c r="H36" i="10"/>
  <c r="L36" i="10" s="1"/>
  <c r="F36" i="10"/>
  <c r="D36" i="10"/>
  <c r="C36" i="10"/>
  <c r="G36" i="10" s="1"/>
  <c r="K35" i="10"/>
  <c r="I35" i="10"/>
  <c r="H35" i="10"/>
  <c r="L35" i="10" s="1"/>
  <c r="F35" i="10"/>
  <c r="D35" i="10"/>
  <c r="G35" i="10" s="1"/>
  <c r="C35" i="10"/>
  <c r="K34" i="10"/>
  <c r="I34" i="10"/>
  <c r="J34" i="10" s="1"/>
  <c r="H34" i="10"/>
  <c r="F34" i="10"/>
  <c r="D34" i="10"/>
  <c r="G34" i="10" s="1"/>
  <c r="C34" i="10"/>
  <c r="K33" i="10"/>
  <c r="I33" i="10"/>
  <c r="H33" i="10"/>
  <c r="F33" i="10"/>
  <c r="D33" i="10"/>
  <c r="C33" i="10"/>
  <c r="K32" i="10"/>
  <c r="I32" i="10"/>
  <c r="H32" i="10"/>
  <c r="L32" i="10" s="1"/>
  <c r="F32" i="10"/>
  <c r="D32" i="10"/>
  <c r="C32" i="10"/>
  <c r="G32" i="10" s="1"/>
  <c r="K31" i="10"/>
  <c r="I31" i="10"/>
  <c r="H31" i="10"/>
  <c r="F31" i="10"/>
  <c r="D31" i="10"/>
  <c r="G31" i="10" s="1"/>
  <c r="C31" i="10"/>
  <c r="K30" i="10"/>
  <c r="I30" i="10"/>
  <c r="J30" i="10" s="1"/>
  <c r="H30" i="10"/>
  <c r="F30" i="10"/>
  <c r="D30" i="10"/>
  <c r="G30" i="10" s="1"/>
  <c r="C30" i="10"/>
  <c r="K29" i="10"/>
  <c r="I29" i="10"/>
  <c r="H29" i="10"/>
  <c r="F29" i="10"/>
  <c r="D29" i="10"/>
  <c r="C29" i="10"/>
  <c r="K28" i="10"/>
  <c r="I28" i="10"/>
  <c r="H28" i="10"/>
  <c r="F28" i="10"/>
  <c r="D28" i="10"/>
  <c r="C28" i="10"/>
  <c r="K27" i="10"/>
  <c r="I27" i="10"/>
  <c r="H27" i="10"/>
  <c r="L27" i="10" s="1"/>
  <c r="F27" i="10"/>
  <c r="D27" i="10"/>
  <c r="E27" i="10" s="1"/>
  <c r="C27" i="10"/>
  <c r="K26" i="10"/>
  <c r="I26" i="10"/>
  <c r="L26" i="10" s="1"/>
  <c r="H26" i="10"/>
  <c r="F26" i="10"/>
  <c r="D26" i="10"/>
  <c r="G26" i="10" s="1"/>
  <c r="C26" i="10"/>
  <c r="K25" i="10"/>
  <c r="I25" i="10"/>
  <c r="H25" i="10"/>
  <c r="F25" i="10"/>
  <c r="D25" i="10"/>
  <c r="C25" i="10"/>
  <c r="K24" i="10"/>
  <c r="I24" i="10"/>
  <c r="H24" i="10"/>
  <c r="L24" i="10" s="1"/>
  <c r="F24" i="10"/>
  <c r="D24" i="10"/>
  <c r="C24" i="10"/>
  <c r="G24" i="10" s="1"/>
  <c r="K23" i="10"/>
  <c r="I23" i="10"/>
  <c r="H23" i="10"/>
  <c r="L23" i="10" s="1"/>
  <c r="F23" i="10"/>
  <c r="D23" i="10"/>
  <c r="G23" i="10" s="1"/>
  <c r="C23" i="10"/>
  <c r="K22" i="10"/>
  <c r="I22" i="10"/>
  <c r="J22" i="10" s="1"/>
  <c r="H22" i="10"/>
  <c r="F22" i="10"/>
  <c r="D22" i="10"/>
  <c r="G22" i="10" s="1"/>
  <c r="C22" i="10"/>
  <c r="K21" i="10"/>
  <c r="I21" i="10"/>
  <c r="H21" i="10"/>
  <c r="F21" i="10"/>
  <c r="D21" i="10"/>
  <c r="C21" i="10"/>
  <c r="K20" i="10"/>
  <c r="I20" i="10"/>
  <c r="H20" i="10"/>
  <c r="F20" i="10"/>
  <c r="D20" i="10"/>
  <c r="C20" i="10"/>
  <c r="G20" i="10" s="1"/>
  <c r="K19" i="10"/>
  <c r="I19" i="10"/>
  <c r="H19" i="10"/>
  <c r="L19" i="10" s="1"/>
  <c r="F19" i="10"/>
  <c r="D19" i="10"/>
  <c r="G19" i="10" s="1"/>
  <c r="C19" i="10"/>
  <c r="K18" i="10"/>
  <c r="I18" i="10"/>
  <c r="L18" i="10" s="1"/>
  <c r="H18" i="10"/>
  <c r="F18" i="10"/>
  <c r="D18" i="10"/>
  <c r="G18" i="10" s="1"/>
  <c r="C18" i="10"/>
  <c r="K17" i="10"/>
  <c r="I17" i="10"/>
  <c r="H17" i="10"/>
  <c r="F17" i="10"/>
  <c r="D17" i="10"/>
  <c r="C17" i="10"/>
  <c r="K16" i="10"/>
  <c r="I16" i="10"/>
  <c r="H16" i="10"/>
  <c r="L16" i="10" s="1"/>
  <c r="F16" i="10"/>
  <c r="D16" i="10"/>
  <c r="C16" i="10"/>
  <c r="K15" i="10"/>
  <c r="I15" i="10"/>
  <c r="H15" i="10"/>
  <c r="L15" i="10" s="1"/>
  <c r="F15" i="10"/>
  <c r="D15" i="10"/>
  <c r="E15" i="10" s="1"/>
  <c r="C15" i="10"/>
  <c r="K14" i="10"/>
  <c r="I14" i="10"/>
  <c r="J14" i="10" s="1"/>
  <c r="H14" i="10"/>
  <c r="F14" i="10"/>
  <c r="D14" i="10"/>
  <c r="G14" i="10" s="1"/>
  <c r="C14" i="10"/>
  <c r="K13" i="10"/>
  <c r="I13" i="10"/>
  <c r="H13" i="10"/>
  <c r="F13" i="10"/>
  <c r="D13" i="10"/>
  <c r="C13" i="10"/>
  <c r="K12" i="10"/>
  <c r="I12" i="10"/>
  <c r="H12" i="10"/>
  <c r="L12" i="10" s="1"/>
  <c r="F12" i="10"/>
  <c r="D12" i="10"/>
  <c r="C12" i="10"/>
  <c r="G12" i="10" s="1"/>
  <c r="K11" i="10"/>
  <c r="I11" i="10"/>
  <c r="H11" i="10"/>
  <c r="L11" i="10" s="1"/>
  <c r="F11" i="10"/>
  <c r="D11" i="10"/>
  <c r="G11" i="10" s="1"/>
  <c r="C11" i="10"/>
  <c r="K10" i="10"/>
  <c r="I10" i="10"/>
  <c r="J10" i="10" s="1"/>
  <c r="H10" i="10"/>
  <c r="F10" i="10"/>
  <c r="D10" i="10"/>
  <c r="E10" i="10" s="1"/>
  <c r="C10" i="10"/>
  <c r="K9" i="10"/>
  <c r="I9" i="10"/>
  <c r="H9" i="10"/>
  <c r="F9" i="10"/>
  <c r="D9" i="10"/>
  <c r="C9" i="10"/>
  <c r="K8" i="10"/>
  <c r="I8" i="10"/>
  <c r="H8" i="10"/>
  <c r="F8" i="10"/>
  <c r="D8" i="10"/>
  <c r="C8" i="10"/>
  <c r="K7" i="10"/>
  <c r="I7" i="10"/>
  <c r="H7" i="10"/>
  <c r="L7" i="10" s="1"/>
  <c r="F7" i="10"/>
  <c r="D7" i="10"/>
  <c r="G7" i="10" s="1"/>
  <c r="C7" i="10"/>
  <c r="K6" i="10"/>
  <c r="I6" i="10"/>
  <c r="L6" i="10" s="1"/>
  <c r="H6" i="10"/>
  <c r="F6" i="10"/>
  <c r="D6" i="10"/>
  <c r="G6" i="10" s="1"/>
  <c r="C6" i="10"/>
  <c r="K5" i="10"/>
  <c r="I5" i="10"/>
  <c r="H5" i="10"/>
  <c r="F5" i="10"/>
  <c r="D5" i="10"/>
  <c r="C5" i="10"/>
  <c r="K4" i="10"/>
  <c r="I4" i="10"/>
  <c r="H4" i="10"/>
  <c r="L4" i="10" s="1"/>
  <c r="F4" i="10"/>
  <c r="D4" i="10"/>
  <c r="C4" i="10"/>
  <c r="G4" i="10" s="1"/>
  <c r="E51" i="10"/>
  <c r="G50" i="10"/>
  <c r="J49" i="10"/>
  <c r="L49" i="10"/>
  <c r="E49" i="10"/>
  <c r="J48" i="10"/>
  <c r="L48" i="10"/>
  <c r="E48" i="10"/>
  <c r="J47" i="10"/>
  <c r="G47" i="10"/>
  <c r="G46" i="10"/>
  <c r="J45" i="10"/>
  <c r="L45" i="10"/>
  <c r="E45" i="10"/>
  <c r="J44" i="10"/>
  <c r="E44" i="10"/>
  <c r="L43" i="10"/>
  <c r="L42" i="10"/>
  <c r="G42" i="10"/>
  <c r="J41" i="10"/>
  <c r="L41" i="10"/>
  <c r="G41" i="10"/>
  <c r="E41" i="10"/>
  <c r="E40" i="10"/>
  <c r="G40" i="10"/>
  <c r="J39" i="10"/>
  <c r="J38" i="10"/>
  <c r="E38" i="10"/>
  <c r="L37" i="10"/>
  <c r="E37" i="10"/>
  <c r="G37" i="10"/>
  <c r="J36" i="10"/>
  <c r="E36" i="10"/>
  <c r="J35" i="10"/>
  <c r="E35" i="10"/>
  <c r="L34" i="10"/>
  <c r="L33" i="10"/>
  <c r="E33" i="10"/>
  <c r="G33" i="10"/>
  <c r="J32" i="10"/>
  <c r="E32" i="10"/>
  <c r="J31" i="10"/>
  <c r="L31" i="10"/>
  <c r="E31" i="10"/>
  <c r="L29" i="10"/>
  <c r="E29" i="10"/>
  <c r="G29" i="10"/>
  <c r="L28" i="10"/>
  <c r="J28" i="10"/>
  <c r="E28" i="10"/>
  <c r="G28" i="10"/>
  <c r="J27" i="10"/>
  <c r="G27" i="10"/>
  <c r="J26" i="10"/>
  <c r="L25" i="10"/>
  <c r="E25" i="10"/>
  <c r="G25" i="10"/>
  <c r="J24" i="10"/>
  <c r="E24" i="10"/>
  <c r="J23" i="10"/>
  <c r="E23" i="10"/>
  <c r="L22" i="10"/>
  <c r="L21" i="10"/>
  <c r="E21" i="10"/>
  <c r="G21" i="10"/>
  <c r="L20" i="10"/>
  <c r="J20" i="10"/>
  <c r="E20" i="10"/>
  <c r="J19" i="10"/>
  <c r="J18" i="10"/>
  <c r="J17" i="10"/>
  <c r="E17" i="10"/>
  <c r="G17" i="10"/>
  <c r="J16" i="10"/>
  <c r="E16" i="10"/>
  <c r="G16" i="10"/>
  <c r="J15" i="10"/>
  <c r="G15" i="10"/>
  <c r="L14" i="10"/>
  <c r="J13" i="10"/>
  <c r="E13" i="10"/>
  <c r="G13" i="10"/>
  <c r="J12" i="10"/>
  <c r="E12" i="10"/>
  <c r="J11" i="10"/>
  <c r="E11" i="10"/>
  <c r="G10" i="10"/>
  <c r="J9" i="10"/>
  <c r="E9" i="10"/>
  <c r="G9" i="10"/>
  <c r="L8" i="10"/>
  <c r="J8" i="10"/>
  <c r="E8" i="10"/>
  <c r="G8" i="10"/>
  <c r="J7" i="10"/>
  <c r="J6" i="10"/>
  <c r="E6" i="10"/>
  <c r="L5" i="10"/>
  <c r="E5" i="10"/>
  <c r="G5" i="10"/>
  <c r="J4" i="10"/>
  <c r="E4" i="10"/>
  <c r="BE51" i="9"/>
  <c r="BD51" i="9"/>
  <c r="BC51" i="9"/>
  <c r="AR51" i="9"/>
  <c r="AQ51" i="9"/>
  <c r="AP51" i="9"/>
  <c r="AE51" i="9"/>
  <c r="AD51" i="9"/>
  <c r="AC51" i="9"/>
  <c r="R51" i="9"/>
  <c r="Q51" i="9"/>
  <c r="P51" i="9"/>
  <c r="BE50" i="9"/>
  <c r="BD50" i="9"/>
  <c r="BC50" i="9"/>
  <c r="AR50" i="9"/>
  <c r="AQ50" i="9"/>
  <c r="AP50" i="9"/>
  <c r="AE50" i="9"/>
  <c r="AD50" i="9"/>
  <c r="AC50" i="9"/>
  <c r="R50" i="9"/>
  <c r="Q50" i="9"/>
  <c r="P50" i="9"/>
  <c r="BE49" i="9"/>
  <c r="BD49" i="9"/>
  <c r="BC49" i="9"/>
  <c r="AR49" i="9"/>
  <c r="AQ49" i="9"/>
  <c r="AP49" i="9"/>
  <c r="AE49" i="9"/>
  <c r="AD49" i="9"/>
  <c r="AC49" i="9"/>
  <c r="R49" i="9"/>
  <c r="Q49" i="9"/>
  <c r="P49" i="9"/>
  <c r="BE48" i="9"/>
  <c r="BD48" i="9"/>
  <c r="BC48" i="9"/>
  <c r="AR48" i="9"/>
  <c r="AQ48" i="9"/>
  <c r="AP48" i="9"/>
  <c r="AE48" i="9"/>
  <c r="AD48" i="9"/>
  <c r="AC48" i="9"/>
  <c r="R48" i="9"/>
  <c r="Q48" i="9"/>
  <c r="P48" i="9"/>
  <c r="BE47" i="9"/>
  <c r="BD47" i="9"/>
  <c r="BC47" i="9"/>
  <c r="AR47" i="9"/>
  <c r="AQ47" i="9"/>
  <c r="AP47" i="9"/>
  <c r="AE47" i="9"/>
  <c r="AD47" i="9"/>
  <c r="AC47" i="9"/>
  <c r="R47" i="9"/>
  <c r="Q47" i="9"/>
  <c r="P47" i="9"/>
  <c r="BE46" i="9"/>
  <c r="BD46" i="9"/>
  <c r="BC46" i="9"/>
  <c r="AR46" i="9"/>
  <c r="AQ46" i="9"/>
  <c r="AP46" i="9"/>
  <c r="AE46" i="9"/>
  <c r="AD46" i="9"/>
  <c r="AC46" i="9"/>
  <c r="R46" i="9"/>
  <c r="Q46" i="9"/>
  <c r="P46" i="9"/>
  <c r="BE45" i="9"/>
  <c r="BD45" i="9"/>
  <c r="BC45" i="9"/>
  <c r="AR45" i="9"/>
  <c r="AQ45" i="9"/>
  <c r="AP45" i="9"/>
  <c r="AE45" i="9"/>
  <c r="AD45" i="9"/>
  <c r="AC45" i="9"/>
  <c r="R45" i="9"/>
  <c r="Q45" i="9"/>
  <c r="P45" i="9"/>
  <c r="BE44" i="9"/>
  <c r="BD44" i="9"/>
  <c r="BC44" i="9"/>
  <c r="AR44" i="9"/>
  <c r="AQ44" i="9"/>
  <c r="AP44" i="9"/>
  <c r="AE44" i="9"/>
  <c r="AD44" i="9"/>
  <c r="AC44" i="9"/>
  <c r="R44" i="9"/>
  <c r="Q44" i="9"/>
  <c r="P44" i="9"/>
  <c r="BE43" i="9"/>
  <c r="BD43" i="9"/>
  <c r="BC43" i="9"/>
  <c r="AR43" i="9"/>
  <c r="AQ43" i="9"/>
  <c r="AP43" i="9"/>
  <c r="AE43" i="9"/>
  <c r="AD43" i="9"/>
  <c r="AC43" i="9"/>
  <c r="R43" i="9"/>
  <c r="Q43" i="9"/>
  <c r="P43" i="9"/>
  <c r="BE42" i="9"/>
  <c r="BD42" i="9"/>
  <c r="BC42" i="9"/>
  <c r="AR42" i="9"/>
  <c r="AQ42" i="9"/>
  <c r="AP42" i="9"/>
  <c r="AE42" i="9"/>
  <c r="AD42" i="9"/>
  <c r="AC42" i="9"/>
  <c r="R42" i="9"/>
  <c r="Q42" i="9"/>
  <c r="P42" i="9"/>
  <c r="BE41" i="9"/>
  <c r="BD41" i="9"/>
  <c r="BC41" i="9"/>
  <c r="AR41" i="9"/>
  <c r="AQ41" i="9"/>
  <c r="AP41" i="9"/>
  <c r="AE41" i="9"/>
  <c r="AD41" i="9"/>
  <c r="AC41" i="9"/>
  <c r="R41" i="9"/>
  <c r="Q41" i="9"/>
  <c r="P41" i="9"/>
  <c r="BE40" i="9"/>
  <c r="BD40" i="9"/>
  <c r="BC40" i="9"/>
  <c r="AR40" i="9"/>
  <c r="AQ40" i="9"/>
  <c r="AP40" i="9"/>
  <c r="AE40" i="9"/>
  <c r="AD40" i="9"/>
  <c r="AC40" i="9"/>
  <c r="R40" i="9"/>
  <c r="Q40" i="9"/>
  <c r="P40" i="9"/>
  <c r="BE39" i="9"/>
  <c r="BD39" i="9"/>
  <c r="BC39" i="9"/>
  <c r="AR39" i="9"/>
  <c r="AQ39" i="9"/>
  <c r="AP39" i="9"/>
  <c r="AE39" i="9"/>
  <c r="AD39" i="9"/>
  <c r="AC39" i="9"/>
  <c r="R39" i="9"/>
  <c r="Q39" i="9"/>
  <c r="P39" i="9"/>
  <c r="BE38" i="9"/>
  <c r="BD38" i="9"/>
  <c r="BC38" i="9"/>
  <c r="AR38" i="9"/>
  <c r="AQ38" i="9"/>
  <c r="AP38" i="9"/>
  <c r="AE38" i="9"/>
  <c r="AD38" i="9"/>
  <c r="AC38" i="9"/>
  <c r="R38" i="9"/>
  <c r="Q38" i="9"/>
  <c r="P38" i="9"/>
  <c r="BE37" i="9"/>
  <c r="BD37" i="9"/>
  <c r="BC37" i="9"/>
  <c r="AR37" i="9"/>
  <c r="AQ37" i="9"/>
  <c r="AP37" i="9"/>
  <c r="AE37" i="9"/>
  <c r="AD37" i="9"/>
  <c r="AC37" i="9"/>
  <c r="R37" i="9"/>
  <c r="Q37" i="9"/>
  <c r="P37" i="9"/>
  <c r="BE36" i="9"/>
  <c r="BD36" i="9"/>
  <c r="BC36" i="9"/>
  <c r="AR36" i="9"/>
  <c r="AQ36" i="9"/>
  <c r="AP36" i="9"/>
  <c r="AE36" i="9"/>
  <c r="AD36" i="9"/>
  <c r="AC36" i="9"/>
  <c r="R36" i="9"/>
  <c r="Q36" i="9"/>
  <c r="P36" i="9"/>
  <c r="BE35" i="9"/>
  <c r="BD35" i="9"/>
  <c r="BC35" i="9"/>
  <c r="AR35" i="9"/>
  <c r="AQ35" i="9"/>
  <c r="AP35" i="9"/>
  <c r="AE35" i="9"/>
  <c r="AD35" i="9"/>
  <c r="AC35" i="9"/>
  <c r="R35" i="9"/>
  <c r="Q35" i="9"/>
  <c r="P35" i="9"/>
  <c r="BE34" i="9"/>
  <c r="BD34" i="9"/>
  <c r="BC34" i="9"/>
  <c r="AR34" i="9"/>
  <c r="AQ34" i="9"/>
  <c r="AP34" i="9"/>
  <c r="AE34" i="9"/>
  <c r="AD34" i="9"/>
  <c r="AC34" i="9"/>
  <c r="R34" i="9"/>
  <c r="Q34" i="9"/>
  <c r="P34" i="9"/>
  <c r="BE33" i="9"/>
  <c r="BD33" i="9"/>
  <c r="BC33" i="9"/>
  <c r="AR33" i="9"/>
  <c r="AQ33" i="9"/>
  <c r="AP33" i="9"/>
  <c r="AE33" i="9"/>
  <c r="AD33" i="9"/>
  <c r="AC33" i="9"/>
  <c r="R33" i="9"/>
  <c r="Q33" i="9"/>
  <c r="P33" i="9"/>
  <c r="BE32" i="9"/>
  <c r="BD32" i="9"/>
  <c r="BC32" i="9"/>
  <c r="AR32" i="9"/>
  <c r="AQ32" i="9"/>
  <c r="AP32" i="9"/>
  <c r="AE32" i="9"/>
  <c r="AD32" i="9"/>
  <c r="AC32" i="9"/>
  <c r="R32" i="9"/>
  <c r="Q32" i="9"/>
  <c r="P32" i="9"/>
  <c r="BE31" i="9"/>
  <c r="BD31" i="9"/>
  <c r="BC31" i="9"/>
  <c r="AR31" i="9"/>
  <c r="AQ31" i="9"/>
  <c r="AP31" i="9"/>
  <c r="AE31" i="9"/>
  <c r="AD31" i="9"/>
  <c r="AC31" i="9"/>
  <c r="R31" i="9"/>
  <c r="Q31" i="9"/>
  <c r="P31" i="9"/>
  <c r="BE30" i="9"/>
  <c r="BD30" i="9"/>
  <c r="BC30" i="9"/>
  <c r="AR30" i="9"/>
  <c r="AQ30" i="9"/>
  <c r="AP30" i="9"/>
  <c r="AE30" i="9"/>
  <c r="AD30" i="9"/>
  <c r="AC30" i="9"/>
  <c r="R30" i="9"/>
  <c r="Q30" i="9"/>
  <c r="P30" i="9"/>
  <c r="BE29" i="9"/>
  <c r="BD29" i="9"/>
  <c r="BC29" i="9"/>
  <c r="AR29" i="9"/>
  <c r="AQ29" i="9"/>
  <c r="AP29" i="9"/>
  <c r="AE29" i="9"/>
  <c r="AD29" i="9"/>
  <c r="AC29" i="9"/>
  <c r="R29" i="9"/>
  <c r="Q29" i="9"/>
  <c r="P29" i="9"/>
  <c r="BE28" i="9"/>
  <c r="BD28" i="9"/>
  <c r="BC28" i="9"/>
  <c r="AR28" i="9"/>
  <c r="AQ28" i="9"/>
  <c r="AP28" i="9"/>
  <c r="AE28" i="9"/>
  <c r="AD28" i="9"/>
  <c r="AC28" i="9"/>
  <c r="R28" i="9"/>
  <c r="Q28" i="9"/>
  <c r="P28" i="9"/>
  <c r="BE27" i="9"/>
  <c r="BD27" i="9"/>
  <c r="BC27" i="9"/>
  <c r="AR27" i="9"/>
  <c r="AQ27" i="9"/>
  <c r="AP27" i="9"/>
  <c r="AE27" i="9"/>
  <c r="AD27" i="9"/>
  <c r="AC27" i="9"/>
  <c r="R27" i="9"/>
  <c r="Q27" i="9"/>
  <c r="P27" i="9"/>
  <c r="BE26" i="9"/>
  <c r="BD26" i="9"/>
  <c r="BC26" i="9"/>
  <c r="AR26" i="9"/>
  <c r="AQ26" i="9"/>
  <c r="AP26" i="9"/>
  <c r="AE26" i="9"/>
  <c r="AD26" i="9"/>
  <c r="AC26" i="9"/>
  <c r="R26" i="9"/>
  <c r="Q26" i="9"/>
  <c r="P26" i="9"/>
  <c r="BE25" i="9"/>
  <c r="BD25" i="9"/>
  <c r="BC25" i="9"/>
  <c r="AR25" i="9"/>
  <c r="AQ25" i="9"/>
  <c r="AP25" i="9"/>
  <c r="AE25" i="9"/>
  <c r="AD25" i="9"/>
  <c r="AC25" i="9"/>
  <c r="R25" i="9"/>
  <c r="Q25" i="9"/>
  <c r="P25" i="9"/>
  <c r="BE24" i="9"/>
  <c r="BD24" i="9"/>
  <c r="BC24" i="9"/>
  <c r="AR24" i="9"/>
  <c r="AQ24" i="9"/>
  <c r="AP24" i="9"/>
  <c r="AE24" i="9"/>
  <c r="AD24" i="9"/>
  <c r="AC24" i="9"/>
  <c r="R24" i="9"/>
  <c r="Q24" i="9"/>
  <c r="P24" i="9"/>
  <c r="BE23" i="9"/>
  <c r="BD23" i="9"/>
  <c r="BC23" i="9"/>
  <c r="AR23" i="9"/>
  <c r="AQ23" i="9"/>
  <c r="AP23" i="9"/>
  <c r="AE23" i="9"/>
  <c r="AD23" i="9"/>
  <c r="AC23" i="9"/>
  <c r="R23" i="9"/>
  <c r="Q23" i="9"/>
  <c r="P23" i="9"/>
  <c r="BE22" i="9"/>
  <c r="BD22" i="9"/>
  <c r="BC22" i="9"/>
  <c r="AR22" i="9"/>
  <c r="AQ22" i="9"/>
  <c r="AP22" i="9"/>
  <c r="AE22" i="9"/>
  <c r="AD22" i="9"/>
  <c r="AC22" i="9"/>
  <c r="R22" i="9"/>
  <c r="Q22" i="9"/>
  <c r="P22" i="9"/>
  <c r="BE21" i="9"/>
  <c r="BD21" i="9"/>
  <c r="BC21" i="9"/>
  <c r="AR21" i="9"/>
  <c r="AQ21" i="9"/>
  <c r="AP21" i="9"/>
  <c r="AE21" i="9"/>
  <c r="AD21" i="9"/>
  <c r="AC21" i="9"/>
  <c r="R21" i="9"/>
  <c r="Q21" i="9"/>
  <c r="P21" i="9"/>
  <c r="BE20" i="9"/>
  <c r="BD20" i="9"/>
  <c r="BC20" i="9"/>
  <c r="AR20" i="9"/>
  <c r="AQ20" i="9"/>
  <c r="AP20" i="9"/>
  <c r="AE20" i="9"/>
  <c r="AD20" i="9"/>
  <c r="AC20" i="9"/>
  <c r="R20" i="9"/>
  <c r="Q20" i="9"/>
  <c r="P20" i="9"/>
  <c r="BE19" i="9"/>
  <c r="BD19" i="9"/>
  <c r="BC19" i="9"/>
  <c r="AR19" i="9"/>
  <c r="AQ19" i="9"/>
  <c r="AP19" i="9"/>
  <c r="AE19" i="9"/>
  <c r="AD19" i="9"/>
  <c r="AC19" i="9"/>
  <c r="R19" i="9"/>
  <c r="Q19" i="9"/>
  <c r="P19" i="9"/>
  <c r="BE18" i="9"/>
  <c r="BD18" i="9"/>
  <c r="BC18" i="9"/>
  <c r="AR18" i="9"/>
  <c r="AQ18" i="9"/>
  <c r="AP18" i="9"/>
  <c r="AE18" i="9"/>
  <c r="AD18" i="9"/>
  <c r="AC18" i="9"/>
  <c r="R18" i="9"/>
  <c r="Q18" i="9"/>
  <c r="P18" i="9"/>
  <c r="BE17" i="9"/>
  <c r="BD17" i="9"/>
  <c r="BC17" i="9"/>
  <c r="AR17" i="9"/>
  <c r="AQ17" i="9"/>
  <c r="AP17" i="9"/>
  <c r="AE17" i="9"/>
  <c r="AD17" i="9"/>
  <c r="AC17" i="9"/>
  <c r="R17" i="9"/>
  <c r="Q17" i="9"/>
  <c r="P17" i="9"/>
  <c r="BE16" i="9"/>
  <c r="BD16" i="9"/>
  <c r="BC16" i="9"/>
  <c r="AR16" i="9"/>
  <c r="AQ16" i="9"/>
  <c r="AP16" i="9"/>
  <c r="AE16" i="9"/>
  <c r="AD16" i="9"/>
  <c r="AC16" i="9"/>
  <c r="R16" i="9"/>
  <c r="Q16" i="9"/>
  <c r="P16" i="9"/>
  <c r="BE15" i="9"/>
  <c r="BD15" i="9"/>
  <c r="BC15" i="9"/>
  <c r="AR15" i="9"/>
  <c r="AQ15" i="9"/>
  <c r="AP15" i="9"/>
  <c r="AE15" i="9"/>
  <c r="AD15" i="9"/>
  <c r="AC15" i="9"/>
  <c r="R15" i="9"/>
  <c r="Q15" i="9"/>
  <c r="P15" i="9"/>
  <c r="BE14" i="9"/>
  <c r="BD14" i="9"/>
  <c r="BC14" i="9"/>
  <c r="AR14" i="9"/>
  <c r="AQ14" i="9"/>
  <c r="AP14" i="9"/>
  <c r="AE14" i="9"/>
  <c r="AD14" i="9"/>
  <c r="AC14" i="9"/>
  <c r="R14" i="9"/>
  <c r="Q14" i="9"/>
  <c r="P14" i="9"/>
  <c r="BE13" i="9"/>
  <c r="BD13" i="9"/>
  <c r="BC13" i="9"/>
  <c r="AR13" i="9"/>
  <c r="AQ13" i="9"/>
  <c r="AP13" i="9"/>
  <c r="AE13" i="9"/>
  <c r="AD13" i="9"/>
  <c r="AC13" i="9"/>
  <c r="R13" i="9"/>
  <c r="Q13" i="9"/>
  <c r="P13" i="9"/>
  <c r="BE12" i="9"/>
  <c r="BD12" i="9"/>
  <c r="BC12" i="9"/>
  <c r="AR12" i="9"/>
  <c r="AQ12" i="9"/>
  <c r="AP12" i="9"/>
  <c r="AE12" i="9"/>
  <c r="AD12" i="9"/>
  <c r="AC12" i="9"/>
  <c r="R12" i="9"/>
  <c r="Q12" i="9"/>
  <c r="P12" i="9"/>
  <c r="BE11" i="9"/>
  <c r="BD11" i="9"/>
  <c r="BC11" i="9"/>
  <c r="AR11" i="9"/>
  <c r="AQ11" i="9"/>
  <c r="AP11" i="9"/>
  <c r="AE11" i="9"/>
  <c r="AD11" i="9"/>
  <c r="AC11" i="9"/>
  <c r="R11" i="9"/>
  <c r="Q11" i="9"/>
  <c r="P11" i="9"/>
  <c r="BE10" i="9"/>
  <c r="BD10" i="9"/>
  <c r="BC10" i="9"/>
  <c r="AR10" i="9"/>
  <c r="AQ10" i="9"/>
  <c r="AP10" i="9"/>
  <c r="AE10" i="9"/>
  <c r="AD10" i="9"/>
  <c r="AC10" i="9"/>
  <c r="R10" i="9"/>
  <c r="Q10" i="9"/>
  <c r="P10" i="9"/>
  <c r="BE9" i="9"/>
  <c r="BD9" i="9"/>
  <c r="BC9" i="9"/>
  <c r="AR9" i="9"/>
  <c r="AQ9" i="9"/>
  <c r="AP9" i="9"/>
  <c r="AE9" i="9"/>
  <c r="AD9" i="9"/>
  <c r="AC9" i="9"/>
  <c r="R9" i="9"/>
  <c r="Q9" i="9"/>
  <c r="P9" i="9"/>
  <c r="BE8" i="9"/>
  <c r="BD8" i="9"/>
  <c r="BC8" i="9"/>
  <c r="AR8" i="9"/>
  <c r="AQ8" i="9"/>
  <c r="AP8" i="9"/>
  <c r="AE8" i="9"/>
  <c r="AD8" i="9"/>
  <c r="AC8" i="9"/>
  <c r="R8" i="9"/>
  <c r="Q8" i="9"/>
  <c r="P8" i="9"/>
  <c r="BE7" i="9"/>
  <c r="BD7" i="9"/>
  <c r="BC7" i="9"/>
  <c r="AR7" i="9"/>
  <c r="AQ7" i="9"/>
  <c r="AP7" i="9"/>
  <c r="AE7" i="9"/>
  <c r="AD7" i="9"/>
  <c r="AC7" i="9"/>
  <c r="R7" i="9"/>
  <c r="Q7" i="9"/>
  <c r="P7" i="9"/>
  <c r="BE6" i="9"/>
  <c r="BD6" i="9"/>
  <c r="BC6" i="9"/>
  <c r="AR6" i="9"/>
  <c r="AQ6" i="9"/>
  <c r="AP6" i="9"/>
  <c r="AE6" i="9"/>
  <c r="AD6" i="9"/>
  <c r="AC6" i="9"/>
  <c r="R6" i="9"/>
  <c r="Q6" i="9"/>
  <c r="P6" i="9"/>
  <c r="BE5" i="9"/>
  <c r="BD5" i="9"/>
  <c r="BC5" i="9"/>
  <c r="AR5" i="9"/>
  <c r="AQ5" i="9"/>
  <c r="AP5" i="9"/>
  <c r="AE5" i="9"/>
  <c r="AD5" i="9"/>
  <c r="AC5" i="9"/>
  <c r="R5" i="9"/>
  <c r="Q5" i="9"/>
  <c r="P5" i="9"/>
  <c r="BE4" i="9"/>
  <c r="BD4" i="9"/>
  <c r="BC4" i="9"/>
  <c r="AR4" i="9"/>
  <c r="AQ4" i="9"/>
  <c r="AP4" i="9"/>
  <c r="AE4" i="9"/>
  <c r="AD4" i="9"/>
  <c r="AC4" i="9"/>
  <c r="R4" i="9"/>
  <c r="Q4" i="9"/>
  <c r="P4" i="9"/>
  <c r="B2" i="1"/>
  <c r="E65" i="6"/>
  <c r="E66" i="6" s="1"/>
  <c r="BE52" i="9" l="1"/>
  <c r="BD52" i="9"/>
  <c r="AE52" i="9"/>
  <c r="A16" i="4"/>
  <c r="A17" i="4" s="1"/>
  <c r="A8" i="2"/>
  <c r="A10" i="2" s="1"/>
  <c r="G53" i="10"/>
  <c r="L10" i="10"/>
  <c r="E19" i="10"/>
  <c r="E34" i="10"/>
  <c r="G43" i="10"/>
  <c r="L51" i="10"/>
  <c r="E30" i="10"/>
  <c r="E26" i="10"/>
  <c r="E7" i="10"/>
  <c r="E22" i="10"/>
  <c r="L30" i="10"/>
  <c r="G39" i="10"/>
  <c r="E18" i="10"/>
  <c r="J50" i="10"/>
  <c r="E14" i="10"/>
  <c r="J46" i="10"/>
  <c r="F2" i="10"/>
  <c r="J5" i="10"/>
  <c r="J21" i="10"/>
  <c r="J25" i="10"/>
  <c r="J29" i="10"/>
  <c r="J33" i="10"/>
  <c r="E42" i="10"/>
  <c r="J37" i="10"/>
  <c r="E46" i="10"/>
  <c r="E50" i="10"/>
  <c r="L9" i="10"/>
  <c r="L13" i="10"/>
  <c r="L17" i="10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J5" i="8" l="1"/>
  <c r="R5" i="8"/>
  <c r="Z5" i="8"/>
  <c r="M5" i="8"/>
  <c r="Q5" i="8"/>
  <c r="C5" i="8"/>
  <c r="K5" i="8"/>
  <c r="S5" i="8"/>
  <c r="AA5" i="8"/>
  <c r="D5" i="8"/>
  <c r="L5" i="8"/>
  <c r="T5" i="8"/>
  <c r="AB5" i="8"/>
  <c r="E5" i="8"/>
  <c r="U5" i="8"/>
  <c r="AC5" i="8"/>
  <c r="Y5" i="8"/>
  <c r="F5" i="8"/>
  <c r="N5" i="8"/>
  <c r="V5" i="8"/>
  <c r="AD5" i="8"/>
  <c r="G5" i="8"/>
  <c r="O5" i="8"/>
  <c r="W5" i="8"/>
  <c r="AE5" i="8"/>
  <c r="H5" i="8"/>
  <c r="P5" i="8"/>
  <c r="X5" i="8"/>
  <c r="AF5" i="8"/>
  <c r="B5" i="8"/>
  <c r="I5" i="8"/>
  <c r="E2" i="10"/>
  <c r="L53" i="10"/>
  <c r="J55" i="10"/>
  <c r="F65" i="6"/>
  <c r="A67" i="6"/>
  <c r="A88" i="6" s="1"/>
  <c r="F66" i="6"/>
  <c r="A70" i="6" s="1"/>
  <c r="A14" i="3"/>
  <c r="G13" i="3" s="1"/>
  <c r="A29" i="3" s="1"/>
  <c r="A71" i="6" l="1"/>
  <c r="A87" i="6" s="1"/>
  <c r="Q4" i="8" s="1"/>
  <c r="N2" i="8"/>
  <c r="T2" i="8"/>
  <c r="R2" i="8"/>
  <c r="S2" i="8"/>
  <c r="K2" i="8"/>
  <c r="AB2" i="8"/>
  <c r="AE2" i="8"/>
  <c r="F2" i="8"/>
  <c r="L2" i="8"/>
  <c r="J2" i="8"/>
  <c r="G2" i="8"/>
  <c r="V2" i="8"/>
  <c r="W2" i="8"/>
  <c r="D2" i="8"/>
  <c r="B2" i="8"/>
  <c r="U2" i="8"/>
  <c r="I2" i="8"/>
  <c r="O2" i="8"/>
  <c r="AC2" i="8"/>
  <c r="AA2" i="8"/>
  <c r="Y2" i="8"/>
  <c r="AF2" i="8"/>
  <c r="M2" i="8"/>
  <c r="Q2" i="8"/>
  <c r="X2" i="8"/>
  <c r="H2" i="8"/>
  <c r="P2" i="8"/>
  <c r="AD2" i="8"/>
  <c r="E2" i="8"/>
  <c r="C2" i="8"/>
  <c r="Z2" i="8"/>
  <c r="AB3" i="8" l="1"/>
  <c r="Z3" i="8"/>
  <c r="AF3" i="8"/>
  <c r="G3" i="8"/>
  <c r="L3" i="8"/>
  <c r="P3" i="8"/>
  <c r="B3" i="8"/>
  <c r="N3" i="8"/>
  <c r="AA3" i="8"/>
  <c r="Y3" i="8"/>
  <c r="F3" i="8"/>
  <c r="S3" i="8"/>
  <c r="AE3" i="8"/>
  <c r="K3" i="8"/>
  <c r="W3" i="8"/>
  <c r="E3" i="8"/>
  <c r="T3" i="8"/>
  <c r="R3" i="8"/>
  <c r="X3" i="8"/>
  <c r="J3" i="8"/>
  <c r="V3" i="8"/>
  <c r="D3" i="8"/>
  <c r="H3" i="8"/>
  <c r="AC3" i="8"/>
  <c r="U3" i="8"/>
  <c r="Q3" i="8"/>
  <c r="M3" i="8"/>
  <c r="I3" i="8"/>
  <c r="AD3" i="8"/>
  <c r="C3" i="8"/>
  <c r="O3" i="8"/>
  <c r="AA4" i="8"/>
  <c r="N4" i="8"/>
  <c r="AB4" i="8"/>
  <c r="O4" i="8"/>
  <c r="H4" i="8"/>
  <c r="T4" i="8"/>
  <c r="Y4" i="8"/>
  <c r="B4" i="8"/>
  <c r="AC4" i="8"/>
  <c r="V4" i="8"/>
  <c r="C4" i="8"/>
  <c r="E4" i="8"/>
  <c r="AD4" i="8"/>
  <c r="P4" i="8"/>
  <c r="J4" i="8"/>
  <c r="K4" i="8"/>
  <c r="M4" i="8"/>
  <c r="X4" i="8"/>
  <c r="R4" i="8"/>
  <c r="S4" i="8"/>
  <c r="U4" i="8"/>
  <c r="G4" i="8"/>
  <c r="AF4" i="8"/>
  <c r="Z4" i="8"/>
  <c r="D4" i="8"/>
  <c r="W4" i="8"/>
  <c r="I4" i="8"/>
  <c r="L4" i="8"/>
  <c r="F4" i="8"/>
  <c r="AE4" i="8"/>
</calcChain>
</file>

<file path=xl/sharedStrings.xml><?xml version="1.0" encoding="utf-8"?>
<sst xmlns="http://schemas.openxmlformats.org/spreadsheetml/2006/main" count="3848" uniqueCount="3471">
  <si>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</si>
  <si>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</si>
  <si>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</si>
  <si>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</si>
  <si>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</si>
  <si>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</si>
  <si>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</si>
  <si>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</si>
  <si>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</si>
  <si>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</si>
  <si>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</si>
  <si>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</si>
  <si>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</si>
  <si>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</si>
  <si>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</si>
  <si>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</si>
  <si>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</si>
  <si>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</si>
  <si>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</si>
  <si>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</si>
  <si>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</si>
  <si>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</si>
  <si>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</si>
  <si>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</si>
  <si>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</si>
  <si>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</si>
  <si>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</si>
  <si>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</si>
  <si>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</si>
  <si>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</si>
  <si>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</si>
  <si>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</si>
  <si>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</si>
  <si>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</si>
  <si>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</si>
  <si>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</si>
  <si>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</si>
  <si>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</si>
  <si>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</si>
  <si>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</si>
  <si>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</si>
  <si>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</si>
  <si>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</si>
  <si>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</si>
  <si>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</si>
  <si>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</si>
  <si>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</si>
  <si>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</si>
  <si>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</si>
  <si>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</si>
  <si>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</si>
  <si>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</si>
  <si>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</si>
  <si>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</si>
  <si>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</si>
  <si>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</si>
  <si>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</si>
  <si>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</si>
  <si>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</si>
  <si>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</si>
  <si>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</si>
  <si>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</si>
  <si>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</si>
  <si>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</si>
  <si>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</si>
  <si>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</si>
  <si>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</si>
  <si>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</si>
  <si>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</si>
  <si>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</si>
  <si>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</si>
  <si>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</si>
  <si>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</si>
  <si>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</si>
  <si>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</si>
  <si>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</si>
  <si>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</si>
  <si>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</si>
  <si>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</si>
  <si>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</si>
  <si>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</si>
  <si>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</si>
  <si>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</si>
  <si>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</si>
  <si>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</si>
  <si>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</si>
  <si>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</si>
  <si>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</si>
  <si>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</si>
  <si>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</si>
  <si>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</si>
  <si>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</si>
  <si>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</si>
  <si>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</si>
  <si>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</si>
  <si>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</si>
  <si>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</si>
  <si>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</si>
  <si>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</si>
  <si>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</si>
  <si>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</si>
  <si>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</si>
  <si>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</si>
  <si>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</si>
  <si>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</si>
  <si>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</si>
  <si>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</si>
  <si>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</si>
  <si>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</si>
  <si>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</si>
  <si>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</si>
  <si>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</si>
  <si>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</si>
  <si>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</si>
  <si>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</si>
  <si>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</si>
  <si>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</si>
  <si>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</si>
  <si>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</si>
  <si>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</si>
  <si>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</si>
  <si>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</si>
  <si>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</si>
  <si>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</si>
  <si>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</si>
  <si>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</si>
  <si>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</si>
  <si>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</si>
  <si>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</t>
  </si>
  <si>
    <t>Acres Available Annually for Conversion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</si>
  <si>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</si>
  <si>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</si>
  <si>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</si>
  <si>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</si>
  <si>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</si>
  <si>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</si>
  <si>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</si>
  <si>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</si>
  <si>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</si>
  <si>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</si>
  <si>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</si>
  <si>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</si>
  <si>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</si>
  <si>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</si>
  <si>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</si>
  <si>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</si>
  <si>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</si>
  <si>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</si>
  <si>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</si>
  <si>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</si>
  <si>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</si>
  <si>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</si>
  <si>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</si>
  <si>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</si>
  <si>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</si>
  <si>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</si>
  <si>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</si>
  <si>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</si>
  <si>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</si>
  <si>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</si>
  <si>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</si>
  <si>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</si>
  <si>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</si>
  <si>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</si>
  <si>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</si>
  <si>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</si>
  <si>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</si>
  <si>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</si>
  <si>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</si>
  <si>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</si>
  <si>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</si>
  <si>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</si>
  <si>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</si>
  <si>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</si>
  <si>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</si>
  <si>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</si>
  <si>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</si>
  <si>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</si>
  <si>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</si>
  <si>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</si>
  <si>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</si>
  <si>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</si>
  <si>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</si>
  <si>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</si>
  <si>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</si>
  <si>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</si>
  <si>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</si>
  <si>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</si>
  <si>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</si>
  <si>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</si>
  <si>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</si>
  <si>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</si>
  <si>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</si>
  <si>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</si>
  <si>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</si>
  <si>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</si>
  <si>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</si>
  <si>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</si>
  <si>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</si>
  <si>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</si>
  <si>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</si>
  <si>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</si>
  <si>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</si>
  <si>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</si>
  <si>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</si>
  <si>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</si>
  <si>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</si>
  <si>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</si>
  <si>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</si>
  <si>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</si>
  <si>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</si>
  <si>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</si>
  <si>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</si>
  <si>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</si>
  <si>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</si>
  <si>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</si>
  <si>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</si>
  <si>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</si>
  <si>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</si>
  <si>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</si>
  <si>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</si>
  <si>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</si>
  <si>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</si>
  <si>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</si>
  <si>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</si>
  <si>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</si>
  <si>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</si>
  <si>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</si>
  <si>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</si>
  <si>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</si>
  <si>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</si>
  <si>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</si>
  <si>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</si>
  <si>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</si>
  <si>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</si>
  <si>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</si>
  <si>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</si>
  <si>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</si>
  <si>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</si>
  <si>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</si>
  <si>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</si>
  <si>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</si>
  <si>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</si>
  <si>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</si>
  <si>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</si>
  <si>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</si>
  <si>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</si>
  <si>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</si>
  <si>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</si>
  <si>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</si>
  <si>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</si>
  <si>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</si>
  <si>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</si>
  <si>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</si>
  <si>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</si>
  <si>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</si>
  <si>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</si>
  <si>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</si>
  <si>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</si>
  <si>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</si>
  <si>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</si>
  <si>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</si>
  <si>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</si>
  <si>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</si>
  <si>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</si>
  <si>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</si>
  <si>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</si>
  <si>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</si>
  <si>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</si>
  <si>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</si>
  <si>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</si>
  <si>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</si>
  <si>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</si>
  <si>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</si>
  <si>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</si>
  <si>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</si>
  <si>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</si>
  <si>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</si>
  <si>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</si>
  <si>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</si>
  <si>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</si>
  <si>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</si>
  <si>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</si>
  <si>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</si>
  <si>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</si>
  <si>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</si>
  <si>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</si>
  <si>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</si>
  <si>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</si>
  <si>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</si>
  <si>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</si>
  <si>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</si>
  <si>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</si>
  <si>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</si>
  <si>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</si>
  <si>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</si>
  <si>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</si>
  <si>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</si>
  <si>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</si>
  <si>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</si>
  <si>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</si>
  <si>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</si>
  <si>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</si>
  <si>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</si>
  <si>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</si>
  <si>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</si>
  <si>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</si>
  <si>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</si>
  <si>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</si>
  <si>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</si>
  <si>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</si>
  <si>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</si>
  <si>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</si>
  <si>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</si>
  <si>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</si>
  <si>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</si>
  <si>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</si>
  <si>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</si>
  <si>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</si>
  <si>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</si>
  <si>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</si>
  <si>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</si>
  <si>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</si>
  <si>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</si>
  <si>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</si>
  <si>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</si>
  <si>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</si>
  <si>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</si>
  <si>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</si>
  <si>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</si>
  <si>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</si>
  <si>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</si>
  <si>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</si>
  <si>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</si>
  <si>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</si>
  <si>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</si>
  <si>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</si>
  <si>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</si>
  <si>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</si>
  <si>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</si>
  <si>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</si>
  <si>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</si>
  <si>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</si>
  <si>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</si>
  <si>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</si>
  <si>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</si>
  <si>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</si>
  <si>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</si>
  <si>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</si>
  <si>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</si>
  <si>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</si>
  <si>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</si>
  <si>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</si>
  <si>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</si>
  <si>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</si>
  <si>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</si>
  <si>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</si>
  <si>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</si>
  <si>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</si>
  <si>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</si>
  <si>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</si>
  <si>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</si>
  <si>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</si>
  <si>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</si>
  <si>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</si>
  <si>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</si>
  <si>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</si>
  <si>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</si>
  <si>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</si>
  <si>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</si>
  <si>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</si>
  <si>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</si>
  <si>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</si>
  <si>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</si>
  <si>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</si>
  <si>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</si>
  <si>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</si>
  <si>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</si>
  <si>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</si>
  <si>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</si>
  <si>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</si>
  <si>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</si>
  <si>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</si>
  <si>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</si>
  <si>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</si>
  <si>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</si>
  <si>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</si>
  <si>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</si>
  <si>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</si>
  <si>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</si>
  <si>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</si>
  <si>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</si>
  <si>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</si>
  <si>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</si>
  <si>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</si>
  <si>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</si>
  <si>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</si>
  <si>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</si>
  <si>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</si>
  <si>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</si>
  <si>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</si>
  <si>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</si>
  <si>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</si>
  <si>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</si>
  <si>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</si>
  <si>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</si>
  <si>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</si>
  <si>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</si>
  <si>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</si>
  <si>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</si>
  <si>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</si>
  <si>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</si>
  <si>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</si>
  <si>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</si>
  <si>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</si>
  <si>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</si>
  <si>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</si>
  <si>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</si>
  <si>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</si>
  <si>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</si>
  <si>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</si>
  <si>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</si>
  <si>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</si>
  <si>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</si>
  <si>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</si>
  <si>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</si>
  <si>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</si>
  <si>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</si>
  <si>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</si>
  <si>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</si>
  <si>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</si>
  <si>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</si>
  <si>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</si>
  <si>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</si>
  <si>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</si>
  <si>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</si>
  <si>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</si>
  <si>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</si>
  <si>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</si>
  <si>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</si>
  <si>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</si>
  <si>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</si>
  <si>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</si>
  <si>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</si>
  <si>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</si>
  <si>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</si>
  <si>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</si>
  <si>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</si>
  <si>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</si>
  <si>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</si>
  <si>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</si>
  <si>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</si>
  <si>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</si>
  <si>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</si>
  <si>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</si>
  <si>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</si>
  <si>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</si>
  <si>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</si>
  <si>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</si>
  <si>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</si>
  <si>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</si>
  <si>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</si>
  <si>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</si>
  <si>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</si>
  <si>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</si>
  <si>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</si>
  <si>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</si>
  <si>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</si>
  <si>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</si>
  <si>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</si>
  <si>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</si>
  <si>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</si>
  <si>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</si>
  <si>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</si>
  <si>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</si>
  <si>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</si>
  <si>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</si>
  <si>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</si>
  <si>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</si>
  <si>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</si>
  <si>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</si>
  <si>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</si>
  <si>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</si>
  <si>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</si>
  <si>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</si>
  <si>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</si>
  <si>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</si>
  <si>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</si>
  <si>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</si>
  <si>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</si>
  <si>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</si>
  <si>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</si>
  <si>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</si>
  <si>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</si>
  <si>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</si>
  <si>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</si>
  <si>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</si>
  <si>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</si>
  <si>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</si>
  <si>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</si>
  <si>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</si>
  <si>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</si>
  <si>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</si>
  <si>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</si>
  <si>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</si>
  <si>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</si>
  <si>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</si>
  <si>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</si>
  <si>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</si>
  <si>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</si>
  <si>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</si>
  <si>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</si>
  <si>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</si>
  <si>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</si>
  <si>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</si>
  <si>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</si>
  <si>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</si>
  <si>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</si>
  <si>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</si>
  <si>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</si>
  <si>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</si>
  <si>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</si>
  <si>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</si>
  <si>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</si>
  <si>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</si>
  <si>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</si>
  <si>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</si>
  <si>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</si>
  <si>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</si>
  <si>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</si>
  <si>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</si>
  <si>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</si>
  <si>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</si>
  <si>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</si>
  <si>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</si>
  <si>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</si>
  <si>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</si>
  <si>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</si>
  <si>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</si>
  <si>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</si>
  <si>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</si>
  <si>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</si>
  <si>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</si>
  <si>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</si>
  <si>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</si>
  <si>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</si>
  <si>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</si>
  <si>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</si>
  <si>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</si>
  <si>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</si>
  <si>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</si>
  <si>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</si>
  <si>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</si>
  <si>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</si>
  <si>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</si>
  <si>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</si>
  <si>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</si>
  <si>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</si>
  <si>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</si>
  <si>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</si>
  <si>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</si>
  <si>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</si>
  <si>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</si>
  <si>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</si>
  <si>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</si>
  <si>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</si>
  <si>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</si>
  <si>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</si>
  <si>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</si>
  <si>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</si>
  <si>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</si>
  <si>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</si>
  <si>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</si>
  <si>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</si>
  <si>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</si>
  <si>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</si>
  <si>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</si>
  <si>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</si>
  <si>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</si>
  <si>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</si>
  <si>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</si>
  <si>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</si>
  <si>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</si>
  <si>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</si>
  <si>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</si>
  <si>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</si>
  <si>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</si>
  <si>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</si>
  <si>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</si>
  <si>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</si>
  <si>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</si>
  <si>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</si>
  <si>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</si>
  <si>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</si>
  <si>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</si>
  <si>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</si>
  <si>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</si>
  <si>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</si>
  <si>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</si>
  <si>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</si>
  <si>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</si>
  <si>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</si>
  <si>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</si>
  <si>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</si>
  <si>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</si>
  <si>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</si>
  <si>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</si>
  <si>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</si>
  <si>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</si>
  <si>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</si>
  <si>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</si>
  <si>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</si>
  <si>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</si>
  <si>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</si>
  <si>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</si>
  <si>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</si>
  <si>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</si>
  <si>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</si>
  <si>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</si>
  <si>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</si>
  <si>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</si>
  <si>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</si>
  <si>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</si>
  <si>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</si>
  <si>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</si>
  <si>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</si>
  <si>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</si>
  <si>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</si>
  <si>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</si>
  <si>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</si>
  <si>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</si>
  <si>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</si>
  <si>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</si>
  <si>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</si>
  <si>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</si>
  <si>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</si>
  <si>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</si>
  <si>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</si>
  <si>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</si>
  <si>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</si>
  <si>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</si>
  <si>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</si>
  <si>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</si>
  <si>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</si>
  <si>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</si>
  <si>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</si>
  <si>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</si>
  <si>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</si>
  <si>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</si>
  <si>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</si>
  <si>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</si>
  <si>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</si>
  <si>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</si>
  <si>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</si>
  <si>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</si>
  <si>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</si>
  <si>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</si>
  <si>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</si>
  <si>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</si>
  <si>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</si>
  <si>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</si>
  <si>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</si>
  <si>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</si>
  <si>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</si>
  <si>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</si>
  <si>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</si>
  <si>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</si>
  <si>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</si>
  <si>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</si>
  <si>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</si>
  <si>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</si>
  <si>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</si>
  <si>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</si>
  <si>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</si>
  <si>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</si>
  <si>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</si>
  <si>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</si>
  <si>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</si>
  <si>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</si>
  <si>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</si>
  <si>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</si>
  <si>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</si>
  <si>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</si>
  <si>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</si>
  <si>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</si>
  <si>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</si>
  <si>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</si>
  <si>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</si>
  <si>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</si>
  <si>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</si>
  <si>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</si>
  <si>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</si>
  <si>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</si>
  <si>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</si>
  <si>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</si>
  <si>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</si>
  <si>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</si>
  <si>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</si>
  <si>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</si>
  <si>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</si>
  <si>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</si>
  <si>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</si>
  <si>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</si>
  <si>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</si>
  <si>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</si>
  <si>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</si>
  <si>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</si>
  <si>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</si>
  <si>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</si>
  <si>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</si>
  <si>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</si>
  <si>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</si>
  <si>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</si>
  <si>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</si>
  <si>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</si>
  <si>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</si>
  <si>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</si>
  <si>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</si>
  <si>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</si>
  <si>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</si>
  <si>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</si>
  <si>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</si>
  <si>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</si>
  <si>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</si>
  <si>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</si>
  <si>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</si>
  <si>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</si>
  <si>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</si>
  <si>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</si>
  <si>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</si>
  <si>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</si>
  <si>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</si>
  <si>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</si>
  <si>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</si>
  <si>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</si>
  <si>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</si>
  <si>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</si>
  <si>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</si>
  <si>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</si>
  <si>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</si>
  <si>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</si>
  <si>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</si>
  <si>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</si>
  <si>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</si>
  <si>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</si>
  <si>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</si>
  <si>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</si>
  <si>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</si>
  <si>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</si>
  <si>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</si>
  <si>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</si>
  <si>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</si>
  <si>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</si>
  <si>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</si>
  <si>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</si>
  <si>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</si>
  <si>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</si>
  <si>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</si>
  <si>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</si>
  <si>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</si>
  <si>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</si>
  <si>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</si>
  <si>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</si>
  <si>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</si>
  <si>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</si>
  <si>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</si>
  <si>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</si>
  <si>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</si>
  <si>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</si>
  <si>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</si>
  <si>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</si>
  <si>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</si>
  <si>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</si>
  <si>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</si>
  <si>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</si>
  <si>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</si>
  <si>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</si>
  <si>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</si>
  <si>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</si>
  <si>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</si>
  <si>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</si>
  <si>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</si>
  <si>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</si>
  <si>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</si>
  <si>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</si>
  <si>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</si>
  <si>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</si>
  <si>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</si>
  <si>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</si>
  <si>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</si>
  <si>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</si>
  <si>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</si>
  <si>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</si>
  <si>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</si>
  <si>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</si>
  <si>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</si>
  <si>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</si>
  <si>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</si>
  <si>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</si>
  <si>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</si>
  <si>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</si>
  <si>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</si>
  <si>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</si>
  <si>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</si>
  <si>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</si>
  <si>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</si>
  <si>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</si>
  <si>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</si>
  <si>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</si>
  <si>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</si>
  <si>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</si>
  <si>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</si>
  <si>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</si>
  <si>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</si>
  <si>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</si>
  <si>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</si>
  <si>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</si>
  <si>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</si>
  <si>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</si>
  <si>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</si>
  <si>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</si>
  <si>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</si>
  <si>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</si>
  <si>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</si>
  <si>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</si>
  <si>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</si>
  <si>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</si>
  <si>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</si>
  <si>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</si>
  <si>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</si>
  <si>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</si>
  <si>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</si>
  <si>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</si>
  <si>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</si>
  <si>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</si>
  <si>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</si>
  <si>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</si>
  <si>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</si>
  <si>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</si>
  <si>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</si>
  <si>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</si>
  <si>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</si>
  <si>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</si>
  <si>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</si>
  <si>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</si>
  <si>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</si>
  <si>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</si>
  <si>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</si>
  <si>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</si>
  <si>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</si>
  <si>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</si>
  <si>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</si>
  <si>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</si>
  <si>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</si>
  <si>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</si>
  <si>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</si>
  <si>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</si>
  <si>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</si>
  <si>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</si>
  <si>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</si>
  <si>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</si>
  <si>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</si>
  <si>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</si>
  <si>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</si>
  <si>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</si>
  <si>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</si>
  <si>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</si>
  <si>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</si>
  <si>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</si>
  <si>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</si>
  <si>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</si>
  <si>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</si>
  <si>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</si>
  <si>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</si>
  <si>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</si>
  <si>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</si>
  <si>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</si>
  <si>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</si>
  <si>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</si>
  <si>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</si>
  <si>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</si>
  <si>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</si>
  <si>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</si>
  <si>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</si>
  <si>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</si>
  <si>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</si>
  <si>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</si>
  <si>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</si>
  <si>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</si>
  <si>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</si>
  <si>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</si>
  <si>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</si>
  <si>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</si>
  <si>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</si>
  <si>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</si>
  <si>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</si>
  <si>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</si>
  <si>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</si>
  <si>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</si>
  <si>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</si>
  <si>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</si>
  <si>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</si>
  <si>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</si>
  <si>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</si>
  <si>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</si>
  <si>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</si>
  <si>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</si>
  <si>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</si>
  <si>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</si>
  <si>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</si>
  <si>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</si>
  <si>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</si>
  <si>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</si>
  <si>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</si>
  <si>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</si>
  <si>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</si>
  <si>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</si>
  <si>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</si>
  <si>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</si>
  <si>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</si>
  <si>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</si>
  <si>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</si>
  <si>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</si>
  <si>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</si>
  <si>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</si>
  <si>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</si>
  <si>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</si>
  <si>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</si>
  <si>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</si>
  <si>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</si>
  <si>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</si>
  <si>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</si>
  <si>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</si>
  <si>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</si>
  <si>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</si>
  <si>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</si>
  <si>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</si>
  <si>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</si>
  <si>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</si>
  <si>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</si>
  <si>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</si>
  <si>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</si>
  <si>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</si>
  <si>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</si>
  <si>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</si>
  <si>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</si>
  <si>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</si>
  <si>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</si>
  <si>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</si>
  <si>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</si>
  <si>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</si>
  <si>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</si>
  <si>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</si>
  <si>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</si>
  <si>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</si>
  <si>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</si>
  <si>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</si>
  <si>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</si>
  <si>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</si>
  <si>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</si>
  <si>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</si>
  <si>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</si>
  <si>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</si>
  <si>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</si>
  <si>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</si>
  <si>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</si>
  <si>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</si>
  <si>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</si>
  <si>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</si>
  <si>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</si>
  <si>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</si>
  <si>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</si>
  <si>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</si>
  <si>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</si>
  <si>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</si>
  <si>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</si>
  <si>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</si>
  <si>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</si>
  <si>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</si>
  <si>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</si>
  <si>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</si>
  <si>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</si>
  <si>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</si>
  <si>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</si>
  <si>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</si>
  <si>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</si>
  <si>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</si>
  <si>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</si>
  <si>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</si>
  <si>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</si>
  <si>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</si>
  <si>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</si>
  <si>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</si>
  <si>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</si>
  <si>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</si>
  <si>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</si>
  <si>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</si>
  <si>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</si>
  <si>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</si>
  <si>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</si>
  <si>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</si>
  <si>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</si>
  <si>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</si>
  <si>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</si>
  <si>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</si>
  <si>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</si>
  <si>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</si>
  <si>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</si>
  <si>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</si>
  <si>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</si>
  <si>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</si>
  <si>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</si>
  <si>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</si>
  <si>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</si>
  <si>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</si>
  <si>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</si>
  <si>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</si>
  <si>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</si>
  <si>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</si>
  <si>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</si>
  <si>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</si>
  <si>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</si>
  <si>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</si>
  <si>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</si>
  <si>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</si>
  <si>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</si>
  <si>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</si>
  <si>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</si>
  <si>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</si>
  <si>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</si>
  <si>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</si>
  <si>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</si>
  <si>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</si>
  <si>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</si>
  <si>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</si>
  <si>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</si>
  <si>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</si>
  <si>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</si>
  <si>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</si>
  <si>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</si>
  <si>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</si>
  <si>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</si>
  <si>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</si>
  <si>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</si>
  <si>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</si>
  <si>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</si>
  <si>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</si>
  <si>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</si>
  <si>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</si>
  <si>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</si>
  <si>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</si>
  <si>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</si>
  <si>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</si>
  <si>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</si>
  <si>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</si>
  <si>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</si>
  <si>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</si>
  <si>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</si>
  <si>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</si>
  <si>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</si>
  <si>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</si>
  <si>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</si>
  <si>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</si>
  <si>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</si>
  <si>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</si>
  <si>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</si>
  <si>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</si>
  <si>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</si>
  <si>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</si>
  <si>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</si>
  <si>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</si>
  <si>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</si>
  <si>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</si>
  <si>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</si>
  <si>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</si>
  <si>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</si>
  <si>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</si>
  <si>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</si>
  <si>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</si>
  <si>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</si>
  <si>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</si>
  <si>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</si>
  <si>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</si>
  <si>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</si>
  <si>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</si>
  <si>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</si>
  <si>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</si>
  <si>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</si>
  <si>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</si>
  <si>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</si>
  <si>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</si>
  <si>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</si>
  <si>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</si>
  <si>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</si>
  <si>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</si>
  <si>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</si>
  <si>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</si>
  <si>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</si>
  <si>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</si>
  <si>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</si>
  <si>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</si>
  <si>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</si>
  <si>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</si>
  <si>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</si>
  <si>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</si>
  <si>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</si>
  <si>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</si>
  <si>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</si>
  <si>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</si>
  <si>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</si>
  <si>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</si>
  <si>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</si>
  <si>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</si>
  <si>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</si>
  <si>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</si>
  <si>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</si>
  <si>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</si>
  <si>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</si>
  <si>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</si>
  <si>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</si>
  <si>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</si>
  <si>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</si>
  <si>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</si>
  <si>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</si>
  <si>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</si>
  <si>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</si>
  <si>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</si>
  <si>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</si>
  <si>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</si>
  <si>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</si>
  <si>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</si>
  <si>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</si>
  <si>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</si>
  <si>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</si>
  <si>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</si>
  <si>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</si>
  <si>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</si>
  <si>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</si>
  <si>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</si>
  <si>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</si>
  <si>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</si>
  <si>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</si>
  <si>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</si>
  <si>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</si>
  <si>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</si>
  <si>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</si>
  <si>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</si>
  <si>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</si>
  <si>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</si>
  <si>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</si>
  <si>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</si>
  <si>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</si>
  <si>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</si>
  <si>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</si>
  <si>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</si>
  <si>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</si>
  <si>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</si>
  <si>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</si>
  <si>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</si>
  <si>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</si>
  <si>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</si>
  <si>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</si>
  <si>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</si>
  <si>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</si>
  <si>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</si>
  <si>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</si>
  <si>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</si>
  <si>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</si>
  <si>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</si>
  <si>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</si>
  <si>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</si>
  <si>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</si>
  <si>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</si>
  <si>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</si>
  <si>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</si>
  <si>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</si>
  <si>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</si>
  <si>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</si>
  <si>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</si>
  <si>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</si>
  <si>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</si>
  <si>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</si>
  <si>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</si>
  <si>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</si>
  <si>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</si>
  <si>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</si>
  <si>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</si>
  <si>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</si>
  <si>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</si>
  <si>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</si>
  <si>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</si>
  <si>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</si>
  <si>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</si>
  <si>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</si>
  <si>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</si>
  <si>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</si>
  <si>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</si>
  <si>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</si>
  <si>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</si>
  <si>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</si>
  <si>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</si>
  <si>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</si>
  <si>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</si>
  <si>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</si>
  <si>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</si>
  <si>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</si>
  <si>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</si>
  <si>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</si>
  <si>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</si>
  <si>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</si>
  <si>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</si>
  <si>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</si>
  <si>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</si>
  <si>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</si>
  <si>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</si>
  <si>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</si>
  <si>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</si>
  <si>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</si>
  <si>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</si>
  <si>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</si>
  <si>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</si>
  <si>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</si>
  <si>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</si>
  <si>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</si>
  <si>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</si>
  <si>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</si>
  <si>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</si>
  <si>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</si>
  <si>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</si>
  <si>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</si>
  <si>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</si>
  <si>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</si>
  <si>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</si>
  <si>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</si>
  <si>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</si>
  <si>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</si>
  <si>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</si>
  <si>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</si>
  <si>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</si>
  <si>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</si>
  <si>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</si>
  <si>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</si>
  <si>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</si>
  <si>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</si>
  <si>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</si>
  <si>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</si>
  <si>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</si>
  <si>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</si>
  <si>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</si>
  <si>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</si>
  <si>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</si>
  <si>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</si>
  <si>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</si>
  <si>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</si>
  <si>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</si>
  <si>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</si>
  <si>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</si>
  <si>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</si>
  <si>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</si>
  <si>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</si>
  <si>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</si>
  <si>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</si>
  <si>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</si>
  <si>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</si>
  <si>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</si>
  <si>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</si>
  <si>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</si>
  <si>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</si>
  <si>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</si>
  <si>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</si>
  <si>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</si>
  <si>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</si>
  <si>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</si>
  <si>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</si>
  <si>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</si>
  <si>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</si>
  <si>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</si>
  <si>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</si>
  <si>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</si>
  <si>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</si>
  <si>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</si>
  <si>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</si>
  <si>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</si>
  <si>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</si>
  <si>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</si>
  <si>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</si>
  <si>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</si>
  <si>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</si>
  <si>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</si>
  <si>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</si>
  <si>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</si>
  <si>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</si>
  <si>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</si>
  <si>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</si>
  <si>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</si>
  <si>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</si>
  <si>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</si>
  <si>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</si>
  <si>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</si>
  <si>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</si>
  <si>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</si>
  <si>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</si>
  <si>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</si>
  <si>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</si>
  <si>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</si>
  <si>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</si>
  <si>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</si>
  <si>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</si>
  <si>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</si>
  <si>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</si>
  <si>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</si>
  <si>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</si>
  <si>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</si>
  <si>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</si>
  <si>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</si>
  <si>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</si>
  <si>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</si>
  <si>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</si>
  <si>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</si>
  <si>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</si>
  <si>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</si>
  <si>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</si>
  <si>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</si>
  <si>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</si>
  <si>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</si>
  <si>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</si>
  <si>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</si>
  <si>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</si>
  <si>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</si>
  <si>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</si>
  <si>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</si>
  <si>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</si>
  <si>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</si>
  <si>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</si>
  <si>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</si>
  <si>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</si>
  <si>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</si>
  <si>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</si>
  <si>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</si>
  <si>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</si>
  <si>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</si>
  <si>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</si>
  <si>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</si>
  <si>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</si>
  <si>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</si>
  <si>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</si>
  <si>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</si>
  <si>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</si>
  <si>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</si>
  <si>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</si>
  <si>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</si>
  <si>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</si>
  <si>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</si>
  <si>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</si>
  <si>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</si>
  <si>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</si>
  <si>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</si>
  <si>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</si>
  <si>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</si>
  <si>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</si>
  <si>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</si>
  <si>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</si>
  <si>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</si>
  <si>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</si>
  <si>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</si>
  <si>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</si>
  <si>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</si>
  <si>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</si>
  <si>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</si>
  <si>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</si>
  <si>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</si>
  <si>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</si>
  <si>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</si>
  <si>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</si>
  <si>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</si>
  <si>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</si>
  <si>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</si>
  <si>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</si>
  <si>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</si>
  <si>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</si>
  <si>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</si>
  <si>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</si>
  <si>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</si>
  <si>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</si>
  <si>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</si>
  <si>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</si>
  <si>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</si>
  <si>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</si>
  <si>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</si>
  <si>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</si>
  <si>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</si>
  <si>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</si>
  <si>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</si>
  <si>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</si>
  <si>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</si>
  <si>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</si>
  <si>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</si>
  <si>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</si>
  <si>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</si>
  <si>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</si>
  <si>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</si>
  <si>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</si>
  <si>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</si>
  <si>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</si>
  <si>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</si>
  <si>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</si>
  <si>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</si>
  <si>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</si>
  <si>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</si>
  <si>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</si>
  <si>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</si>
  <si>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</si>
  <si>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</si>
  <si>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</si>
  <si>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</si>
  <si>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</si>
  <si>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</si>
  <si>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</si>
  <si>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</si>
  <si>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</si>
  <si>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</si>
  <si>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</si>
  <si>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</si>
  <si>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</si>
  <si>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</si>
  <si>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</si>
  <si>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</si>
  <si>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</si>
  <si>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</si>
  <si>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</si>
  <si>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</si>
  <si>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</si>
  <si>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</si>
  <si>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</si>
  <si>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</si>
  <si>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</si>
  <si>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</si>
  <si>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</si>
  <si>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</si>
  <si>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</si>
  <si>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</si>
  <si>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</si>
  <si>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</si>
  <si>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</si>
  <si>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</si>
  <si>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</si>
  <si>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</si>
  <si>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</si>
  <si>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</si>
  <si>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</si>
  <si>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</si>
  <si>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</si>
  <si>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</si>
  <si>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</si>
  <si>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</si>
  <si>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</si>
  <si>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</si>
  <si>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</si>
  <si>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</si>
  <si>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</si>
  <si>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</si>
  <si>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</si>
  <si>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</si>
  <si>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</si>
  <si>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</si>
  <si>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</si>
  <si>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</si>
  <si>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</si>
  <si>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</si>
  <si>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</si>
  <si>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</si>
  <si>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</si>
  <si>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</si>
  <si>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</si>
  <si>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</si>
  <si>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</si>
  <si>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</si>
  <si>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</si>
  <si>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</si>
  <si>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</si>
  <si>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</si>
  <si>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</si>
  <si>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</si>
  <si>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</si>
  <si>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</si>
  <si>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</si>
  <si>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</si>
  <si>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</si>
  <si>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</si>
  <si>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</si>
  <si>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</si>
  <si>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</si>
  <si>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</si>
  <si>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</si>
  <si>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</si>
  <si>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</si>
  <si>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</si>
  <si>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</si>
  <si>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</si>
  <si>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</si>
  <si>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</si>
  <si>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</si>
  <si>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</si>
  <si>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</si>
  <si>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</si>
  <si>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</si>
  <si>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</si>
  <si>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</si>
  <si>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</si>
  <si>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</si>
  <si>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</si>
  <si>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</si>
  <si>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</si>
  <si>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</si>
  <si>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</si>
  <si>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</si>
  <si>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</si>
  <si>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</si>
  <si>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</si>
  <si>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</si>
  <si>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</si>
  <si>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</si>
  <si>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</si>
  <si>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</si>
  <si>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</si>
  <si>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</si>
  <si>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</si>
  <si>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</si>
  <si>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</si>
  <si>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</si>
  <si>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</si>
  <si>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</si>
  <si>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</si>
  <si>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</si>
  <si>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</si>
  <si>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</si>
  <si>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</si>
  <si>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</si>
  <si>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</si>
  <si>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</si>
  <si>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</si>
  <si>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</si>
  <si>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</si>
  <si>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</si>
  <si>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</si>
  <si>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</si>
  <si>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</si>
  <si>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</si>
  <si>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</si>
  <si>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</si>
  <si>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</si>
  <si>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</si>
  <si>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</si>
  <si>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</si>
  <si>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</si>
  <si>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</si>
  <si>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</si>
  <si>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</si>
  <si>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</si>
  <si>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</si>
  <si>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</si>
  <si>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</si>
  <si>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</si>
  <si>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</si>
  <si>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</si>
  <si>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</si>
  <si>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</si>
  <si>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</si>
  <si>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</si>
  <si>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</si>
  <si>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</si>
  <si>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</si>
  <si>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</si>
  <si>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</si>
  <si>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</si>
  <si>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</si>
  <si>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</si>
  <si>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</si>
  <si>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</si>
  <si>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</si>
  <si>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</si>
  <si>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</si>
  <si>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</si>
  <si>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</si>
  <si>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</si>
  <si>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</si>
  <si>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</si>
  <si>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</si>
  <si>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</si>
  <si>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</si>
  <si>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</si>
  <si>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</si>
  <si>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</si>
  <si>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</si>
  <si>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</si>
  <si>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</si>
  <si>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</si>
  <si>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</si>
  <si>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</si>
  <si>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</si>
  <si>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</si>
  <si>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</si>
  <si>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</si>
  <si>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</si>
  <si>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</si>
  <si>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</si>
  <si>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</si>
  <si>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</si>
  <si>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</si>
  <si>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</si>
  <si>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</si>
  <si>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</si>
  <si>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</si>
  <si>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</si>
  <si>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</si>
  <si>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</si>
  <si>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</si>
  <si>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</si>
  <si>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</si>
  <si>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</si>
  <si>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</si>
  <si>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</si>
  <si>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</si>
  <si>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</si>
  <si>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</si>
  <si>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</si>
  <si>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</si>
  <si>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</si>
  <si>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</si>
  <si>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</si>
  <si>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</si>
  <si>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</si>
  <si>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</si>
  <si>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</si>
  <si>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</si>
  <si>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</si>
  <si>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</si>
  <si>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</si>
  <si>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</si>
  <si>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</si>
  <si>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</si>
  <si>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</si>
  <si>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</si>
  <si>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</si>
  <si>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</si>
  <si>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</si>
  <si>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</si>
  <si>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</si>
  <si>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</si>
  <si>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</si>
  <si>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</si>
  <si>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</si>
  <si>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</si>
  <si>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</si>
  <si>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</si>
  <si>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</si>
  <si>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</si>
  <si>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</si>
  <si>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</si>
  <si>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</si>
  <si>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</si>
  <si>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</si>
  <si>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</si>
  <si>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</si>
  <si>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</si>
  <si>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</si>
  <si>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</si>
  <si>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</si>
  <si>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</si>
  <si>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</si>
  <si>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</si>
  <si>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</si>
  <si>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</si>
  <si>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</si>
  <si>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</si>
  <si>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</si>
  <si>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</si>
  <si>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</si>
  <si>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</si>
  <si>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</si>
  <si>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</si>
  <si>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</si>
  <si>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</si>
  <si>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</si>
  <si>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</si>
  <si>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</si>
  <si>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</si>
  <si>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</si>
  <si>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</si>
  <si>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</si>
  <si>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</si>
  <si>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</si>
  <si>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</si>
  <si>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</si>
  <si>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</si>
  <si>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</si>
  <si>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</si>
  <si>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</si>
  <si>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</si>
  <si>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</si>
  <si>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</si>
  <si>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</si>
  <si>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</si>
  <si>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</si>
  <si>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</si>
  <si>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</si>
  <si>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</si>
  <si>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</si>
  <si>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</si>
  <si>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</si>
  <si>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</si>
  <si>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</si>
  <si>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</si>
  <si>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</si>
  <si>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</si>
  <si>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</si>
  <si>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</si>
  <si>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</si>
  <si>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</si>
  <si>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</si>
  <si>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</si>
  <si>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</si>
  <si>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</si>
  <si>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</si>
  <si>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</si>
  <si>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</si>
  <si>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</si>
  <si>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</si>
  <si>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</si>
  <si>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</si>
  <si>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</si>
  <si>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</si>
  <si>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</si>
  <si>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</si>
  <si>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</si>
  <si>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</si>
  <si>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</si>
  <si>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</si>
  <si>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</si>
  <si>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</si>
  <si>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</si>
  <si>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</si>
  <si>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</si>
  <si>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</si>
  <si>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</si>
  <si>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</si>
  <si>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</si>
  <si>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</si>
  <si>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</si>
  <si>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</si>
  <si>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</si>
  <si>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</si>
  <si>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</si>
  <si>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</si>
  <si>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</si>
  <si>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</si>
  <si>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</si>
  <si>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</si>
  <si>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</si>
  <si>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</si>
  <si>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</si>
  <si>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</si>
  <si>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</si>
  <si>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</si>
  <si>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</si>
  <si>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</si>
  <si>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</si>
  <si>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</si>
  <si>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</si>
  <si>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</si>
  <si>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</si>
  <si>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</si>
  <si>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</si>
  <si>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</si>
  <si>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</si>
  <si>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</si>
  <si>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</si>
  <si>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</si>
  <si>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</si>
  <si>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</si>
  <si>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</si>
  <si>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</si>
  <si>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</si>
  <si>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</si>
  <si>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</si>
  <si>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</si>
  <si>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</si>
  <si>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</si>
  <si>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</si>
  <si>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</si>
  <si>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</si>
  <si>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</si>
  <si>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</si>
  <si>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</si>
  <si>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</si>
  <si>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</si>
  <si>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</si>
  <si>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</si>
  <si>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</si>
  <si>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</si>
  <si>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</si>
  <si>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</si>
  <si>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</si>
  <si>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</si>
  <si>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</si>
  <si>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</si>
  <si>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</si>
  <si>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</si>
  <si>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</si>
  <si>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</si>
  <si>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</si>
  <si>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</si>
  <si>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</si>
  <si>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</si>
  <si>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</si>
  <si>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</si>
  <si>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</si>
  <si>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</si>
  <si>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</si>
  <si>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</si>
  <si>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</si>
  <si>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</si>
  <si>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</si>
  <si>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</si>
  <si>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</si>
  <si>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</si>
  <si>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</si>
  <si>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</si>
  <si>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</si>
  <si>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</si>
  <si>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</si>
  <si>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</si>
  <si>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</si>
  <si>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</si>
  <si>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</si>
  <si>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</si>
  <si>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</si>
  <si>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</si>
  <si>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</si>
  <si>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</si>
  <si>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</si>
  <si>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</si>
  <si>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</si>
  <si>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</si>
  <si>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</si>
  <si>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</si>
  <si>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</si>
  <si>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</si>
  <si>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</si>
  <si>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</si>
  <si>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</si>
  <si>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</si>
  <si>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</si>
  <si>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</si>
  <si>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</si>
  <si>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</si>
  <si>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</si>
  <si>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</si>
  <si>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</si>
  <si>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</si>
  <si>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</si>
  <si>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</si>
  <si>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</si>
  <si>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</si>
  <si>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</si>
  <si>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</si>
  <si>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</si>
  <si>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</si>
  <si>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</si>
  <si>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</si>
  <si>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</si>
  <si>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</si>
  <si>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</si>
  <si>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</si>
  <si>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</si>
  <si>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</si>
  <si>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</si>
  <si>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</si>
  <si>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</si>
  <si>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</si>
  <si>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</si>
  <si>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</si>
  <si>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</si>
  <si>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</si>
  <si>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</si>
  <si>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</si>
  <si>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</si>
  <si>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</si>
  <si>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</si>
  <si>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</si>
  <si>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</si>
  <si>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</si>
  <si>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</si>
  <si>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</si>
  <si>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</si>
  <si>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</si>
  <si>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</si>
  <si>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</si>
  <si>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</si>
  <si>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</si>
  <si>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</si>
  <si>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</si>
  <si>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</si>
  <si>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</si>
  <si>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</si>
  <si>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</si>
  <si>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</si>
  <si>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</si>
  <si>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</si>
  <si>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</si>
  <si>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</si>
  <si>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</si>
  <si>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</si>
  <si>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</si>
  <si>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</si>
  <si>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</si>
  <si>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</si>
  <si>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</si>
  <si>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</si>
  <si>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</si>
  <si>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</si>
  <si>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</si>
  <si>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</si>
  <si>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</si>
  <si>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</si>
  <si>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</si>
  <si>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</si>
  <si>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</si>
  <si>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</si>
  <si>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</si>
  <si>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</si>
  <si>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</si>
  <si>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</si>
  <si>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</si>
  <si>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</si>
  <si>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</si>
  <si>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</si>
  <si>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</si>
  <si>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</si>
  <si>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</si>
  <si>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</si>
  <si>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</si>
  <si>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</si>
  <si>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</si>
  <si>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</si>
  <si>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</si>
  <si>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</si>
  <si>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</si>
  <si>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</si>
  <si>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</si>
  <si>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</si>
  <si>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</si>
  <si>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</si>
  <si>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</si>
  <si>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</si>
  <si>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</si>
  <si>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</si>
  <si>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</si>
  <si>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</si>
  <si>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</si>
  <si>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</si>
  <si>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</si>
  <si>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</si>
  <si>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</si>
  <si>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</si>
  <si>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</si>
  <si>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</si>
  <si>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</si>
  <si>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</si>
  <si>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</si>
  <si>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</si>
  <si>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</si>
  <si>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</si>
  <si>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</si>
  <si>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</si>
  <si>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</si>
  <si>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</si>
  <si>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</si>
  <si>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</si>
  <si>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</si>
  <si>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</si>
  <si>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</si>
  <si>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</si>
  <si>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</si>
  <si>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</si>
  <si>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</si>
  <si>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</si>
  <si>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</si>
  <si>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</si>
  <si>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</si>
  <si>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</si>
  <si>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</si>
  <si>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</si>
  <si>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</si>
  <si>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</si>
  <si>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</si>
  <si>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</si>
  <si>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</si>
  <si>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</si>
  <si>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</si>
  <si>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</si>
  <si>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</si>
  <si>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</si>
  <si>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</si>
  <si>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</si>
  <si>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</si>
  <si>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</si>
  <si>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</si>
  <si>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</si>
  <si>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</si>
  <si>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</si>
  <si>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</si>
  <si>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</si>
  <si>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</si>
  <si>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</si>
  <si>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</si>
  <si>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</si>
  <si>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</si>
  <si>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</si>
  <si>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</si>
  <si>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</si>
  <si>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</si>
  <si>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</si>
  <si>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</si>
  <si>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</si>
  <si>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</si>
  <si>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</si>
  <si>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</si>
  <si>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</si>
  <si>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</si>
  <si>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</si>
  <si>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</si>
  <si>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</si>
  <si>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</si>
  <si>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</si>
  <si>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</si>
  <si>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</si>
  <si>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</si>
  <si>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</si>
  <si>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</si>
  <si>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</si>
  <si>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</si>
  <si>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</si>
  <si>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</si>
  <si>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</si>
  <si>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</si>
  <si>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</si>
  <si>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</si>
  <si>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</si>
  <si>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</si>
  <si>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</si>
  <si>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</si>
  <si>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</si>
  <si>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</si>
  <si>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</si>
  <si>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</si>
  <si>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</si>
  <si>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</si>
  <si>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</si>
  <si>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</si>
  <si>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</si>
  <si>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</si>
  <si>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</si>
  <si>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</si>
  <si>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</si>
  <si>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</si>
  <si>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</si>
  <si>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</si>
  <si>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</si>
  <si>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</si>
  <si>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</si>
  <si>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</si>
  <si>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</si>
  <si>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</si>
  <si>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</si>
  <si>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</si>
  <si>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</si>
  <si>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</si>
  <si>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</si>
  <si>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</si>
  <si>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</si>
  <si>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</si>
  <si>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</si>
  <si>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</si>
  <si>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</si>
  <si>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</si>
  <si>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</si>
  <si>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</si>
  <si>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</si>
  <si>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</si>
  <si>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</si>
  <si>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</si>
  <si>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</si>
  <si>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</si>
  <si>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</si>
  <si>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</si>
  <si>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</si>
  <si>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</si>
  <si>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</si>
  <si>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</si>
  <si>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</si>
  <si>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</si>
  <si>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</si>
  <si>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</si>
  <si>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</si>
  <si>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</si>
  <si>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</si>
  <si>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</si>
  <si>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</si>
  <si>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</si>
  <si>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</si>
  <si>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</si>
  <si>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</si>
  <si>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</si>
  <si>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</si>
  <si>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</si>
  <si>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</si>
  <si>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</si>
  <si>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</si>
  <si>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</si>
  <si>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</si>
  <si>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</si>
  <si>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</si>
  <si>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</si>
  <si>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</si>
  <si>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</si>
  <si>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</si>
  <si>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</si>
  <si>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</si>
  <si>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</si>
  <si>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</si>
  <si>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</si>
  <si>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</si>
  <si>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</si>
  <si>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</si>
  <si>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</si>
  <si>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</si>
  <si>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</si>
  <si>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</si>
  <si>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</si>
  <si>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</si>
  <si>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</si>
  <si>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</si>
  <si>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</si>
  <si>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</si>
  <si>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</si>
  <si>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</si>
  <si>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</si>
  <si>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</si>
  <si>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</si>
  <si>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</si>
  <si>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</si>
  <si>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</si>
  <si>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</si>
  <si>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</si>
  <si>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</si>
  <si>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</si>
  <si>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</si>
  <si>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</si>
  <si>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</si>
  <si>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</si>
  <si>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</si>
  <si>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</si>
  <si>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</si>
  <si>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</si>
  <si>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</si>
  <si>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</si>
  <si>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</si>
  <si>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</si>
  <si>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</si>
  <si>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</si>
  <si>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</si>
  <si>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</si>
  <si>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</si>
  <si>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</si>
  <si>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</si>
  <si>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</si>
  <si>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</si>
  <si>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</si>
  <si>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</si>
  <si>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</si>
  <si>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</si>
  <si>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</si>
  <si>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</si>
  <si>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</si>
  <si>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</si>
  <si>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</si>
  <si>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</si>
  <si>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</si>
  <si>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</si>
  <si>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</si>
  <si>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</si>
  <si>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</si>
  <si>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</si>
  <si>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</si>
  <si>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</si>
  <si>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</si>
  <si>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</si>
  <si>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</si>
  <si>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</si>
  <si>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</si>
  <si>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</si>
  <si>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</si>
  <si>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</si>
  <si>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</si>
  <si>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</si>
  <si>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</si>
  <si>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</si>
  <si>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</si>
  <si>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</si>
  <si>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</si>
  <si>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</si>
  <si>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</si>
  <si>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</si>
  <si>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</si>
  <si>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</si>
  <si>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</si>
  <si>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</si>
  <si>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</si>
  <si>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</si>
  <si>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</si>
  <si>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</si>
  <si>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</si>
  <si>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</si>
  <si>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</si>
  <si>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</si>
  <si>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</si>
  <si>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</si>
  <si>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</si>
  <si>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</si>
  <si>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</si>
  <si>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</si>
  <si>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</si>
  <si>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</si>
  <si>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</si>
  <si>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</si>
  <si>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</si>
  <si>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</si>
  <si>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</si>
  <si>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</si>
  <si>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</si>
  <si>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</si>
  <si>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</si>
  <si>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</si>
  <si>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</si>
  <si>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</si>
  <si>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</si>
  <si>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</si>
  <si>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</si>
  <si>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</si>
  <si>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</si>
  <si>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</si>
  <si>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</si>
  <si>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</si>
  <si>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</si>
  <si>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</si>
  <si>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</si>
  <si>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</si>
  <si>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</si>
  <si>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</si>
  <si>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</si>
  <si>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</si>
  <si>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</si>
  <si>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</si>
  <si>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</si>
  <si>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</si>
  <si>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</si>
  <si>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</si>
  <si>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</si>
  <si>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</si>
  <si>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</si>
  <si>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</si>
  <si>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</si>
  <si>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</si>
  <si>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</si>
  <si>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</si>
  <si>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</si>
  <si>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</si>
  <si>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</si>
  <si>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</si>
  <si>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</si>
  <si>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</si>
  <si>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</si>
  <si>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</si>
  <si>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</si>
  <si>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</si>
  <si>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</si>
  <si>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</si>
  <si>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</si>
  <si>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</si>
  <si>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</si>
  <si>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</si>
  <si>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</si>
  <si>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</si>
  <si>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</si>
  <si>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</si>
  <si>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</si>
  <si>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</si>
  <si>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</si>
  <si>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</si>
  <si>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</si>
  <si>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</si>
  <si>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</si>
  <si>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</si>
  <si>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</si>
  <si>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</si>
  <si>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</si>
  <si>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</si>
  <si>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</si>
  <si>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</si>
  <si>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</si>
  <si>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</si>
  <si>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</si>
  <si>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</si>
  <si>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</si>
  <si>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</si>
  <si>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</si>
  <si>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</si>
  <si>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</si>
  <si>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</si>
  <si>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</si>
  <si>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</si>
  <si>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</si>
  <si>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</si>
  <si>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</si>
  <si>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</si>
  <si>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</si>
  <si>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</si>
  <si>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</si>
  <si>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</si>
  <si>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</si>
  <si>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</si>
  <si>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</si>
  <si>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</si>
  <si>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</si>
  <si>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</si>
  <si>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</si>
  <si>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</si>
  <si>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</si>
  <si>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</si>
  <si>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</si>
  <si>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</si>
  <si>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</si>
  <si>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</si>
  <si>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</si>
  <si>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</si>
  <si>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</si>
  <si>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</si>
  <si>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</si>
  <si>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</si>
  <si>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</si>
  <si>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</si>
  <si>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</si>
  <si>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</si>
  <si>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</si>
  <si>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</si>
  <si>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</si>
  <si>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</si>
  <si>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</si>
  <si>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</si>
  <si>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</si>
  <si>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</si>
  <si>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</si>
  <si>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</si>
  <si>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</si>
  <si>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</si>
  <si>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</si>
  <si>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</si>
  <si>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</si>
  <si>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</si>
  <si>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</si>
  <si>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</si>
  <si>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</si>
  <si>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</si>
  <si>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</si>
  <si>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</si>
  <si>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</si>
  <si>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</si>
  <si>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</si>
  <si>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</si>
  <si>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</si>
  <si>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</si>
  <si>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</si>
  <si>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</si>
  <si>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</si>
  <si>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</si>
  <si>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</si>
  <si>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</si>
  <si>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</si>
  <si>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</si>
  <si>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</si>
  <si>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</si>
  <si>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</si>
  <si>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</si>
  <si>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</si>
  <si>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</si>
  <si>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</si>
  <si>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</si>
  <si>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</si>
  <si>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</si>
  <si>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</si>
  <si>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</si>
  <si>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</si>
  <si>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</si>
  <si>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</si>
  <si>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</si>
  <si>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</si>
  <si>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</si>
  <si>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</si>
  <si>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</si>
  <si>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</si>
  <si>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</si>
  <si>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</si>
  <si>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</si>
  <si>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</si>
  <si>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</si>
  <si>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</si>
  <si>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</si>
  <si>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</si>
  <si>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</si>
  <si>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</si>
  <si>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</si>
  <si>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</si>
  <si>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</si>
  <si>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</si>
  <si>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</si>
  <si>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</si>
  <si>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</si>
  <si>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</si>
  <si>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</si>
  <si>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</si>
  <si>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</si>
  <si>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</si>
  <si>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</si>
  <si>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</si>
  <si>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</si>
  <si>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</si>
  <si>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</si>
  <si>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</si>
  <si>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</si>
  <si>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</si>
  <si>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</si>
  <si>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</si>
  <si>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</si>
  <si>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</si>
  <si>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</si>
  <si>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</si>
  <si>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</si>
  <si>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</si>
  <si>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</si>
  <si>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</si>
  <si>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</si>
  <si>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</si>
  <si>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</si>
  <si>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</si>
  <si>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</si>
  <si>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</si>
  <si>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</si>
  <si>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</si>
  <si>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</si>
  <si>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</si>
  <si>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</si>
  <si>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</si>
  <si>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</si>
  <si>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</si>
  <si>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</si>
  <si>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</si>
  <si>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</si>
  <si>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</si>
  <si>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</si>
  <si>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</si>
  <si>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</si>
  <si>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</si>
  <si>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</si>
  <si>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</si>
  <si>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</si>
  <si>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</si>
  <si>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</si>
  <si>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</si>
  <si>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</si>
  <si>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</si>
  <si>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</si>
  <si>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</si>
  <si>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</si>
  <si>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</si>
  <si>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</si>
  <si>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</si>
  <si>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</si>
  <si>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</si>
  <si>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</si>
  <si>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</si>
  <si>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</si>
  <si>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</si>
  <si>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</si>
  <si>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</si>
  <si>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</si>
  <si>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</si>
  <si>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</si>
  <si>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</si>
  <si>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</si>
  <si>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</si>
  <si>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</si>
  <si>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</si>
  <si>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</si>
  <si>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</si>
  <si>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</si>
  <si>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</si>
  <si>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</si>
  <si>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</si>
  <si>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</si>
  <si>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</si>
  <si>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</si>
  <si>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</si>
  <si>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</si>
  <si>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</si>
  <si>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</si>
  <si>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</si>
  <si>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</si>
  <si>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</si>
  <si>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</si>
  <si>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</si>
  <si>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</si>
  <si>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</si>
  <si>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</si>
  <si>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</si>
  <si>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</si>
  <si>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</si>
  <si>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</si>
  <si>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</si>
  <si>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</si>
  <si>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</si>
  <si>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</si>
  <si>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</si>
  <si>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</si>
  <si>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</si>
  <si>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</si>
  <si>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</si>
  <si>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</si>
  <si>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</si>
  <si>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</si>
  <si>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</si>
  <si>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</si>
  <si>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</si>
  <si>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</si>
  <si>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</si>
  <si>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</si>
  <si>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</si>
  <si>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</si>
  <si>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</si>
  <si>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</si>
  <si>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</si>
  <si>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</si>
  <si>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</si>
  <si>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</si>
  <si>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</si>
  <si>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</si>
  <si>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</si>
  <si>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</si>
  <si>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</si>
  <si>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</si>
  <si>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</si>
  <si>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</si>
  <si>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</si>
  <si>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</si>
  <si>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</si>
  <si>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</si>
  <si>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</si>
  <si>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</si>
  <si>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</si>
  <si>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</si>
  <si>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</si>
  <si>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</si>
  <si>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</si>
  <si>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</si>
  <si>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</si>
  <si>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</si>
  <si>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</si>
  <si>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</si>
  <si>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</si>
  <si>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</si>
  <si>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</si>
  <si>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</si>
  <si>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</si>
  <si>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</si>
  <si>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</si>
  <si>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</si>
  <si>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</si>
  <si>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</si>
  <si>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</si>
  <si>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</si>
  <si>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</si>
  <si>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</si>
  <si>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</si>
  <si>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</si>
  <si>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</si>
  <si>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</si>
  <si>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</si>
  <si>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</si>
  <si>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</si>
  <si>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</si>
  <si>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</si>
  <si>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</si>
  <si>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</si>
  <si>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</si>
  <si>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</si>
  <si>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</si>
  <si>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</si>
  <si>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</si>
  <si>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</si>
  <si>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</si>
  <si>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</si>
  <si>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</si>
  <si>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</si>
  <si>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</si>
  <si>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</si>
  <si>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</si>
  <si>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</si>
  <si>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</si>
  <si>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</si>
  <si>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</si>
  <si>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</si>
  <si>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</si>
  <si>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</si>
  <si>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</si>
  <si>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</si>
  <si>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</si>
  <si>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</si>
  <si>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</si>
  <si>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</si>
  <si>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</si>
  <si>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</si>
  <si>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</si>
  <si>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</si>
  <si>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</si>
  <si>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</si>
  <si>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</si>
  <si>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</si>
  <si>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</si>
  <si>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</si>
  <si>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</si>
  <si>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</si>
  <si>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</si>
  <si>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</si>
  <si>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</si>
  <si>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</si>
  <si>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</si>
  <si>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</si>
  <si>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</si>
  <si>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</si>
  <si>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</si>
  <si>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</si>
  <si>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</si>
  <si>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</si>
  <si>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</si>
  <si>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</si>
  <si>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</si>
  <si>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</si>
  <si>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</si>
  <si>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</si>
  <si>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</si>
  <si>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</si>
  <si>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</si>
  <si>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</si>
  <si>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</si>
  <si>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</si>
  <si>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</si>
  <si>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</si>
  <si>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</si>
  <si>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</si>
  <si>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</si>
  <si>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</si>
  <si>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</si>
  <si>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</si>
  <si>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</si>
  <si>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</si>
  <si>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</si>
  <si>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</si>
  <si>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</si>
  <si>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</si>
  <si>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</si>
  <si>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</si>
  <si>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</si>
  <si>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</si>
  <si>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</si>
  <si>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</si>
  <si>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</si>
  <si>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</si>
  <si>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</si>
  <si>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</si>
  <si>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</si>
  <si>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</si>
  <si>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</si>
  <si>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</si>
  <si>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</si>
  <si>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</si>
  <si>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</si>
  <si>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</si>
  <si>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</si>
  <si>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</si>
  <si>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</si>
  <si>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</si>
  <si>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</si>
  <si>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</si>
  <si>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</si>
  <si>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</si>
  <si>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</si>
  <si>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</si>
  <si>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</si>
  <si>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</si>
  <si>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</si>
  <si>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</si>
  <si>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</si>
  <si>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</si>
  <si>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</si>
  <si>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</si>
  <si>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</si>
  <si>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</si>
  <si>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</si>
  <si>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</si>
  <si>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</si>
  <si>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</si>
  <si>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</si>
  <si>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</si>
  <si>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</si>
  <si>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</si>
  <si>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</si>
  <si>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</si>
  <si>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</si>
  <si>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</si>
  <si>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</si>
  <si>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</si>
  <si>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</si>
  <si>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</si>
  <si>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</si>
  <si>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</si>
  <si>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</si>
  <si>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</si>
  <si>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</si>
  <si>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</si>
  <si>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</si>
  <si>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</si>
  <si>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</si>
  <si>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</si>
  <si>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</si>
  <si>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</si>
  <si>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</si>
  <si>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</si>
  <si>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</si>
  <si>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</si>
  <si>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</si>
  <si>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</si>
  <si>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</si>
  <si>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</si>
  <si>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</si>
  <si>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</si>
  <si>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</si>
  <si>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</si>
  <si>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</si>
  <si>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</si>
  <si>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</si>
  <si>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</si>
  <si>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</si>
  <si>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</si>
  <si>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</si>
  <si>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</si>
  <si>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</si>
  <si>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</si>
  <si>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</si>
  <si>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</si>
  <si>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</si>
  <si>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</si>
  <si>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</si>
  <si>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</si>
  <si>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</si>
  <si>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</si>
  <si>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</si>
  <si>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</si>
  <si>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</si>
  <si>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</si>
  <si>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</si>
  <si>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</si>
  <si>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</si>
  <si>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</si>
  <si>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</si>
  <si>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</si>
  <si>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</si>
  <si>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</si>
  <si>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</si>
  <si>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</si>
  <si>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</si>
  <si>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</si>
  <si>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</si>
  <si>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</si>
  <si>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</si>
  <si>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</si>
  <si>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</si>
  <si>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</si>
  <si>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</si>
  <si>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</si>
  <si>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</si>
  <si>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</si>
  <si>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</si>
  <si>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</si>
  <si>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</si>
  <si>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</si>
  <si>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</si>
  <si>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</si>
  <si>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</si>
  <si>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</si>
  <si>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</si>
  <si>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</si>
  <si>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</si>
  <si>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</si>
  <si>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</si>
  <si>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</si>
  <si>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</si>
  <si>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</si>
  <si>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</si>
  <si>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</si>
  <si>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</si>
  <si>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</si>
  <si>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</si>
  <si>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</si>
  <si>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</si>
  <si>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</si>
  <si>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</si>
  <si>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</si>
  <si>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</si>
  <si>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</si>
  <si>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</si>
  <si>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</si>
  <si>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</si>
  <si>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</si>
  <si>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</si>
  <si>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</si>
  <si>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</si>
  <si>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</si>
  <si>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</si>
  <si>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</si>
  <si>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</si>
  <si>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</si>
  <si>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</si>
  <si>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</si>
  <si>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</si>
  <si>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</si>
  <si>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</si>
  <si>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</si>
  <si>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</si>
  <si>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</si>
  <si>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</si>
  <si>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</si>
  <si>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</si>
  <si>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</si>
  <si>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</si>
  <si>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</si>
  <si>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</si>
  <si>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</si>
  <si>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</si>
  <si>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</si>
  <si>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</si>
  <si>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</si>
  <si>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</si>
  <si>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</si>
  <si>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</si>
  <si>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</si>
  <si>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</si>
  <si>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</si>
  <si>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</si>
  <si>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</si>
  <si>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</si>
  <si>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</si>
  <si>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</si>
  <si>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</si>
  <si>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</si>
  <si>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</si>
  <si>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</si>
  <si>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</si>
  <si>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</si>
  <si>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</si>
  <si>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</si>
  <si>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</si>
  <si>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</si>
  <si>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</si>
  <si>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</si>
  <si>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</si>
  <si>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</si>
  <si>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</si>
  <si>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</si>
  <si>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</si>
  <si>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</si>
  <si>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</si>
  <si>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</si>
  <si>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</si>
  <si>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</si>
  <si>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</si>
  <si>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</si>
  <si>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</si>
  <si>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</si>
  <si>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</si>
  <si>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</si>
  <si>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</si>
  <si>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</si>
  <si>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</si>
  <si>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</si>
  <si>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</si>
  <si>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</si>
  <si>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</si>
  <si>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</si>
  <si>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</si>
  <si>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</si>
  <si>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</si>
  <si>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</si>
  <si>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</si>
  <si>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</si>
  <si>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</si>
  <si>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</si>
  <si>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</si>
  <si>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</si>
  <si>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</si>
  <si>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</si>
  <si>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</si>
  <si>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</si>
  <si>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</si>
  <si>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</si>
  <si>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</si>
  <si>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</si>
  <si>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</si>
  <si>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</si>
  <si>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</si>
  <si>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</si>
  <si>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</si>
  <si>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</si>
  <si>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</si>
  <si>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</si>
  <si>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</si>
  <si>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</si>
  <si>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</si>
  <si>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</si>
  <si>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</si>
  <si>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</si>
  <si>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</si>
  <si>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</si>
  <si>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</si>
  <si>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</si>
  <si>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</si>
  <si>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</si>
  <si>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</si>
  <si>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</si>
  <si>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</si>
  <si>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</si>
  <si>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</si>
  <si>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</si>
  <si>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</si>
  <si>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</si>
  <si>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</si>
  <si>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</si>
  <si>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</si>
  <si>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</si>
  <si>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</si>
  <si>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</si>
  <si>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</si>
  <si>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</si>
  <si>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</si>
  <si>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</si>
  <si>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</si>
  <si>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</si>
  <si>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</si>
  <si>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</si>
  <si>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</si>
  <si>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</si>
  <si>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</si>
  <si>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</si>
  <si>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</si>
  <si>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</si>
  <si>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</si>
  <si>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</si>
  <si>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</si>
  <si>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</si>
  <si>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</si>
  <si>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</si>
  <si>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</si>
  <si>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</si>
  <si>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</si>
  <si>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</si>
  <si>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</si>
  <si>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</si>
  <si>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</si>
  <si>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</si>
  <si>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</si>
  <si>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</si>
  <si>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</si>
  <si>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</si>
  <si>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</si>
  <si>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</si>
  <si>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</si>
  <si>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</si>
  <si>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</si>
  <si>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</si>
  <si>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</si>
  <si>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</si>
  <si>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</si>
  <si>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</si>
  <si>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</si>
  <si>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</si>
  <si>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</si>
  <si>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</si>
  <si>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</si>
  <si>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</si>
  <si>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</si>
  <si>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</si>
  <si>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</si>
  <si>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</si>
  <si>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</si>
  <si>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</si>
  <si>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</si>
  <si>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</si>
  <si>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</si>
  <si>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</si>
  <si>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</si>
  <si>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</si>
  <si>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</si>
  <si>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</si>
  <si>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</si>
  <si>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</si>
  <si>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</si>
  <si>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</si>
  <si>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</si>
  <si>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</si>
  <si>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</si>
  <si>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</si>
  <si>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</si>
  <si>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</si>
  <si>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</si>
  <si>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</si>
  <si>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</si>
  <si>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</si>
  <si>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</si>
  <si>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</si>
  <si>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</si>
  <si>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</si>
  <si>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</si>
  <si>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</si>
  <si>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</si>
  <si>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</si>
  <si>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</si>
  <si>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</si>
  <si>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</si>
  <si>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</si>
  <si>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</si>
  <si>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</si>
  <si>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</si>
  <si>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</si>
  <si>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</si>
  <si>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</si>
  <si>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</si>
  <si>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</si>
  <si>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</si>
  <si>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</si>
  <si>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</si>
  <si>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</si>
  <si>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</si>
  <si>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</si>
  <si>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</si>
  <si>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</si>
  <si>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</si>
  <si>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</si>
  <si>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</si>
  <si>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</si>
  <si>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</si>
  <si>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</si>
  <si>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</si>
  <si>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</si>
  <si>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</si>
  <si>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</si>
  <si>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</si>
  <si>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</si>
  <si>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</si>
  <si>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</si>
  <si>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</si>
  <si>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</si>
  <si>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</si>
  <si>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</si>
  <si>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</si>
  <si>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</si>
  <si>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</si>
  <si>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</si>
  <si>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</si>
  <si>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</si>
  <si>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</si>
  <si>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</si>
  <si>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</si>
  <si>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</si>
  <si>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</si>
  <si>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</si>
  <si>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</si>
  <si>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</si>
  <si>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</si>
  <si>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</si>
  <si>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</si>
  <si>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</si>
  <si>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</si>
  <si>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</si>
  <si>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</si>
  <si>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</si>
  <si>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</si>
  <si>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</si>
  <si>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</si>
  <si>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</si>
  <si>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</si>
  <si>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</si>
  <si>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</si>
  <si>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</si>
  <si>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</si>
  <si>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</si>
  <si>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</si>
  <si>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</si>
  <si>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</si>
  <si>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</si>
  <si>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</si>
  <si>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</si>
  <si>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</si>
  <si>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</si>
  <si>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</si>
  <si>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</si>
  <si>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</si>
  <si>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</si>
  <si>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</si>
  <si>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</si>
  <si>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</si>
  <si>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</si>
  <si>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</si>
  <si>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</si>
  <si>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</si>
  <si>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</si>
  <si>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</si>
  <si>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</si>
  <si>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</si>
  <si>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</si>
  <si>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</si>
  <si>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</si>
  <si>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</si>
  <si>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</si>
  <si>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</si>
  <si>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</si>
  <si>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</si>
  <si>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</si>
  <si>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</si>
  <si>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</si>
  <si>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</si>
  <si>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</si>
  <si>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</si>
  <si>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</si>
  <si>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</si>
  <si>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</si>
  <si>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</si>
  <si>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</si>
  <si>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</si>
  <si>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</si>
  <si>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</si>
  <si>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</si>
  <si>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</si>
  <si>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</si>
  <si>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</si>
  <si>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</si>
  <si>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</si>
  <si>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</si>
  <si>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</si>
  <si>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</si>
  <si>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</si>
  <si>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</si>
  <si>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</si>
  <si>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</si>
  <si>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</si>
  <si>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</si>
  <si>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</si>
  <si>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</si>
  <si>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</si>
  <si>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</si>
  <si>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</si>
  <si>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</si>
  <si>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</si>
  <si>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</si>
  <si>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</si>
  <si>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</si>
  <si>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</si>
  <si>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</si>
  <si>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</si>
  <si>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</si>
  <si>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</si>
  <si>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</si>
  <si>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</si>
  <si>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</si>
  <si>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</si>
  <si>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</si>
  <si>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</si>
  <si>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</si>
  <si>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</si>
  <si>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</si>
  <si>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</si>
  <si>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</si>
  <si>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</si>
  <si>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</si>
  <si>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</si>
  <si>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</si>
  <si>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</si>
  <si>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</si>
  <si>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</si>
  <si>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</si>
  <si>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</si>
  <si>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</si>
  <si>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</si>
  <si>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</si>
  <si>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</si>
  <si>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</si>
  <si>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</si>
  <si>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</si>
  <si>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</si>
  <si>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</si>
  <si>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</si>
  <si>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</si>
  <si>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</si>
  <si>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</si>
  <si>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</si>
  <si>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</si>
  <si>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</si>
  <si>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</si>
  <si>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</si>
  <si>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</si>
  <si>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</si>
  <si>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</si>
  <si>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</si>
  <si>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</si>
  <si>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</si>
  <si>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</si>
  <si>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</si>
  <si>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</si>
  <si>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</si>
  <si>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</si>
  <si>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</si>
  <si>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</si>
  <si>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</si>
  <si>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</si>
  <si>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</si>
  <si>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</si>
  <si>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</si>
  <si>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</si>
  <si>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</si>
  <si>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</si>
  <si>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</si>
  <si>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</si>
  <si>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</si>
  <si>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</si>
  <si>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</si>
  <si>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</si>
  <si>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</si>
  <si>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</si>
  <si>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</si>
  <si>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</si>
  <si>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</si>
  <si>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</si>
  <si>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</si>
  <si>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</si>
  <si>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</si>
  <si>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</si>
  <si>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</si>
  <si>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</si>
  <si>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</si>
  <si>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</si>
  <si>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</si>
  <si>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</si>
  <si>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</si>
  <si>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</si>
  <si>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</si>
  <si>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</si>
  <si>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</si>
  <si>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</si>
  <si>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</si>
  <si>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</si>
  <si>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</si>
  <si>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</si>
  <si>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</si>
  <si>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</si>
  <si>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</si>
  <si>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</si>
  <si>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</si>
  <si>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</si>
  <si>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</si>
  <si>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</si>
  <si>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</si>
  <si>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</si>
  <si>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</si>
  <si>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</si>
  <si>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</si>
  <si>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</si>
  <si>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</si>
  <si>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</si>
  <si>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</si>
  <si>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</si>
  <si>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</si>
  <si>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</si>
  <si>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</si>
  <si>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</si>
  <si>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</si>
  <si>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</si>
  <si>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</si>
  <si>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</si>
  <si>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</si>
  <si>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</si>
  <si>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</si>
  <si>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</si>
  <si>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</si>
  <si>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</si>
  <si>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</si>
  <si>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</si>
  <si>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</si>
  <si>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</si>
  <si>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</si>
  <si>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</si>
  <si>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</si>
  <si>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</si>
  <si>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</si>
  <si>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</si>
  <si>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</si>
  <si>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</si>
  <si>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</si>
  <si>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</si>
  <si>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</si>
  <si>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</si>
  <si>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</si>
  <si>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</si>
  <si>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</si>
  <si>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</si>
  <si>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</si>
  <si>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</si>
  <si>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</si>
  <si>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</si>
  <si>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</si>
  <si>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</si>
  <si>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</si>
  <si>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</si>
  <si>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</si>
  <si>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</si>
  <si>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</si>
  <si>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</si>
  <si>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</si>
  <si>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</si>
  <si>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</si>
  <si>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</si>
  <si>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</si>
  <si>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</si>
  <si>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</si>
  <si>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</si>
  <si>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</si>
  <si>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</si>
  <si>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</si>
  <si>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</si>
  <si>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</si>
  <si>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</si>
  <si>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</si>
  <si>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</si>
  <si>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</si>
  <si>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</si>
  <si>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</si>
  <si>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</si>
  <si>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</si>
  <si>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</si>
  <si>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</si>
  <si>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</si>
  <si>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</si>
  <si>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</si>
  <si>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</si>
  <si>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</si>
  <si>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</si>
  <si>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</si>
  <si>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</si>
  <si>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</si>
  <si>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</si>
  <si>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</si>
  <si>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</si>
  <si>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</si>
  <si>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</si>
  <si>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</si>
  <si>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</si>
  <si>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</si>
  <si>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</si>
  <si>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</si>
  <si>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</si>
  <si>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</si>
  <si>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</si>
  <si>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</si>
  <si>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</si>
  <si>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</si>
  <si>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</si>
  <si>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</si>
  <si>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</si>
  <si>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</si>
  <si>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</si>
  <si>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</si>
  <si>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</si>
  <si>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</si>
  <si>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</si>
  <si>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</si>
  <si>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</si>
  <si>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</si>
  <si>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</si>
  <si>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</si>
  <si>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</si>
  <si>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</si>
  <si>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</si>
  <si>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</si>
  <si>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</si>
  <si>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</si>
  <si>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</si>
  <si>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</si>
  <si>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</si>
  <si>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</si>
  <si>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</si>
  <si>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</si>
  <si>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</si>
  <si>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</si>
  <si>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</si>
  <si>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</si>
  <si>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</si>
  <si>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</si>
  <si>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</si>
  <si>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</si>
  <si>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</si>
  <si>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</si>
  <si>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</si>
  <si>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</si>
  <si>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</si>
  <si>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</si>
  <si>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</si>
  <si>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</si>
  <si>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</si>
  <si>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</si>
  <si>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</si>
  <si>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</si>
  <si>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</si>
  <si>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</si>
  <si>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</si>
  <si>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</si>
  <si>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</si>
  <si>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</si>
  <si>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</si>
  <si>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</si>
  <si>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</si>
  <si>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</si>
  <si>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</si>
  <si>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</si>
  <si>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</si>
  <si>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</si>
  <si>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</si>
  <si>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Natural Climate Solutions for the U.S.</t>
  </si>
  <si>
    <t>Data sent from: Joseph E. Fargione</t>
  </si>
  <si>
    <t>https://nature4climate.org/u-s-carbon-mapper/</t>
  </si>
  <si>
    <t>November 2018</t>
  </si>
  <si>
    <t>total acres available</t>
  </si>
  <si>
    <t>per year</t>
  </si>
  <si>
    <t>spread out over 31 years (2020-2050)</t>
  </si>
  <si>
    <t>State potential</t>
  </si>
  <si>
    <t>Potential per year</t>
  </si>
  <si>
    <t>Challenges to the Reforestation Pipeline in the United States</t>
  </si>
  <si>
    <t>Joseph E. Fargione, et al</t>
  </si>
  <si>
    <t>February 2021</t>
  </si>
  <si>
    <t>https://www.frontiersin.org/articles/10.3389/ffgc.2021.629198/full</t>
  </si>
  <si>
    <t>Joe Fargione, PHD Science Director for The Nature Conservancy, provided guidance on estimating annual potential feasibly available for reforestation.</t>
  </si>
  <si>
    <t>Across the US, he estimates it would take 30-36 years to reforest all the potential land available for reforestation</t>
  </si>
  <si>
    <t>He recommended we divide total state potential by 30 years to estimate annual potential</t>
  </si>
  <si>
    <t>For more information, see paper: Challenges to the Reforestation Pipeline in the United States</t>
  </si>
  <si>
    <t>% annual potential per year (spread total potential across 30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</si>
</sst>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1" fillId="0" borderId="0" xfId="4"/>
    <xf numFmtId="167" fontId="0" fillId="0" borderId="0" xfId="5" applyNumberFormat="1" applyFont="1"/>
    <xf numFmtId="0" fontId="1" fillId="6" borderId="0" xfId="4" applyFill="1"/>
    <xf numFmtId="167" fontId="0" fillId="6" borderId="0" xfId="5" applyNumberFormat="1" applyFont="1" applyFill="1"/>
    <xf numFmtId="0" fontId="1" fillId="7" borderId="0" xfId="4" applyFill="1"/>
    <xf numFmtId="0" fontId="1" fillId="8" borderId="0" xfId="4" applyFill="1"/>
    <xf numFmtId="167" fontId="0" fillId="7" borderId="0" xfId="5" applyNumberFormat="1" applyFont="1" applyFill="1"/>
    <xf numFmtId="43" fontId="1" fillId="7" borderId="0" xfId="5" applyFont="1" applyFill="1"/>
    <xf numFmtId="167" fontId="1" fillId="7" borderId="0" xfId="5" applyNumberFormat="1" applyFont="1" applyFill="1"/>
    <xf numFmtId="11" fontId="1" fillId="7" borderId="0" xfId="5" applyNumberFormat="1" applyFont="1" applyFill="1"/>
    <xf numFmtId="43" fontId="0" fillId="7" borderId="0" xfId="5" applyFont="1" applyFill="1"/>
    <xf numFmtId="0" fontId="12" fillId="0" borderId="0" xfId="4" applyFont="1"/>
    <xf numFmtId="167" fontId="1" fillId="0" borderId="0" xfId="5" applyNumberFormat="1" applyFont="1"/>
    <xf numFmtId="167" fontId="1" fillId="6" borderId="0" xfId="5" applyNumberFormat="1" applyFont="1" applyFill="1"/>
    <xf numFmtId="167" fontId="1" fillId="8" borderId="0" xfId="5" applyNumberFormat="1" applyFont="1" applyFill="1"/>
    <xf numFmtId="43" fontId="1" fillId="0" borderId="0" xfId="4" applyNumberFormat="1"/>
    <xf numFmtId="43" fontId="1" fillId="6" borderId="0" xfId="4" applyNumberFormat="1" applyFill="1"/>
    <xf numFmtId="43" fontId="1" fillId="8" borderId="0" xfId="4" applyNumberFormat="1" applyFill="1"/>
    <xf numFmtId="167" fontId="12" fillId="0" borderId="0" xfId="5" applyNumberFormat="1" applyFont="1"/>
    <xf numFmtId="0" fontId="12" fillId="6" borderId="0" xfId="4" applyFont="1" applyFill="1"/>
    <xf numFmtId="167" fontId="12" fillId="6" borderId="0" xfId="5" applyNumberFormat="1" applyFont="1" applyFill="1"/>
    <xf numFmtId="0" fontId="12" fillId="9" borderId="0" xfId="4" applyFont="1" applyFill="1" applyAlignment="1">
      <alignment wrapText="1"/>
    </xf>
    <xf numFmtId="43" fontId="12" fillId="10" borderId="0" xfId="5" applyFont="1" applyFill="1" applyAlignment="1">
      <alignment wrapText="1"/>
    </xf>
    <xf numFmtId="0" fontId="12" fillId="10" borderId="0" xfId="4" applyFont="1" applyFill="1" applyAlignment="1">
      <alignment wrapText="1"/>
    </xf>
    <xf numFmtId="44" fontId="12" fillId="9" borderId="0" xfId="6" applyFont="1" applyFill="1" applyAlignment="1">
      <alignment wrapText="1"/>
    </xf>
    <xf numFmtId="43" fontId="12" fillId="0" borderId="0" xfId="5" applyFont="1" applyAlignment="1">
      <alignment wrapText="1"/>
    </xf>
    <xf numFmtId="0" fontId="12" fillId="0" borderId="0" xfId="4" applyFont="1" applyAlignment="1">
      <alignment wrapText="1"/>
    </xf>
    <xf numFmtId="44" fontId="0" fillId="0" borderId="0" xfId="6" applyFont="1"/>
    <xf numFmtId="0" fontId="12" fillId="6" borderId="0" xfId="4" applyFont="1" applyFill="1" applyAlignment="1">
      <alignment wrapText="1"/>
    </xf>
    <xf numFmtId="44" fontId="12" fillId="0" borderId="0" xfId="6" applyFont="1" applyAlignment="1">
      <alignment wrapText="1"/>
    </xf>
    <xf numFmtId="44" fontId="0" fillId="6" borderId="0" xfId="6" applyFont="1" applyFill="1"/>
    <xf numFmtId="43" fontId="12" fillId="0" borderId="0" xfId="4" applyNumberFormat="1" applyFont="1" applyAlignment="1">
      <alignment wrapText="1"/>
    </xf>
    <xf numFmtId="167" fontId="1" fillId="0" borderId="0" xfId="5" applyNumberFormat="1" applyFont="1" applyAlignment="1">
      <alignment wrapText="1"/>
    </xf>
    <xf numFmtId="167" fontId="12" fillId="0" borderId="0" xfId="5" applyNumberFormat="1" applyFont="1" applyAlignment="1">
      <alignment wrapText="1"/>
    </xf>
    <xf numFmtId="11" fontId="12" fillId="0" borderId="0" xfId="4" applyNumberFormat="1" applyFont="1" applyAlignment="1">
      <alignment wrapText="1"/>
    </xf>
    <xf numFmtId="44" fontId="1" fillId="0" borderId="0" xfId="4" applyNumberFormat="1"/>
    <xf numFmtId="43" fontId="0" fillId="0" borderId="0" xfId="5" applyFont="1"/>
    <xf numFmtId="167" fontId="1" fillId="0" borderId="0" xfId="4" applyNumberFormat="1"/>
    <xf numFmtId="49" fontId="0" fillId="0" borderId="0" xfId="0" applyNumberFormat="1" applyAlignment="1">
      <alignment horizontal="left"/>
    </xf>
    <xf numFmtId="0" fontId="0" fillId="11" borderId="0" xfId="0" applyFill="1"/>
    <xf numFmtId="167" fontId="0" fillId="12" borderId="0" xfId="3" applyNumberFormat="1" applyFont="1" applyFill="1"/>
    <xf numFmtId="167" fontId="2" fillId="0" borderId="0" xfId="5" applyNumberFormat="1" applyFont="1"/>
    <xf numFmtId="167" fontId="2" fillId="6" borderId="0" xfId="5" applyNumberFormat="1" applyFont="1" applyFill="1"/>
    <xf numFmtId="0" fontId="12" fillId="7" borderId="0" xfId="4" applyFont="1" applyFill="1"/>
    <xf numFmtId="0" fontId="12" fillId="8" borderId="0" xfId="4" applyFont="1" applyFill="1"/>
    <xf numFmtId="167" fontId="2" fillId="7" borderId="0" xfId="5" applyNumberFormat="1" applyFont="1" applyFill="1"/>
    <xf numFmtId="11" fontId="0" fillId="0" borderId="0" xfId="0" applyNumberFormat="1" applyAlignment="1">
      <alignment wrapText="1"/>
    </xf>
    <xf numFmtId="11" fontId="5" fillId="0" borderId="0" xfId="0" applyNumberFormat="1" applyFont="1"/>
    <xf numFmtId="167" fontId="13" fillId="13" borderId="0" xfId="3" applyNumberFormat="1" applyFont="1" applyFill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7">
    <cellStyle name="Comma" xfId="3" builtinId="3"/>
    <cellStyle name="Comma 2" xfId="5" xr:uid="{716D3661-42D0-4D74-8B06-EC11F605E392}"/>
    <cellStyle name="Currency 2" xfId="6" xr:uid="{297F0D52-8716-4BBD-A439-45DC08153A50}"/>
    <cellStyle name="Hyperlink" xfId="2" builtinId="8"/>
    <cellStyle name="Normal" xfId="0" builtinId="0"/>
    <cellStyle name="Normal 2" xfId="4" xr:uid="{464C8959-9991-401C-A0B7-97675395CB0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A23" workbookViewId="0">
      <selection activeCell="B54" sqref="B54"/>
    </sheetView>
  </sheetViews>
  <sheetFormatPr baseColWidth="10" defaultColWidth="8.83203125" defaultRowHeight="15" x14ac:dyDescent="0.2"/>
  <cols>
    <col min="2" max="2" width="57.5" customWidth="1"/>
    <col min="3" max="3" width="14.33203125" customWidth="1"/>
  </cols>
  <sheetData>
    <row r="1" spans="1:7" x14ac:dyDescent="0.2">
      <c r="A1" s="1" t="s">
        <v>0</v>
      </c>
      <c r="B1" s="15" t="s">
        <v>68</v>
      </c>
      <c r="C1" s="64">
        <v>45296</v>
      </c>
      <c r="F1" s="14" t="s">
        <v>2</v>
      </c>
      <c r="G1" s="14" t="s">
        <v>2</v>
      </c>
    </row>
    <row r="2" spans="1:7" x14ac:dyDescent="0.2">
      <c r="B2" t="str">
        <f>LOOKUP(B1,F2:G51,G2:G51)</f>
        <v>MO</v>
      </c>
      <c r="F2" s="15" t="s">
        <v>3</v>
      </c>
      <c r="G2" s="15" t="s">
        <v>4</v>
      </c>
    </row>
    <row r="3" spans="1:7" x14ac:dyDescent="0.2">
      <c r="A3" s="1" t="s">
        <v>5</v>
      </c>
      <c r="B3" s="3" t="s">
        <v>6</v>
      </c>
      <c r="D3" s="15"/>
      <c r="F3" s="15" t="s">
        <v>7</v>
      </c>
      <c r="G3" s="15" t="s">
        <v>8</v>
      </c>
    </row>
    <row r="4" spans="1:7" x14ac:dyDescent="0.2">
      <c r="B4" t="s">
        <v>9</v>
      </c>
      <c r="D4" s="15"/>
      <c r="F4" s="15" t="s">
        <v>10</v>
      </c>
      <c r="G4" s="15" t="s">
        <v>11</v>
      </c>
    </row>
    <row r="5" spans="1:7" x14ac:dyDescent="0.2">
      <c r="B5" s="4">
        <v>2009</v>
      </c>
      <c r="D5" s="15"/>
      <c r="F5" s="15" t="s">
        <v>12</v>
      </c>
      <c r="G5" s="15" t="s">
        <v>13</v>
      </c>
    </row>
    <row r="6" spans="1:7" x14ac:dyDescent="0.2">
      <c r="B6" t="s">
        <v>14</v>
      </c>
      <c r="D6" s="15"/>
      <c r="F6" s="15" t="s">
        <v>15</v>
      </c>
      <c r="G6" s="15" t="s">
        <v>16</v>
      </c>
    </row>
    <row r="7" spans="1:7" x14ac:dyDescent="0.2">
      <c r="B7" s="7" t="s">
        <v>17</v>
      </c>
      <c r="D7" s="15"/>
      <c r="F7" s="15" t="s">
        <v>18</v>
      </c>
      <c r="G7" s="15" t="s">
        <v>19</v>
      </c>
    </row>
    <row r="8" spans="1:7" x14ac:dyDescent="0.2">
      <c r="B8" t="s">
        <v>20</v>
      </c>
      <c r="D8" s="15"/>
      <c r="F8" s="15" t="s">
        <v>21</v>
      </c>
      <c r="G8" s="15" t="s">
        <v>22</v>
      </c>
    </row>
    <row r="9" spans="1:7" x14ac:dyDescent="0.2">
      <c r="D9" s="15"/>
      <c r="F9" s="15" t="s">
        <v>23</v>
      </c>
      <c r="G9" s="15" t="s">
        <v>24</v>
      </c>
    </row>
    <row r="10" spans="1:7" x14ac:dyDescent="0.2">
      <c r="B10" s="3" t="s">
        <v>25</v>
      </c>
      <c r="D10" s="15"/>
      <c r="F10" s="15" t="s">
        <v>26</v>
      </c>
      <c r="G10" s="15" t="s">
        <v>27</v>
      </c>
    </row>
    <row r="11" spans="1:7" x14ac:dyDescent="0.2">
      <c r="B11" t="s">
        <v>28</v>
      </c>
      <c r="D11" s="15"/>
      <c r="F11" s="15" t="s">
        <v>29</v>
      </c>
      <c r="G11" s="15" t="s">
        <v>30</v>
      </c>
    </row>
    <row r="12" spans="1:7" x14ac:dyDescent="0.2">
      <c r="B12" s="4">
        <v>2003</v>
      </c>
      <c r="D12" s="15"/>
      <c r="F12" s="15" t="s">
        <v>31</v>
      </c>
      <c r="G12" s="15" t="s">
        <v>32</v>
      </c>
    </row>
    <row r="13" spans="1:7" x14ac:dyDescent="0.2">
      <c r="B13" t="s">
        <v>33</v>
      </c>
      <c r="D13" s="15"/>
      <c r="F13" s="15" t="s">
        <v>34</v>
      </c>
      <c r="G13" s="15" t="s">
        <v>35</v>
      </c>
    </row>
    <row r="14" spans="1:7" x14ac:dyDescent="0.2">
      <c r="B14" s="7" t="s">
        <v>36</v>
      </c>
      <c r="D14" s="15"/>
      <c r="F14" s="15" t="s">
        <v>37</v>
      </c>
      <c r="G14" s="15" t="s">
        <v>38</v>
      </c>
    </row>
    <row r="15" spans="1:7" x14ac:dyDescent="0.2">
      <c r="B15" t="s">
        <v>39</v>
      </c>
      <c r="D15" s="15"/>
      <c r="F15" s="15" t="s">
        <v>40</v>
      </c>
      <c r="G15" s="15" t="s">
        <v>41</v>
      </c>
    </row>
    <row r="16" spans="1:7" x14ac:dyDescent="0.2">
      <c r="D16" s="15"/>
      <c r="F16" s="15" t="s">
        <v>42</v>
      </c>
      <c r="G16" s="15" t="s">
        <v>43</v>
      </c>
    </row>
    <row r="17" spans="2:7" x14ac:dyDescent="0.2">
      <c r="B17" s="3" t="s">
        <v>44</v>
      </c>
      <c r="F17" s="15" t="s">
        <v>45</v>
      </c>
      <c r="G17" s="15" t="s">
        <v>46</v>
      </c>
    </row>
    <row r="18" spans="2:7" x14ac:dyDescent="0.2">
      <c r="B18" t="s">
        <v>47</v>
      </c>
      <c r="F18" s="15" t="s">
        <v>48</v>
      </c>
      <c r="G18" s="15" t="s">
        <v>49</v>
      </c>
    </row>
    <row r="19" spans="2:7" x14ac:dyDescent="0.2">
      <c r="B19" s="4">
        <v>2014</v>
      </c>
      <c r="F19" s="15" t="s">
        <v>50</v>
      </c>
      <c r="G19" s="15" t="s">
        <v>51</v>
      </c>
    </row>
    <row r="20" spans="2:7" x14ac:dyDescent="0.2">
      <c r="B20" t="s">
        <v>52</v>
      </c>
      <c r="F20" s="15" t="s">
        <v>53</v>
      </c>
      <c r="G20" s="15" t="s">
        <v>54</v>
      </c>
    </row>
    <row r="21" spans="2:7" x14ac:dyDescent="0.2">
      <c r="B21" t="s">
        <v>55</v>
      </c>
      <c r="F21" s="15" t="s">
        <v>56</v>
      </c>
      <c r="G21" s="15" t="s">
        <v>57</v>
      </c>
    </row>
    <row r="22" spans="2:7" x14ac:dyDescent="0.2">
      <c r="B22" t="s">
        <v>58</v>
      </c>
      <c r="F22" s="15" t="s">
        <v>59</v>
      </c>
      <c r="G22" s="15" t="s">
        <v>60</v>
      </c>
    </row>
    <row r="23" spans="2:7" x14ac:dyDescent="0.2">
      <c r="F23" s="15" t="s">
        <v>61</v>
      </c>
      <c r="G23" s="15" t="s">
        <v>62</v>
      </c>
    </row>
    <row r="24" spans="2:7" x14ac:dyDescent="0.2">
      <c r="B24" s="3" t="s">
        <v>63</v>
      </c>
      <c r="F24" s="15" t="s">
        <v>64</v>
      </c>
      <c r="G24" s="15" t="s">
        <v>65</v>
      </c>
    </row>
    <row r="25" spans="2:7" x14ac:dyDescent="0.2">
      <c r="B25" t="s">
        <v>47</v>
      </c>
      <c r="F25" s="15" t="s">
        <v>66</v>
      </c>
      <c r="G25" s="15" t="s">
        <v>67</v>
      </c>
    </row>
    <row r="26" spans="2:7" x14ac:dyDescent="0.2">
      <c r="B26" s="4">
        <v>2010</v>
      </c>
      <c r="F26" s="15" t="s">
        <v>68</v>
      </c>
      <c r="G26" s="15" t="s">
        <v>69</v>
      </c>
    </row>
    <row r="27" spans="2:7" x14ac:dyDescent="0.2">
      <c r="B27" t="s">
        <v>70</v>
      </c>
      <c r="F27" s="15" t="s">
        <v>71</v>
      </c>
      <c r="G27" s="15" t="s">
        <v>72</v>
      </c>
    </row>
    <row r="28" spans="2:7" x14ac:dyDescent="0.2">
      <c r="B28" s="7" t="s">
        <v>73</v>
      </c>
      <c r="F28" s="15" t="s">
        <v>74</v>
      </c>
      <c r="G28" s="15" t="s">
        <v>75</v>
      </c>
    </row>
    <row r="29" spans="2:7" x14ac:dyDescent="0.2">
      <c r="B29" s="1" t="s">
        <v>76</v>
      </c>
      <c r="F29" s="15" t="s">
        <v>1</v>
      </c>
      <c r="G29" s="15" t="s">
        <v>77</v>
      </c>
    </row>
    <row r="30" spans="2:7" x14ac:dyDescent="0.2">
      <c r="B30" s="13" t="s">
        <v>78</v>
      </c>
      <c r="F30" s="15" t="s">
        <v>79</v>
      </c>
      <c r="G30" s="15" t="s">
        <v>80</v>
      </c>
    </row>
    <row r="31" spans="2:7" x14ac:dyDescent="0.2">
      <c r="B31" s="1" t="s">
        <v>81</v>
      </c>
      <c r="F31" s="15" t="s">
        <v>82</v>
      </c>
      <c r="G31" s="15" t="s">
        <v>83</v>
      </c>
    </row>
    <row r="32" spans="2:7" x14ac:dyDescent="0.2">
      <c r="B32" s="13" t="s">
        <v>84</v>
      </c>
      <c r="F32" s="15" t="s">
        <v>85</v>
      </c>
      <c r="G32" s="15" t="s">
        <v>86</v>
      </c>
    </row>
    <row r="33" spans="1:7" x14ac:dyDescent="0.2">
      <c r="F33" s="15" t="s">
        <v>87</v>
      </c>
      <c r="G33" s="15" t="s">
        <v>88</v>
      </c>
    </row>
    <row r="34" spans="1:7" x14ac:dyDescent="0.2">
      <c r="B34" s="3" t="s">
        <v>3460</v>
      </c>
      <c r="F34" s="15" t="s">
        <v>90</v>
      </c>
      <c r="G34" s="15" t="s">
        <v>91</v>
      </c>
    </row>
    <row r="35" spans="1:7" x14ac:dyDescent="0.2">
      <c r="B35" t="s">
        <v>3453</v>
      </c>
      <c r="F35" s="15" t="s">
        <v>93</v>
      </c>
      <c r="G35" s="15" t="s">
        <v>94</v>
      </c>
    </row>
    <row r="36" spans="1:7" x14ac:dyDescent="0.2">
      <c r="B36" t="s">
        <v>3454</v>
      </c>
      <c r="F36" s="15" t="s">
        <v>96</v>
      </c>
      <c r="G36" s="15" t="s">
        <v>97</v>
      </c>
    </row>
    <row r="37" spans="1:7" x14ac:dyDescent="0.2">
      <c r="B37" t="s">
        <v>3455</v>
      </c>
      <c r="F37" s="15" t="s">
        <v>98</v>
      </c>
      <c r="G37" s="15" t="s">
        <v>99</v>
      </c>
    </row>
    <row r="38" spans="1:7" x14ac:dyDescent="0.2">
      <c r="B38" s="103" t="s">
        <v>3456</v>
      </c>
      <c r="F38" s="15" t="s">
        <v>100</v>
      </c>
      <c r="G38" s="15" t="s">
        <v>101</v>
      </c>
    </row>
    <row r="39" spans="1:7" x14ac:dyDescent="0.2">
      <c r="F39" s="15" t="s">
        <v>102</v>
      </c>
      <c r="G39" s="15" t="s">
        <v>103</v>
      </c>
    </row>
    <row r="40" spans="1:7" x14ac:dyDescent="0.2">
      <c r="B40" s="3" t="s">
        <v>3461</v>
      </c>
      <c r="F40" s="15" t="s">
        <v>104</v>
      </c>
      <c r="G40" s="15" t="s">
        <v>105</v>
      </c>
    </row>
    <row r="41" spans="1:7" x14ac:dyDescent="0.2">
      <c r="B41" t="s">
        <v>3462</v>
      </c>
      <c r="F41" s="15" t="s">
        <v>106</v>
      </c>
      <c r="G41" s="15" t="s">
        <v>107</v>
      </c>
    </row>
    <row r="42" spans="1:7" x14ac:dyDescent="0.2">
      <c r="B42" t="s">
        <v>3463</v>
      </c>
      <c r="F42" s="15" t="s">
        <v>108</v>
      </c>
      <c r="G42" s="15" t="s">
        <v>109</v>
      </c>
    </row>
    <row r="43" spans="1:7" x14ac:dyDescent="0.2">
      <c r="B43" t="s">
        <v>3465</v>
      </c>
      <c r="F43" s="15" t="s">
        <v>110</v>
      </c>
      <c r="G43" s="15" t="s">
        <v>111</v>
      </c>
    </row>
    <row r="44" spans="1:7" x14ac:dyDescent="0.2">
      <c r="B44" s="103" t="s">
        <v>3464</v>
      </c>
      <c r="F44" s="15" t="s">
        <v>112</v>
      </c>
      <c r="G44" s="15" t="s">
        <v>113</v>
      </c>
    </row>
    <row r="45" spans="1:7" x14ac:dyDescent="0.2">
      <c r="F45" s="15" t="s">
        <v>114</v>
      </c>
      <c r="G45" s="15" t="s">
        <v>115</v>
      </c>
    </row>
    <row r="46" spans="1:7" x14ac:dyDescent="0.2">
      <c r="F46" s="15" t="s">
        <v>116</v>
      </c>
      <c r="G46" s="15" t="s">
        <v>117</v>
      </c>
    </row>
    <row r="47" spans="1:7" x14ac:dyDescent="0.2">
      <c r="F47" s="15" t="s">
        <v>118</v>
      </c>
      <c r="G47" s="15" t="s">
        <v>119</v>
      </c>
    </row>
    <row r="48" spans="1:7" x14ac:dyDescent="0.2">
      <c r="A48" s="1" t="s">
        <v>89</v>
      </c>
      <c r="F48" s="15" t="s">
        <v>120</v>
      </c>
      <c r="G48" s="15" t="s">
        <v>121</v>
      </c>
    </row>
    <row r="49" spans="1:7" x14ac:dyDescent="0.2">
      <c r="A49" t="s">
        <v>92</v>
      </c>
      <c r="F49" s="15" t="s">
        <v>122</v>
      </c>
      <c r="G49" s="15" t="s">
        <v>123</v>
      </c>
    </row>
    <row r="50" spans="1:7" x14ac:dyDescent="0.2">
      <c r="A50" t="s">
        <v>95</v>
      </c>
      <c r="F50" s="15" t="s">
        <v>124</v>
      </c>
      <c r="G50" s="15" t="s">
        <v>125</v>
      </c>
    </row>
    <row r="51" spans="1:7" x14ac:dyDescent="0.2">
      <c r="F51" s="15" t="s">
        <v>126</v>
      </c>
      <c r="G51" s="15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9"/>
  <sheetViews>
    <sheetView workbookViewId="0">
      <selection activeCell="B10" sqref="B10"/>
    </sheetView>
  </sheetViews>
  <sheetFormatPr baseColWidth="10" defaultColWidth="8.83203125" defaultRowHeight="15" x14ac:dyDescent="0.2"/>
  <cols>
    <col min="1" max="1" width="29.5" customWidth="1"/>
  </cols>
  <sheetData>
    <row r="1" spans="1:32" x14ac:dyDescent="0.2">
      <c r="A1" s="1" t="s">
        <v>3307</v>
      </c>
      <c r="B1" s="2">
        <v>2020</v>
      </c>
      <c r="C1">
        <v>2021</v>
      </c>
      <c r="D1" s="2">
        <v>2022</v>
      </c>
      <c r="E1">
        <v>2023</v>
      </c>
      <c r="F1" s="2">
        <v>2024</v>
      </c>
      <c r="G1">
        <v>2025</v>
      </c>
      <c r="H1" s="2">
        <v>2026</v>
      </c>
      <c r="I1">
        <v>2027</v>
      </c>
      <c r="J1" s="2">
        <v>2028</v>
      </c>
      <c r="K1">
        <v>2029</v>
      </c>
      <c r="L1" s="2">
        <v>2030</v>
      </c>
      <c r="M1">
        <v>2031</v>
      </c>
      <c r="N1" s="2">
        <v>2032</v>
      </c>
      <c r="O1">
        <v>2033</v>
      </c>
      <c r="P1" s="2">
        <v>2034</v>
      </c>
      <c r="Q1">
        <v>2035</v>
      </c>
      <c r="R1" s="2">
        <v>2036</v>
      </c>
      <c r="S1">
        <v>2037</v>
      </c>
      <c r="T1" s="2">
        <v>2038</v>
      </c>
      <c r="U1">
        <v>2039</v>
      </c>
      <c r="V1" s="2">
        <v>2040</v>
      </c>
      <c r="W1">
        <v>2041</v>
      </c>
      <c r="X1" s="2">
        <v>2042</v>
      </c>
      <c r="Y1">
        <v>2043</v>
      </c>
      <c r="Z1" s="2">
        <v>2044</v>
      </c>
      <c r="AA1">
        <v>2045</v>
      </c>
      <c r="AB1" s="2">
        <v>2046</v>
      </c>
      <c r="AC1">
        <v>2047</v>
      </c>
      <c r="AD1" s="2">
        <v>2048</v>
      </c>
      <c r="AE1">
        <v>2049</v>
      </c>
      <c r="AF1" s="2">
        <v>2050</v>
      </c>
    </row>
    <row r="2" spans="1:32" x14ac:dyDescent="0.2">
      <c r="A2" t="s">
        <v>3308</v>
      </c>
      <c r="B2">
        <f>'Set Asides'!$A29</f>
        <v>2575.278060028138</v>
      </c>
      <c r="C2">
        <f>'Set Asides'!$A29</f>
        <v>2575.278060028138</v>
      </c>
      <c r="D2">
        <f>'Set Asides'!$A29</f>
        <v>2575.278060028138</v>
      </c>
      <c r="E2">
        <f>'Set Asides'!$A29</f>
        <v>2575.278060028138</v>
      </c>
      <c r="F2">
        <f>'Set Asides'!$A29</f>
        <v>2575.278060028138</v>
      </c>
      <c r="G2">
        <f>'Set Asides'!$A29</f>
        <v>2575.278060028138</v>
      </c>
      <c r="H2">
        <f>'Set Asides'!$A29</f>
        <v>2575.278060028138</v>
      </c>
      <c r="I2">
        <f>'Set Asides'!$A29</f>
        <v>2575.278060028138</v>
      </c>
      <c r="J2">
        <f>'Set Asides'!$A29</f>
        <v>2575.278060028138</v>
      </c>
      <c r="K2">
        <f>'Set Asides'!$A29</f>
        <v>2575.278060028138</v>
      </c>
      <c r="L2">
        <f>'Set Asides'!$A29</f>
        <v>2575.278060028138</v>
      </c>
      <c r="M2">
        <f>'Set Asides'!$A29</f>
        <v>2575.278060028138</v>
      </c>
      <c r="N2">
        <f>'Set Asides'!$A29</f>
        <v>2575.278060028138</v>
      </c>
      <c r="O2">
        <f>'Set Asides'!$A29</f>
        <v>2575.278060028138</v>
      </c>
      <c r="P2">
        <f>'Set Asides'!$A29</f>
        <v>2575.278060028138</v>
      </c>
      <c r="Q2">
        <f>'Set Asides'!$A29</f>
        <v>2575.278060028138</v>
      </c>
      <c r="R2">
        <f>'Set Asides'!$A29</f>
        <v>2575.278060028138</v>
      </c>
      <c r="S2">
        <f>'Set Asides'!$A29</f>
        <v>2575.278060028138</v>
      </c>
      <c r="T2">
        <f>'Set Asides'!$A29</f>
        <v>2575.278060028138</v>
      </c>
      <c r="U2">
        <f>'Set Asides'!$A29</f>
        <v>2575.278060028138</v>
      </c>
      <c r="V2">
        <f>'Set Asides'!$A29</f>
        <v>2575.278060028138</v>
      </c>
      <c r="W2">
        <f>'Set Asides'!$A29</f>
        <v>2575.278060028138</v>
      </c>
      <c r="X2">
        <f>'Set Asides'!$A29</f>
        <v>2575.278060028138</v>
      </c>
      <c r="Y2">
        <f>'Set Asides'!$A29</f>
        <v>2575.278060028138</v>
      </c>
      <c r="Z2">
        <f>'Set Asides'!$A29</f>
        <v>2575.278060028138</v>
      </c>
      <c r="AA2">
        <f>'Set Asides'!$A29</f>
        <v>2575.278060028138</v>
      </c>
      <c r="AB2">
        <f>'Set Asides'!$A29</f>
        <v>2575.278060028138</v>
      </c>
      <c r="AC2">
        <f>'Set Asides'!$A29</f>
        <v>2575.278060028138</v>
      </c>
      <c r="AD2">
        <f>'Set Asides'!$A29</f>
        <v>2575.278060028138</v>
      </c>
      <c r="AE2">
        <f>'Set Asides'!$A29</f>
        <v>2575.278060028138</v>
      </c>
      <c r="AF2">
        <f>'Set Asides'!$A29</f>
        <v>2575.278060028138</v>
      </c>
    </row>
    <row r="3" spans="1:32" x14ac:dyDescent="0.2">
      <c r="A3" t="s">
        <v>3309</v>
      </c>
      <c r="B3" s="8">
        <f>'Aff Ref'!$A10</f>
        <v>121019.43696666668</v>
      </c>
      <c r="C3" s="8">
        <f>'Aff Ref'!$A10</f>
        <v>121019.43696666668</v>
      </c>
      <c r="D3" s="8">
        <f>'Aff Ref'!$A10</f>
        <v>121019.43696666668</v>
      </c>
      <c r="E3" s="8">
        <f>'Aff Ref'!$A10</f>
        <v>121019.43696666668</v>
      </c>
      <c r="F3" s="8">
        <f>'Aff Ref'!$A10</f>
        <v>121019.43696666668</v>
      </c>
      <c r="G3" s="8">
        <f>'Aff Ref'!$A10</f>
        <v>121019.43696666668</v>
      </c>
      <c r="H3" s="8">
        <f>'Aff Ref'!$A10</f>
        <v>121019.43696666668</v>
      </c>
      <c r="I3" s="8">
        <f>'Aff Ref'!$A10</f>
        <v>121019.43696666668</v>
      </c>
      <c r="J3" s="8">
        <f>'Aff Ref'!$A10</f>
        <v>121019.43696666668</v>
      </c>
      <c r="K3" s="8">
        <f>'Aff Ref'!$A10</f>
        <v>121019.43696666668</v>
      </c>
      <c r="L3" s="8">
        <f>'Aff Ref'!$A10</f>
        <v>121019.43696666668</v>
      </c>
      <c r="M3" s="8">
        <f>'Aff Ref'!$A10</f>
        <v>121019.43696666668</v>
      </c>
      <c r="N3" s="8">
        <f>'Aff Ref'!$A10</f>
        <v>121019.43696666668</v>
      </c>
      <c r="O3" s="8">
        <f>'Aff Ref'!$A10</f>
        <v>121019.43696666668</v>
      </c>
      <c r="P3" s="8">
        <f>'Aff Ref'!$A10</f>
        <v>121019.43696666668</v>
      </c>
      <c r="Q3" s="8">
        <f>'Aff Ref'!$A10</f>
        <v>121019.43696666668</v>
      </c>
      <c r="R3" s="8">
        <f>'Aff Ref'!$A10</f>
        <v>121019.43696666668</v>
      </c>
      <c r="S3" s="8">
        <f>'Aff Ref'!$A10</f>
        <v>121019.43696666668</v>
      </c>
      <c r="T3" s="8">
        <f>'Aff Ref'!$A10</f>
        <v>121019.43696666668</v>
      </c>
      <c r="U3" s="8">
        <f>'Aff Ref'!$A10</f>
        <v>121019.43696666668</v>
      </c>
      <c r="V3" s="8">
        <f>'Aff Ref'!$A10</f>
        <v>121019.43696666668</v>
      </c>
      <c r="W3" s="8">
        <f>'Aff Ref'!$A10</f>
        <v>121019.43696666668</v>
      </c>
      <c r="X3" s="8">
        <f>'Aff Ref'!$A10</f>
        <v>121019.43696666668</v>
      </c>
      <c r="Y3" s="8">
        <f>'Aff Ref'!$A10</f>
        <v>121019.43696666668</v>
      </c>
      <c r="Z3" s="8">
        <f>'Aff Ref'!$A10</f>
        <v>121019.43696666668</v>
      </c>
      <c r="AA3" s="8">
        <f>'Aff Ref'!$A10</f>
        <v>121019.43696666668</v>
      </c>
      <c r="AB3" s="8">
        <f>'Aff Ref'!$A10</f>
        <v>121019.43696666668</v>
      </c>
      <c r="AC3" s="8">
        <f>'Aff Ref'!$A10</f>
        <v>121019.43696666668</v>
      </c>
      <c r="AD3" s="8">
        <f>'Aff Ref'!$A10</f>
        <v>121019.43696666668</v>
      </c>
      <c r="AE3" s="8">
        <f>'Aff Ref'!$A10</f>
        <v>121019.43696666668</v>
      </c>
      <c r="AF3" s="8">
        <f>'Aff Ref'!$A10</f>
        <v>121019.43696666668</v>
      </c>
    </row>
    <row r="4" spans="1:32" x14ac:dyDescent="0.2">
      <c r="A4" t="s">
        <v>3310</v>
      </c>
      <c r="B4" s="8">
        <f>'Impr Forest Mgmt'!$A87</f>
        <v>965853.92592592619</v>
      </c>
      <c r="C4" s="8">
        <f>'Impr Forest Mgmt'!$A87</f>
        <v>965853.92592592619</v>
      </c>
      <c r="D4" s="8">
        <f>'Impr Forest Mgmt'!$A87</f>
        <v>965853.92592592619</v>
      </c>
      <c r="E4" s="8">
        <f>'Impr Forest Mgmt'!$A87</f>
        <v>965853.92592592619</v>
      </c>
      <c r="F4" s="8">
        <f>'Impr Forest Mgmt'!$A87</f>
        <v>965853.92592592619</v>
      </c>
      <c r="G4" s="8">
        <f>'Impr Forest Mgmt'!$A87</f>
        <v>965853.92592592619</v>
      </c>
      <c r="H4" s="8">
        <f>'Impr Forest Mgmt'!$A87</f>
        <v>965853.92592592619</v>
      </c>
      <c r="I4" s="8">
        <f>'Impr Forest Mgmt'!$A87</f>
        <v>965853.92592592619</v>
      </c>
      <c r="J4" s="8">
        <f>'Impr Forest Mgmt'!$A87</f>
        <v>965853.92592592619</v>
      </c>
      <c r="K4" s="8">
        <f>'Impr Forest Mgmt'!$A87</f>
        <v>965853.92592592619</v>
      </c>
      <c r="L4" s="8">
        <f>'Impr Forest Mgmt'!$A87</f>
        <v>965853.92592592619</v>
      </c>
      <c r="M4" s="8">
        <f>'Impr Forest Mgmt'!$A87</f>
        <v>965853.92592592619</v>
      </c>
      <c r="N4" s="8">
        <f>'Impr Forest Mgmt'!$A87</f>
        <v>965853.92592592619</v>
      </c>
      <c r="O4" s="8">
        <f>'Impr Forest Mgmt'!$A87</f>
        <v>965853.92592592619</v>
      </c>
      <c r="P4" s="8">
        <f>'Impr Forest Mgmt'!$A87</f>
        <v>965853.92592592619</v>
      </c>
      <c r="Q4" s="8">
        <f>'Impr Forest Mgmt'!$A87</f>
        <v>965853.92592592619</v>
      </c>
      <c r="R4" s="8">
        <f>'Impr Forest Mgmt'!$A87</f>
        <v>965853.92592592619</v>
      </c>
      <c r="S4" s="8">
        <f>'Impr Forest Mgmt'!$A87</f>
        <v>965853.92592592619</v>
      </c>
      <c r="T4" s="8">
        <f>'Impr Forest Mgmt'!$A87</f>
        <v>965853.92592592619</v>
      </c>
      <c r="U4" s="8">
        <f>'Impr Forest Mgmt'!$A87</f>
        <v>965853.92592592619</v>
      </c>
      <c r="V4" s="8">
        <f>'Impr Forest Mgmt'!$A87</f>
        <v>965853.92592592619</v>
      </c>
      <c r="W4" s="8">
        <f>'Impr Forest Mgmt'!$A87</f>
        <v>965853.92592592619</v>
      </c>
      <c r="X4" s="8">
        <f>'Impr Forest Mgmt'!$A87</f>
        <v>965853.92592592619</v>
      </c>
      <c r="Y4" s="8">
        <f>'Impr Forest Mgmt'!$A87</f>
        <v>965853.92592592619</v>
      </c>
      <c r="Z4" s="8">
        <f>'Impr Forest Mgmt'!$A87</f>
        <v>965853.92592592619</v>
      </c>
      <c r="AA4" s="8">
        <f>'Impr Forest Mgmt'!$A87</f>
        <v>965853.92592592619</v>
      </c>
      <c r="AB4" s="8">
        <f>'Impr Forest Mgmt'!$A87</f>
        <v>965853.92592592619</v>
      </c>
      <c r="AC4" s="8">
        <f>'Impr Forest Mgmt'!$A87</f>
        <v>965853.92592592619</v>
      </c>
      <c r="AD4" s="8">
        <f>'Impr Forest Mgmt'!$A87</f>
        <v>965853.92592592619</v>
      </c>
      <c r="AE4" s="8">
        <f>'Impr Forest Mgmt'!$A87</f>
        <v>965853.92592592619</v>
      </c>
      <c r="AF4" s="8">
        <f>'Impr Forest Mgmt'!$A87</f>
        <v>965853.92592592619</v>
      </c>
    </row>
    <row r="5" spans="1:32" x14ac:dyDescent="0.2">
      <c r="A5" t="s">
        <v>3311</v>
      </c>
      <c r="B5" s="8">
        <f>'Avoided Def'!$A$17</f>
        <v>5312.1013322580638</v>
      </c>
      <c r="C5" s="8">
        <f>'Avoided Def'!$A$17</f>
        <v>5312.1013322580638</v>
      </c>
      <c r="D5" s="8">
        <f>'Avoided Def'!$A$17</f>
        <v>5312.1013322580638</v>
      </c>
      <c r="E5" s="8">
        <f>'Avoided Def'!$A$17</f>
        <v>5312.1013322580638</v>
      </c>
      <c r="F5" s="8">
        <f>'Avoided Def'!$A$17</f>
        <v>5312.1013322580638</v>
      </c>
      <c r="G5" s="8">
        <f>'Avoided Def'!$A$17</f>
        <v>5312.1013322580638</v>
      </c>
      <c r="H5" s="8">
        <f>'Avoided Def'!$A$17</f>
        <v>5312.1013322580638</v>
      </c>
      <c r="I5" s="8">
        <f>'Avoided Def'!$A$17</f>
        <v>5312.1013322580638</v>
      </c>
      <c r="J5" s="8">
        <f>'Avoided Def'!$A$17</f>
        <v>5312.1013322580638</v>
      </c>
      <c r="K5" s="8">
        <f>'Avoided Def'!$A$17</f>
        <v>5312.1013322580638</v>
      </c>
      <c r="L5" s="8">
        <f>'Avoided Def'!$A$17</f>
        <v>5312.1013322580638</v>
      </c>
      <c r="M5" s="8">
        <f>'Avoided Def'!$A$17</f>
        <v>5312.1013322580638</v>
      </c>
      <c r="N5" s="8">
        <f>'Avoided Def'!$A$17</f>
        <v>5312.1013322580638</v>
      </c>
      <c r="O5" s="8">
        <f>'Avoided Def'!$A$17</f>
        <v>5312.1013322580638</v>
      </c>
      <c r="P5" s="8">
        <f>'Avoided Def'!$A$17</f>
        <v>5312.1013322580638</v>
      </c>
      <c r="Q5" s="8">
        <f>'Avoided Def'!$A$17</f>
        <v>5312.1013322580638</v>
      </c>
      <c r="R5" s="8">
        <f>'Avoided Def'!$A$17</f>
        <v>5312.1013322580638</v>
      </c>
      <c r="S5" s="8">
        <f>'Avoided Def'!$A$17</f>
        <v>5312.1013322580638</v>
      </c>
      <c r="T5" s="8">
        <f>'Avoided Def'!$A$17</f>
        <v>5312.1013322580638</v>
      </c>
      <c r="U5" s="8">
        <f>'Avoided Def'!$A$17</f>
        <v>5312.1013322580638</v>
      </c>
      <c r="V5" s="8">
        <f>'Avoided Def'!$A$17</f>
        <v>5312.1013322580638</v>
      </c>
      <c r="W5" s="8">
        <f>'Avoided Def'!$A$17</f>
        <v>5312.1013322580638</v>
      </c>
      <c r="X5" s="8">
        <f>'Avoided Def'!$A$17</f>
        <v>5312.1013322580638</v>
      </c>
      <c r="Y5" s="8">
        <f>'Avoided Def'!$A$17</f>
        <v>5312.1013322580638</v>
      </c>
      <c r="Z5" s="8">
        <f>'Avoided Def'!$A$17</f>
        <v>5312.1013322580638</v>
      </c>
      <c r="AA5" s="8">
        <f>'Avoided Def'!$A$17</f>
        <v>5312.1013322580638</v>
      </c>
      <c r="AB5" s="8">
        <f>'Avoided Def'!$A$17</f>
        <v>5312.1013322580638</v>
      </c>
      <c r="AC5" s="8">
        <f>'Avoided Def'!$A$17</f>
        <v>5312.1013322580638</v>
      </c>
      <c r="AD5" s="8">
        <f>'Avoided Def'!$A$17</f>
        <v>5312.1013322580638</v>
      </c>
      <c r="AE5" s="8">
        <f>'Avoided Def'!$A$17</f>
        <v>5312.1013322580638</v>
      </c>
      <c r="AF5" s="8">
        <f>'Avoided Def'!$A$17</f>
        <v>5312.1013322580638</v>
      </c>
    </row>
    <row r="6" spans="1:32" x14ac:dyDescent="0.2">
      <c r="A6" t="s">
        <v>3312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3313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18" customFormat="1" x14ac:dyDescent="0.2"/>
    <row r="19" ht="14.25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AF64-1C4F-41E4-BE5C-891C883F0EA0}">
  <dimension ref="A1:DW52"/>
  <sheetViews>
    <sheetView topLeftCell="A26" workbookViewId="0">
      <selection activeCell="N56" sqref="N56"/>
    </sheetView>
  </sheetViews>
  <sheetFormatPr baseColWidth="10" defaultColWidth="11.5" defaultRowHeight="16" x14ac:dyDescent="0.2"/>
  <cols>
    <col min="1" max="2" width="11.5" style="65"/>
    <col min="3" max="3" width="11.6640625" style="65" bestFit="1" customWidth="1"/>
    <col min="4" max="5" width="14.6640625" style="65" bestFit="1" customWidth="1"/>
    <col min="6" max="6" width="11.5" style="76"/>
    <col min="7" max="7" width="11.6640625" style="76" bestFit="1" customWidth="1"/>
    <col min="8" max="8" width="11.83203125" style="76" bestFit="1" customWidth="1"/>
    <col min="9" max="9" width="14.6640625" style="83" bestFit="1" customWidth="1"/>
    <col min="10" max="10" width="15.83203125" style="76" bestFit="1" customWidth="1"/>
    <col min="11" max="11" width="11.5" style="67"/>
    <col min="12" max="12" width="11.6640625" style="84" bestFit="1" customWidth="1"/>
    <col min="13" max="13" width="13.5" style="84" bestFit="1" customWidth="1"/>
    <col min="14" max="14" width="14" style="85" bestFit="1" customWidth="1"/>
    <col min="15" max="15" width="13.5" style="67" bestFit="1" customWidth="1"/>
    <col min="16" max="18" width="13.5" style="69" customWidth="1"/>
    <col min="19" max="19" width="11.5" style="65"/>
    <col min="20" max="23" width="11.6640625" style="65" bestFit="1" customWidth="1"/>
    <col min="24" max="24" width="11.5" style="67"/>
    <col min="25" max="28" width="11.6640625" style="67" bestFit="1" customWidth="1"/>
    <col min="29" max="31" width="11.6640625" style="69" customWidth="1"/>
    <col min="32" max="36" width="11.6640625" style="65" bestFit="1" customWidth="1"/>
    <col min="37" max="41" width="11.6640625" style="70" bestFit="1" customWidth="1"/>
    <col min="42" max="43" width="11.6640625" style="69" customWidth="1"/>
    <col min="44" max="44" width="13.83203125" style="71" customWidth="1"/>
    <col min="45" max="49" width="11.6640625" style="65" bestFit="1" customWidth="1"/>
    <col min="50" max="51" width="11.6640625" style="70" bestFit="1" customWidth="1"/>
    <col min="52" max="54" width="11.83203125" style="70" bestFit="1" customWidth="1"/>
    <col min="55" max="57" width="11.6640625" style="69" customWidth="1"/>
    <col min="58" max="67" width="11.6640625" style="65" bestFit="1" customWidth="1"/>
    <col min="68" max="68" width="11.5" style="65"/>
    <col min="69" max="72" width="11.83203125" style="65" bestFit="1" customWidth="1"/>
    <col min="73" max="73" width="11.5" style="65"/>
    <col min="74" max="77" width="11.83203125" style="65" bestFit="1" customWidth="1"/>
    <col min="78" max="78" width="11.5" style="65"/>
    <col min="79" max="82" width="11.6640625" style="65" bestFit="1" customWidth="1"/>
    <col min="83" max="83" width="11.5" style="65"/>
    <col min="84" max="87" width="11.6640625" style="65" bestFit="1" customWidth="1"/>
    <col min="88" max="88" width="11.5" style="65"/>
    <col min="89" max="92" width="11.83203125" style="65" bestFit="1" customWidth="1"/>
    <col min="93" max="93" width="11.5" style="65"/>
    <col min="94" max="97" width="11.6640625" style="65" bestFit="1" customWidth="1"/>
    <col min="98" max="98" width="11.5" style="65"/>
    <col min="99" max="102" width="11.6640625" style="65" bestFit="1" customWidth="1"/>
    <col min="103" max="103" width="11.5" style="65"/>
    <col min="104" max="107" width="11.6640625" style="65" bestFit="1" customWidth="1"/>
    <col min="108" max="108" width="11.5" style="65"/>
    <col min="109" max="117" width="11.6640625" style="65" bestFit="1" customWidth="1"/>
    <col min="118" max="118" width="11.5" style="65"/>
    <col min="119" max="127" width="11.6640625" style="65" bestFit="1" customWidth="1"/>
    <col min="128" max="16384" width="11.5" style="65"/>
  </cols>
  <sheetData>
    <row r="1" spans="1:127" x14ac:dyDescent="0.2">
      <c r="F1" s="65"/>
      <c r="G1" s="65" t="s">
        <v>3314</v>
      </c>
      <c r="H1" s="65" t="s">
        <v>3315</v>
      </c>
      <c r="I1" s="66" t="s">
        <v>3316</v>
      </c>
      <c r="J1" s="66" t="s">
        <v>3317</v>
      </c>
      <c r="K1" s="67" t="s">
        <v>3318</v>
      </c>
      <c r="L1" s="67"/>
      <c r="M1" s="67"/>
      <c r="N1" s="68"/>
      <c r="O1" s="67" t="s">
        <v>3319</v>
      </c>
      <c r="P1" s="69" t="s">
        <v>3320</v>
      </c>
      <c r="Q1" s="69" t="s">
        <v>3321</v>
      </c>
      <c r="R1" s="69" t="s">
        <v>3322</v>
      </c>
      <c r="AC1" s="69" t="s">
        <v>3323</v>
      </c>
      <c r="AD1" s="69" t="s">
        <v>3321</v>
      </c>
      <c r="AE1" s="69" t="s">
        <v>3322</v>
      </c>
      <c r="AP1" s="69" t="s">
        <v>3324</v>
      </c>
      <c r="AQ1" s="69" t="s">
        <v>3321</v>
      </c>
      <c r="AR1" s="71" t="s">
        <v>3322</v>
      </c>
      <c r="BC1" s="69" t="s">
        <v>3325</v>
      </c>
      <c r="BD1" s="69" t="s">
        <v>3321</v>
      </c>
      <c r="BE1" s="69" t="s">
        <v>3322</v>
      </c>
    </row>
    <row r="2" spans="1:127" x14ac:dyDescent="0.2">
      <c r="F2" s="65" t="s">
        <v>3326</v>
      </c>
      <c r="G2" s="65" t="s">
        <v>3326</v>
      </c>
      <c r="H2" s="65" t="s">
        <v>3326</v>
      </c>
      <c r="I2" s="65" t="s">
        <v>3326</v>
      </c>
      <c r="J2" s="65" t="s">
        <v>3326</v>
      </c>
      <c r="K2" s="67" t="s">
        <v>128</v>
      </c>
      <c r="L2" s="67" t="s">
        <v>128</v>
      </c>
      <c r="M2" s="67" t="s">
        <v>128</v>
      </c>
      <c r="N2" s="68" t="s">
        <v>128</v>
      </c>
      <c r="O2" s="67" t="s">
        <v>128</v>
      </c>
    </row>
    <row r="3" spans="1:127" x14ac:dyDescent="0.2">
      <c r="A3" s="76" t="s">
        <v>3327</v>
      </c>
      <c r="B3" s="76" t="s">
        <v>3328</v>
      </c>
      <c r="C3" s="76" t="s">
        <v>3329</v>
      </c>
      <c r="D3" s="76" t="s">
        <v>3330</v>
      </c>
      <c r="E3" s="76" t="s">
        <v>3331</v>
      </c>
      <c r="F3" s="76" t="s">
        <v>3332</v>
      </c>
      <c r="G3" s="76" t="s">
        <v>3333</v>
      </c>
      <c r="H3" s="76" t="s">
        <v>3334</v>
      </c>
      <c r="I3" s="106" t="s">
        <v>3335</v>
      </c>
      <c r="J3" s="76" t="s">
        <v>3336</v>
      </c>
      <c r="K3" s="84" t="s">
        <v>3337</v>
      </c>
      <c r="L3" s="84" t="s">
        <v>3338</v>
      </c>
      <c r="M3" s="84" t="s">
        <v>3339</v>
      </c>
      <c r="N3" s="107" t="s">
        <v>3340</v>
      </c>
      <c r="O3" s="84" t="s">
        <v>3341</v>
      </c>
      <c r="P3" s="108" t="s">
        <v>3342</v>
      </c>
      <c r="Q3" s="108" t="s">
        <v>3343</v>
      </c>
      <c r="R3" s="108" t="s">
        <v>3344</v>
      </c>
      <c r="S3" s="76" t="s">
        <v>3345</v>
      </c>
      <c r="T3" s="76" t="s">
        <v>3346</v>
      </c>
      <c r="U3" s="76" t="s">
        <v>3347</v>
      </c>
      <c r="V3" s="76" t="s">
        <v>3348</v>
      </c>
      <c r="W3" s="76" t="s">
        <v>3349</v>
      </c>
      <c r="X3" s="84" t="s">
        <v>3350</v>
      </c>
      <c r="Y3" s="84" t="s">
        <v>3351</v>
      </c>
      <c r="Z3" s="84" t="s">
        <v>3352</v>
      </c>
      <c r="AA3" s="84" t="s">
        <v>3353</v>
      </c>
      <c r="AB3" s="84" t="s">
        <v>3354</v>
      </c>
      <c r="AC3" s="108" t="s">
        <v>3355</v>
      </c>
      <c r="AD3" s="108" t="s">
        <v>3356</v>
      </c>
      <c r="AE3" s="108" t="s">
        <v>3344</v>
      </c>
      <c r="AF3" s="76" t="s">
        <v>3357</v>
      </c>
      <c r="AG3" s="76" t="s">
        <v>3358</v>
      </c>
      <c r="AH3" s="76" t="s">
        <v>3359</v>
      </c>
      <c r="AI3" s="76" t="s">
        <v>3360</v>
      </c>
      <c r="AJ3" s="76" t="s">
        <v>3361</v>
      </c>
      <c r="AK3" s="109" t="s">
        <v>3362</v>
      </c>
      <c r="AL3" s="109" t="s">
        <v>3363</v>
      </c>
      <c r="AM3" s="109" t="s">
        <v>3364</v>
      </c>
      <c r="AN3" s="109" t="s">
        <v>3365</v>
      </c>
      <c r="AO3" s="109" t="s">
        <v>3366</v>
      </c>
      <c r="AP3" s="108" t="s">
        <v>3355</v>
      </c>
      <c r="AQ3" s="108" t="s">
        <v>3356</v>
      </c>
      <c r="AR3" s="110" t="s">
        <v>3344</v>
      </c>
      <c r="AS3" s="76" t="s">
        <v>3367</v>
      </c>
      <c r="AT3" s="76" t="s">
        <v>3368</v>
      </c>
      <c r="AU3" s="76" t="s">
        <v>3369</v>
      </c>
      <c r="AV3" s="76" t="s">
        <v>3370</v>
      </c>
      <c r="AW3" s="76" t="s">
        <v>3371</v>
      </c>
      <c r="AX3" s="109" t="s">
        <v>3372</v>
      </c>
      <c r="AY3" s="109" t="s">
        <v>3373</v>
      </c>
      <c r="AZ3" s="109" t="s">
        <v>3374</v>
      </c>
      <c r="BA3" s="109" t="s">
        <v>3375</v>
      </c>
      <c r="BB3" s="109" t="s">
        <v>3376</v>
      </c>
      <c r="BC3" s="108" t="s">
        <v>3355</v>
      </c>
      <c r="BD3" s="108" t="s">
        <v>3356</v>
      </c>
      <c r="BE3" s="108" t="s">
        <v>3344</v>
      </c>
      <c r="BF3" s="76" t="s">
        <v>3377</v>
      </c>
      <c r="BG3" s="76" t="s">
        <v>3378</v>
      </c>
      <c r="BH3" s="76" t="s">
        <v>3379</v>
      </c>
      <c r="BI3" s="76" t="s">
        <v>3380</v>
      </c>
      <c r="BJ3" s="76" t="s">
        <v>3381</v>
      </c>
      <c r="BK3" s="76" t="s">
        <v>3382</v>
      </c>
      <c r="BL3" s="76" t="s">
        <v>3383</v>
      </c>
      <c r="BM3" s="76" t="s">
        <v>3384</v>
      </c>
      <c r="BN3" s="76" t="s">
        <v>3385</v>
      </c>
      <c r="BO3" s="76" t="s">
        <v>3386</v>
      </c>
      <c r="BP3" s="76" t="s">
        <v>3387</v>
      </c>
      <c r="BQ3" s="76" t="s">
        <v>3388</v>
      </c>
      <c r="BR3" s="76" t="s">
        <v>3389</v>
      </c>
      <c r="BS3" s="76" t="s">
        <v>3390</v>
      </c>
      <c r="BT3" s="76" t="s">
        <v>3391</v>
      </c>
      <c r="BU3" s="76" t="s">
        <v>3392</v>
      </c>
      <c r="BV3" s="76" t="s">
        <v>3393</v>
      </c>
      <c r="BW3" s="76" t="s">
        <v>3394</v>
      </c>
      <c r="BX3" s="76" t="s">
        <v>3395</v>
      </c>
      <c r="BY3" s="76" t="s">
        <v>3396</v>
      </c>
      <c r="BZ3" s="76" t="s">
        <v>3397</v>
      </c>
      <c r="CA3" s="76" t="s">
        <v>3398</v>
      </c>
      <c r="CB3" s="76" t="s">
        <v>3399</v>
      </c>
      <c r="CC3" s="76" t="s">
        <v>3400</v>
      </c>
      <c r="CD3" s="76" t="s">
        <v>3401</v>
      </c>
      <c r="CE3" s="76" t="s">
        <v>3402</v>
      </c>
      <c r="CF3" s="76" t="s">
        <v>3403</v>
      </c>
      <c r="CG3" s="76" t="s">
        <v>3404</v>
      </c>
      <c r="CH3" s="76" t="s">
        <v>3405</v>
      </c>
      <c r="CI3" s="76" t="s">
        <v>3406</v>
      </c>
      <c r="CJ3" s="76" t="s">
        <v>3407</v>
      </c>
      <c r="CK3" s="76" t="s">
        <v>3408</v>
      </c>
      <c r="CL3" s="76" t="s">
        <v>3409</v>
      </c>
      <c r="CM3" s="76" t="s">
        <v>3410</v>
      </c>
      <c r="CN3" s="76" t="s">
        <v>3411</v>
      </c>
      <c r="CO3" s="76" t="s">
        <v>3412</v>
      </c>
      <c r="CP3" s="76" t="s">
        <v>3413</v>
      </c>
      <c r="CQ3" s="76" t="s">
        <v>3414</v>
      </c>
      <c r="CR3" s="76" t="s">
        <v>3415</v>
      </c>
      <c r="CS3" s="76" t="s">
        <v>3416</v>
      </c>
      <c r="CT3" s="76" t="s">
        <v>3417</v>
      </c>
      <c r="CU3" s="76" t="s">
        <v>3418</v>
      </c>
      <c r="CV3" s="76" t="s">
        <v>3419</v>
      </c>
      <c r="CW3" s="76" t="s">
        <v>3420</v>
      </c>
      <c r="CX3" s="76" t="s">
        <v>3421</v>
      </c>
      <c r="CY3" s="76" t="s">
        <v>3422</v>
      </c>
      <c r="CZ3" s="76" t="s">
        <v>3423</v>
      </c>
      <c r="DA3" s="76" t="s">
        <v>3424</v>
      </c>
      <c r="DB3" s="76" t="s">
        <v>3425</v>
      </c>
      <c r="DC3" s="76" t="s">
        <v>3426</v>
      </c>
      <c r="DD3" s="76" t="s">
        <v>3427</v>
      </c>
      <c r="DE3" s="76" t="s">
        <v>3428</v>
      </c>
      <c r="DF3" s="76" t="s">
        <v>3429</v>
      </c>
      <c r="DG3" s="76" t="s">
        <v>3430</v>
      </c>
      <c r="DH3" s="76" t="s">
        <v>3431</v>
      </c>
      <c r="DI3" s="76" t="s">
        <v>3432</v>
      </c>
      <c r="DJ3" s="76" t="s">
        <v>3433</v>
      </c>
      <c r="DK3" s="76" t="s">
        <v>3434</v>
      </c>
      <c r="DL3" s="76" t="s">
        <v>3435</v>
      </c>
      <c r="DM3" s="76" t="s">
        <v>3436</v>
      </c>
      <c r="DN3" s="76" t="s">
        <v>3437</v>
      </c>
      <c r="DO3" s="76" t="s">
        <v>3438</v>
      </c>
      <c r="DP3" s="76" t="s">
        <v>3439</v>
      </c>
      <c r="DQ3" s="76" t="s">
        <v>3440</v>
      </c>
      <c r="DR3" s="76" t="s">
        <v>3441</v>
      </c>
      <c r="DS3" s="76" t="s">
        <v>3442</v>
      </c>
      <c r="DT3" s="76" t="s">
        <v>3443</v>
      </c>
      <c r="DU3" s="76" t="s">
        <v>3444</v>
      </c>
      <c r="DV3" s="76" t="s">
        <v>3445</v>
      </c>
      <c r="DW3" s="76" t="s">
        <v>3446</v>
      </c>
    </row>
    <row r="4" spans="1:127" x14ac:dyDescent="0.2">
      <c r="A4" s="65" t="s">
        <v>3</v>
      </c>
      <c r="B4" s="65" t="s">
        <v>4</v>
      </c>
      <c r="C4" s="65">
        <v>1</v>
      </c>
      <c r="D4" s="65">
        <v>151330861.5</v>
      </c>
      <c r="E4" s="65">
        <v>98863106.930000007</v>
      </c>
      <c r="F4" s="65"/>
      <c r="G4" s="65">
        <v>500021.35930000001</v>
      </c>
      <c r="H4" s="65">
        <v>11757645.109999999</v>
      </c>
      <c r="I4" s="66">
        <v>11757645.109999999</v>
      </c>
      <c r="J4" s="65">
        <v>14286324.550000001</v>
      </c>
      <c r="L4" s="67">
        <v>155206.1257</v>
      </c>
      <c r="M4" s="67">
        <v>3649561.1839999999</v>
      </c>
      <c r="N4" s="68">
        <v>3649561.1839999999</v>
      </c>
      <c r="O4" s="67">
        <v>4434460.7340000002</v>
      </c>
      <c r="P4" s="69">
        <f>((G4*10+(H4-G4)*50+(I4-H4)*100)/I4)</f>
        <v>48.298906440458133</v>
      </c>
      <c r="Q4" s="72">
        <f>I4/N4</f>
        <v>3.2216599523105844</v>
      </c>
      <c r="R4" s="73">
        <f>N4</f>
        <v>3649561.1839999999</v>
      </c>
      <c r="T4" s="65">
        <v>2113474.0359999998</v>
      </c>
      <c r="U4" s="65">
        <v>2201535.4539999999</v>
      </c>
      <c r="V4" s="65">
        <v>2201535.4539999999</v>
      </c>
      <c r="W4" s="65">
        <v>2201535.4539999999</v>
      </c>
      <c r="Y4" s="67">
        <v>415964.39870000002</v>
      </c>
      <c r="Z4" s="67">
        <v>433296.24859999999</v>
      </c>
      <c r="AA4" s="67">
        <v>433296.24859999999</v>
      </c>
      <c r="AB4" s="67">
        <v>433296.24859999999</v>
      </c>
      <c r="AC4" s="69">
        <f>((T4*10+(U4-T4)*50+(V4-U4)*100)/V4)</f>
        <v>11.599999997092938</v>
      </c>
      <c r="AD4" s="72">
        <f>V4/AA4</f>
        <v>5.0809012566189109</v>
      </c>
      <c r="AE4" s="74">
        <f>AA4</f>
        <v>433296.24859999999</v>
      </c>
      <c r="AF4" s="65">
        <v>-9999</v>
      </c>
      <c r="AG4" s="65">
        <v>-9999</v>
      </c>
      <c r="AH4" s="65">
        <v>-9999</v>
      </c>
      <c r="AI4" s="65">
        <v>-9999</v>
      </c>
      <c r="AJ4" s="65">
        <v>-9999</v>
      </c>
      <c r="AK4" s="70">
        <v>-9999</v>
      </c>
      <c r="AL4" s="70">
        <v>-9999</v>
      </c>
      <c r="AM4" s="70">
        <v>-9999</v>
      </c>
      <c r="AN4" s="70">
        <v>-9999</v>
      </c>
      <c r="AO4" s="70">
        <v>0</v>
      </c>
      <c r="AP4" s="69">
        <f>(IF(AK4=-9999,0,(AG4*10+(AH4-AG4)*50+(AI4-AH4)*100)/AI4))</f>
        <v>0</v>
      </c>
      <c r="AQ4" s="72">
        <f>IF(AK4=-9999,0,AI4/AN4)</f>
        <v>0</v>
      </c>
      <c r="AR4" s="73">
        <f>IF(AK4=-9999,0,AN4)</f>
        <v>0</v>
      </c>
      <c r="AS4" s="65">
        <v>-9999</v>
      </c>
      <c r="AT4" s="65">
        <v>-9999</v>
      </c>
      <c r="AU4" s="65">
        <v>-9999</v>
      </c>
      <c r="AV4" s="65">
        <v>-9999</v>
      </c>
      <c r="AW4" s="65">
        <v>-9999</v>
      </c>
      <c r="AX4" s="70">
        <v>-9999</v>
      </c>
      <c r="AY4" s="70">
        <v>-9999</v>
      </c>
      <c r="AZ4" s="70">
        <v>-9999</v>
      </c>
      <c r="BA4" s="70">
        <v>-9999</v>
      </c>
      <c r="BB4" s="70">
        <v>-9999</v>
      </c>
      <c r="BC4" s="75">
        <f>(IF(AY4=-9999,0,(AT4*10+(AU4-AT4)*50+(AV4-AU4)*100)/AV4))</f>
        <v>0</v>
      </c>
      <c r="BD4" s="72">
        <f>IF(AY4=-9999,0,AV4/BA4)</f>
        <v>0</v>
      </c>
      <c r="BE4" s="72">
        <f>IF(AY4=-9999,0,BA4)</f>
        <v>0</v>
      </c>
      <c r="BF4" s="65">
        <v>0</v>
      </c>
      <c r="BG4" s="65">
        <v>0</v>
      </c>
      <c r="BH4" s="65">
        <v>0</v>
      </c>
      <c r="BI4" s="65">
        <v>0</v>
      </c>
      <c r="BJ4" s="65">
        <v>521818.1483</v>
      </c>
      <c r="BK4" s="65">
        <v>0</v>
      </c>
      <c r="BL4" s="65">
        <v>0</v>
      </c>
      <c r="BM4" s="65">
        <v>0</v>
      </c>
      <c r="BN4" s="65">
        <v>0</v>
      </c>
      <c r="BO4" s="65">
        <v>145838.11730000001</v>
      </c>
      <c r="BQ4" s="65">
        <v>732209.45389999996</v>
      </c>
      <c r="BR4" s="65">
        <v>732209.45389999996</v>
      </c>
      <c r="BS4" s="65">
        <v>755634.11129999999</v>
      </c>
      <c r="BT4" s="65">
        <v>755634.11129999999</v>
      </c>
      <c r="BV4" s="65">
        <v>1542008.148</v>
      </c>
      <c r="BW4" s="65">
        <v>1542008.148</v>
      </c>
      <c r="BX4" s="65">
        <v>1591339.6780000001</v>
      </c>
      <c r="BY4" s="65">
        <v>1591339.6780000001</v>
      </c>
      <c r="CA4" s="65">
        <v>29891.775979999999</v>
      </c>
      <c r="CB4" s="65">
        <v>478268.41570000001</v>
      </c>
      <c r="CC4" s="65">
        <v>597835.5196</v>
      </c>
      <c r="CD4" s="65">
        <v>597835.5196</v>
      </c>
      <c r="CF4" s="65">
        <v>13892.64798</v>
      </c>
      <c r="CG4" s="65">
        <v>222282.36780000001</v>
      </c>
      <c r="CH4" s="65">
        <v>277852.95970000001</v>
      </c>
      <c r="CI4" s="65">
        <v>277852.95970000001</v>
      </c>
      <c r="CK4" s="65">
        <v>151246.23009999999</v>
      </c>
      <c r="CL4" s="65">
        <v>1279373.0449999999</v>
      </c>
      <c r="CM4" s="65">
        <v>1159706.388</v>
      </c>
      <c r="CN4" s="65">
        <v>1159706.388</v>
      </c>
      <c r="CP4" s="65">
        <v>699.26671190000002</v>
      </c>
      <c r="CQ4" s="65">
        <v>19062.677759999999</v>
      </c>
      <c r="CR4" s="65">
        <v>19062.677759999999</v>
      </c>
      <c r="CS4" s="65">
        <v>19062.677759999999</v>
      </c>
      <c r="CU4" s="65">
        <v>1973.658054</v>
      </c>
      <c r="CV4" s="65">
        <v>94481.311619999993</v>
      </c>
      <c r="CW4" s="65">
        <v>119436.5831</v>
      </c>
      <c r="CX4" s="65">
        <v>121083.3162</v>
      </c>
      <c r="CZ4" s="65">
        <v>1211.6188070000001</v>
      </c>
      <c r="DA4" s="65">
        <v>45882.656210000001</v>
      </c>
      <c r="DB4" s="65">
        <v>57212.782800000001</v>
      </c>
      <c r="DC4" s="65">
        <v>58001.604619999998</v>
      </c>
      <c r="DE4" s="65">
        <v>163418.85380000001</v>
      </c>
      <c r="DF4" s="65">
        <v>184504.92069999999</v>
      </c>
      <c r="DG4" s="65">
        <v>197615.7115</v>
      </c>
      <c r="DH4" s="65">
        <v>247552.04810000001</v>
      </c>
      <c r="DI4" s="65">
        <v>-9999</v>
      </c>
      <c r="DJ4" s="65">
        <v>-9999</v>
      </c>
      <c r="DK4" s="65">
        <v>-9999</v>
      </c>
      <c r="DL4" s="65">
        <v>-9999</v>
      </c>
      <c r="DM4" s="65">
        <v>-9999</v>
      </c>
      <c r="DO4" s="65">
        <v>7127</v>
      </c>
      <c r="DP4" s="65">
        <v>20108</v>
      </c>
      <c r="DQ4" s="65">
        <v>25903</v>
      </c>
      <c r="DR4" s="65">
        <v>25903</v>
      </c>
      <c r="DS4" s="65">
        <v>-9999</v>
      </c>
      <c r="DT4" s="65">
        <v>-9999</v>
      </c>
      <c r="DU4" s="65">
        <v>-9999</v>
      </c>
      <c r="DV4" s="65">
        <v>-9999</v>
      </c>
      <c r="DW4" s="65">
        <v>-9999</v>
      </c>
    </row>
    <row r="5" spans="1:127" x14ac:dyDescent="0.2">
      <c r="A5" s="65" t="s">
        <v>10</v>
      </c>
      <c r="B5" s="65" t="s">
        <v>13</v>
      </c>
      <c r="C5" s="65">
        <v>4</v>
      </c>
      <c r="D5" s="65">
        <v>91536411.890000001</v>
      </c>
      <c r="E5" s="65">
        <v>55797032.210000001</v>
      </c>
      <c r="F5" s="65"/>
      <c r="G5" s="65">
        <v>39172.043960000003</v>
      </c>
      <c r="H5" s="65">
        <v>921102.63379999995</v>
      </c>
      <c r="I5" s="66">
        <v>921102.63379999995</v>
      </c>
      <c r="J5" s="65">
        <v>1119201.2560000001</v>
      </c>
      <c r="L5" s="67">
        <v>87162.764670000004</v>
      </c>
      <c r="M5" s="67">
        <v>2049570.152</v>
      </c>
      <c r="N5" s="68">
        <v>2049570.152</v>
      </c>
      <c r="O5" s="67">
        <v>2490364.7050000001</v>
      </c>
      <c r="P5" s="69">
        <f t="shared" ref="P5:P52" si="0">((G5*10+(H5-G5)*50+(I5-H5)*100)/I5)</f>
        <v>48.298906440061032</v>
      </c>
      <c r="Q5" s="72">
        <f t="shared" ref="Q5:Q52" si="1">I5/N5</f>
        <v>0.44941259166034142</v>
      </c>
      <c r="R5" s="73">
        <f t="shared" ref="R5:R52" si="2">N5</f>
        <v>2049570.152</v>
      </c>
      <c r="T5" s="65">
        <v>85449.954230000003</v>
      </c>
      <c r="U5" s="65">
        <v>89010.368990000003</v>
      </c>
      <c r="V5" s="65">
        <v>89010.368990000003</v>
      </c>
      <c r="W5" s="65">
        <v>89010.368990000003</v>
      </c>
      <c r="Y5" s="67">
        <v>41397.658860000003</v>
      </c>
      <c r="Z5" s="67">
        <v>43122.561309999997</v>
      </c>
      <c r="AA5" s="67">
        <v>43122.561309999997</v>
      </c>
      <c r="AB5" s="67">
        <v>43122.561309999997</v>
      </c>
      <c r="AC5" s="69">
        <f t="shared" ref="AC5:AC52" si="3">((T5*10+(U5-T5)*50+(V5-U5)*100)/V5)</f>
        <v>11.600000000179755</v>
      </c>
      <c r="AD5" s="72">
        <f t="shared" ref="AD5:AD52" si="4">V5/AA5</f>
        <v>2.0641252811984234</v>
      </c>
      <c r="AE5" s="74">
        <f t="shared" ref="AE5:AE52" si="5">AA5</f>
        <v>43122.561309999997</v>
      </c>
      <c r="AF5" s="65">
        <v>-9999</v>
      </c>
      <c r="AG5" s="65">
        <v>-9999</v>
      </c>
      <c r="AH5" s="65">
        <v>-9999</v>
      </c>
      <c r="AI5" s="65">
        <v>-9999</v>
      </c>
      <c r="AJ5" s="65">
        <v>-9999</v>
      </c>
      <c r="AK5" s="70">
        <v>-9999</v>
      </c>
      <c r="AL5" s="70">
        <v>-9999</v>
      </c>
      <c r="AM5" s="70">
        <v>-9999</v>
      </c>
      <c r="AN5" s="70">
        <v>-9999</v>
      </c>
      <c r="AO5" s="70">
        <v>-9999</v>
      </c>
      <c r="AP5" s="69">
        <f t="shared" ref="AP5:AP52" si="6">(IF(AK5=-9999,0,(AG5*10+(AH5-AG5)*50+(AI5-AH5)*100)/AI5))</f>
        <v>0</v>
      </c>
      <c r="AQ5" s="72">
        <f t="shared" ref="AQ5:AQ52" si="7">IF(AK5=-9999,0,AI5/AN5)</f>
        <v>0</v>
      </c>
      <c r="AR5" s="73">
        <f t="shared" ref="AR5:AR52" si="8">IF(AK5=-9999,0,AN5)</f>
        <v>0</v>
      </c>
      <c r="AS5" s="65">
        <v>0</v>
      </c>
      <c r="AT5" s="65">
        <v>0</v>
      </c>
      <c r="AU5" s="65">
        <v>1808983.9609999999</v>
      </c>
      <c r="AV5" s="65">
        <v>1808983.9609999999</v>
      </c>
      <c r="AW5" s="65">
        <v>1808983.9609999999</v>
      </c>
      <c r="AX5" s="70">
        <v>-9999</v>
      </c>
      <c r="AY5" s="70">
        <v>0</v>
      </c>
      <c r="AZ5" s="70">
        <v>2830272.645</v>
      </c>
      <c r="BA5" s="70">
        <v>2830272.645</v>
      </c>
      <c r="BB5" s="70">
        <v>2830272.645</v>
      </c>
      <c r="BC5" s="75">
        <f t="shared" ref="BC5:BC52" si="9">(IF(AY5=-9999,0,(AT5*10+(AU5-AT5)*50+(AV5-AU5)*100)/AV5))</f>
        <v>50</v>
      </c>
      <c r="BD5" s="72">
        <f t="shared" ref="BD5:BD52" si="10">IF(AY5=-9999,0,AV5/BA5)</f>
        <v>0.63915537048905047</v>
      </c>
      <c r="BE5" s="72">
        <f t="shared" ref="BE5:BE52" si="11">IF(AY5=-9999,0,BA5)</f>
        <v>2830272.645</v>
      </c>
      <c r="BF5" s="65">
        <v>0</v>
      </c>
      <c r="BG5" s="65">
        <v>0</v>
      </c>
      <c r="BH5" s="65">
        <v>0</v>
      </c>
      <c r="BI5" s="65">
        <v>0</v>
      </c>
      <c r="BJ5" s="65">
        <v>497483.94770000002</v>
      </c>
      <c r="BK5" s="65">
        <v>0</v>
      </c>
      <c r="BL5" s="65">
        <v>0</v>
      </c>
      <c r="BM5" s="65">
        <v>0</v>
      </c>
      <c r="BN5" s="65">
        <v>0</v>
      </c>
      <c r="BO5" s="65">
        <v>134716.81289999999</v>
      </c>
      <c r="BQ5" s="65">
        <v>220294.05119999999</v>
      </c>
      <c r="BR5" s="65">
        <v>220294.05119999999</v>
      </c>
      <c r="BS5" s="65">
        <v>227341.6421</v>
      </c>
      <c r="BT5" s="65">
        <v>227341.6421</v>
      </c>
      <c r="BV5" s="65">
        <v>463931.76179999998</v>
      </c>
      <c r="BW5" s="65">
        <v>463931.76179999998</v>
      </c>
      <c r="BX5" s="65">
        <v>478773.74800000002</v>
      </c>
      <c r="BY5" s="65">
        <v>478773.74800000002</v>
      </c>
      <c r="CA5" s="65">
        <v>8993.3015670000004</v>
      </c>
      <c r="CB5" s="65">
        <v>143892.82509999999</v>
      </c>
      <c r="CC5" s="65">
        <v>179866.0313</v>
      </c>
      <c r="CD5" s="65">
        <v>179866.0313</v>
      </c>
      <c r="CF5" s="65">
        <v>4179.7708160000002</v>
      </c>
      <c r="CG5" s="65">
        <v>66876.333060000004</v>
      </c>
      <c r="CH5" s="65">
        <v>83595.416320000004</v>
      </c>
      <c r="CI5" s="65">
        <v>83595.416320000004</v>
      </c>
      <c r="CK5" s="65">
        <v>87136.650850000005</v>
      </c>
      <c r="CL5" s="65">
        <v>128053.3649</v>
      </c>
      <c r="CM5" s="65">
        <v>116076.6995</v>
      </c>
      <c r="CN5" s="65">
        <v>116076.6995</v>
      </c>
      <c r="CP5" s="65">
        <v>10.34646774</v>
      </c>
      <c r="CQ5" s="65">
        <v>3957.2497210000001</v>
      </c>
      <c r="CR5" s="65">
        <v>4200.1309440000005</v>
      </c>
      <c r="CS5" s="65">
        <v>4227.303774</v>
      </c>
      <c r="CU5" s="65">
        <v>106.9642632</v>
      </c>
      <c r="CV5" s="65">
        <v>5120.50396</v>
      </c>
      <c r="CW5" s="65">
        <v>6472.978478</v>
      </c>
      <c r="CX5" s="65">
        <v>6562.2247340000004</v>
      </c>
      <c r="CZ5" s="65">
        <v>268.68632109999999</v>
      </c>
      <c r="DA5" s="65">
        <v>10174.85204</v>
      </c>
      <c r="DB5" s="65">
        <v>12687.399729999999</v>
      </c>
      <c r="DC5" s="65">
        <v>12862.327380000001</v>
      </c>
      <c r="DE5" s="65">
        <v>173735.03169999999</v>
      </c>
      <c r="DF5" s="65">
        <v>196142.3223</v>
      </c>
      <c r="DG5" s="65">
        <v>213151.23360000001</v>
      </c>
      <c r="DH5" s="65">
        <v>266173.03700000001</v>
      </c>
      <c r="DI5" s="65">
        <v>-9999</v>
      </c>
      <c r="DJ5" s="65">
        <v>-9999</v>
      </c>
      <c r="DK5" s="65">
        <v>-9999</v>
      </c>
      <c r="DL5" s="65">
        <v>-9999</v>
      </c>
      <c r="DM5" s="65">
        <v>-9999</v>
      </c>
      <c r="DO5" s="65">
        <v>11962</v>
      </c>
      <c r="DP5" s="65">
        <v>48324</v>
      </c>
      <c r="DQ5" s="65">
        <v>61252</v>
      </c>
      <c r="DR5" s="65">
        <v>61252</v>
      </c>
      <c r="DS5" s="65">
        <v>-9999</v>
      </c>
      <c r="DT5" s="65">
        <v>-9999</v>
      </c>
      <c r="DU5" s="65">
        <v>-9999</v>
      </c>
      <c r="DV5" s="65">
        <v>-9999</v>
      </c>
      <c r="DW5" s="65">
        <v>-9999</v>
      </c>
    </row>
    <row r="6" spans="1:127" x14ac:dyDescent="0.2">
      <c r="A6" s="65" t="s">
        <v>12</v>
      </c>
      <c r="B6" s="65" t="s">
        <v>11</v>
      </c>
      <c r="C6" s="65">
        <v>5</v>
      </c>
      <c r="D6" s="65">
        <v>105436198.59999999</v>
      </c>
      <c r="E6" s="65">
        <v>107261920.2</v>
      </c>
      <c r="F6" s="65"/>
      <c r="G6" s="65">
        <v>427670.45689999999</v>
      </c>
      <c r="H6" s="65">
        <v>10056365.32</v>
      </c>
      <c r="I6" s="66">
        <v>10056365.32</v>
      </c>
      <c r="J6" s="65">
        <v>12219155.91</v>
      </c>
      <c r="L6" s="67">
        <v>136499.74909999999</v>
      </c>
      <c r="M6" s="67">
        <v>3209694.1009999998</v>
      </c>
      <c r="N6" s="68">
        <v>3209694.1009999998</v>
      </c>
      <c r="O6" s="67">
        <v>3899992.8319999999</v>
      </c>
      <c r="P6" s="69">
        <f t="shared" si="0"/>
        <v>48.298906440682089</v>
      </c>
      <c r="Q6" s="72">
        <f t="shared" si="1"/>
        <v>3.1331226601522175</v>
      </c>
      <c r="R6" s="73">
        <f t="shared" si="2"/>
        <v>3209694.1009999998</v>
      </c>
      <c r="T6" s="65">
        <v>1467744.933</v>
      </c>
      <c r="U6" s="65">
        <v>1528900.9720000001</v>
      </c>
      <c r="V6" s="65">
        <v>1528900.9720000001</v>
      </c>
      <c r="W6" s="65">
        <v>1528900.9720000001</v>
      </c>
      <c r="Y6" s="67">
        <v>280617.97810000001</v>
      </c>
      <c r="Z6" s="67">
        <v>292310.39390000002</v>
      </c>
      <c r="AA6" s="67">
        <v>292310.39390000002</v>
      </c>
      <c r="AB6" s="67">
        <v>292310.39390000002</v>
      </c>
      <c r="AC6" s="69">
        <f t="shared" si="3"/>
        <v>11.600000003139513</v>
      </c>
      <c r="AD6" s="72">
        <f t="shared" si="4"/>
        <v>5.2304023527916019</v>
      </c>
      <c r="AE6" s="74">
        <f t="shared" si="5"/>
        <v>292310.39390000002</v>
      </c>
      <c r="AF6" s="65">
        <v>0</v>
      </c>
      <c r="AG6" s="65">
        <v>631622.96669999999</v>
      </c>
      <c r="AH6" s="65">
        <v>1316897.3049999999</v>
      </c>
      <c r="AI6" s="65">
        <v>1609541.1510000001</v>
      </c>
      <c r="AJ6" s="65">
        <v>1804637.048</v>
      </c>
      <c r="AK6" s="70">
        <v>0</v>
      </c>
      <c r="AL6" s="70">
        <v>1339333.3330000001</v>
      </c>
      <c r="AM6" s="70">
        <v>1339333.3330000001</v>
      </c>
      <c r="AN6" s="70">
        <v>1339333.3330000001</v>
      </c>
      <c r="AO6" s="70">
        <v>1339333.3330000001</v>
      </c>
      <c r="AP6" s="69">
        <f t="shared" si="6"/>
        <v>43.393939408511592</v>
      </c>
      <c r="AQ6" s="72">
        <f t="shared" si="7"/>
        <v>1.2017479975614107</v>
      </c>
      <c r="AR6" s="73">
        <f t="shared" si="8"/>
        <v>1339333.3330000001</v>
      </c>
      <c r="AS6" s="65">
        <v>-9999</v>
      </c>
      <c r="AT6" s="65">
        <v>-9999</v>
      </c>
      <c r="AU6" s="65">
        <v>-9999</v>
      </c>
      <c r="AV6" s="65">
        <v>-9999</v>
      </c>
      <c r="AW6" s="65">
        <v>-9999</v>
      </c>
      <c r="AX6" s="70">
        <v>-9999</v>
      </c>
      <c r="AY6" s="70">
        <v>-9999</v>
      </c>
      <c r="AZ6" s="70">
        <v>-9999</v>
      </c>
      <c r="BA6" s="70">
        <v>-9999</v>
      </c>
      <c r="BB6" s="70">
        <v>-9999</v>
      </c>
      <c r="BC6" s="75">
        <f t="shared" si="9"/>
        <v>0</v>
      </c>
      <c r="BD6" s="72">
        <f t="shared" si="10"/>
        <v>0</v>
      </c>
      <c r="BE6" s="72">
        <f t="shared" si="11"/>
        <v>0</v>
      </c>
      <c r="BF6" s="65">
        <v>0</v>
      </c>
      <c r="BG6" s="65">
        <v>0</v>
      </c>
      <c r="BH6" s="65">
        <v>0</v>
      </c>
      <c r="BI6" s="65">
        <v>0</v>
      </c>
      <c r="BJ6" s="65">
        <v>249732.8124</v>
      </c>
      <c r="BK6" s="65">
        <v>0</v>
      </c>
      <c r="BL6" s="65">
        <v>0</v>
      </c>
      <c r="BM6" s="65">
        <v>0</v>
      </c>
      <c r="BN6" s="65">
        <v>0</v>
      </c>
      <c r="BO6" s="65">
        <v>72325.859649999999</v>
      </c>
      <c r="BQ6" s="65">
        <v>2270585.7250000001</v>
      </c>
      <c r="BR6" s="65">
        <v>2270585.7250000001</v>
      </c>
      <c r="BS6" s="65">
        <v>2343225.7220000001</v>
      </c>
      <c r="BT6" s="65">
        <v>2343225.7220000001</v>
      </c>
      <c r="BV6" s="65">
        <v>4781776.13</v>
      </c>
      <c r="BW6" s="65">
        <v>4781776.13</v>
      </c>
      <c r="BX6" s="65">
        <v>4934753.4879999999</v>
      </c>
      <c r="BY6" s="65">
        <v>4934753.4879999999</v>
      </c>
      <c r="CA6" s="65">
        <v>92694.569109999997</v>
      </c>
      <c r="CB6" s="65">
        <v>1483113.1059999999</v>
      </c>
      <c r="CC6" s="65">
        <v>1853891.382</v>
      </c>
      <c r="CD6" s="65">
        <v>1853891.382</v>
      </c>
      <c r="CF6" s="65">
        <v>43081.181239999998</v>
      </c>
      <c r="CG6" s="65">
        <v>689298.89989999996</v>
      </c>
      <c r="CH6" s="65">
        <v>861623.62490000005</v>
      </c>
      <c r="CI6" s="65">
        <v>861623.62490000005</v>
      </c>
      <c r="CK6" s="65">
        <v>242199.15030000001</v>
      </c>
      <c r="CL6" s="65">
        <v>447446.304</v>
      </c>
      <c r="CM6" s="65">
        <v>405594.23920000001</v>
      </c>
      <c r="CN6" s="65">
        <v>405594.23920000001</v>
      </c>
      <c r="CP6" s="65">
        <v>30.363845529999999</v>
      </c>
      <c r="CQ6" s="65">
        <v>6628.1550500000003</v>
      </c>
      <c r="CR6" s="65">
        <v>6628.1550500000003</v>
      </c>
      <c r="CS6" s="65">
        <v>6628.1550500000003</v>
      </c>
      <c r="CU6" s="65">
        <v>607.60661889999994</v>
      </c>
      <c r="CV6" s="65">
        <v>29086.837100000001</v>
      </c>
      <c r="CW6" s="65">
        <v>36769.519560000001</v>
      </c>
      <c r="CX6" s="65">
        <v>37276.47969</v>
      </c>
      <c r="CZ6" s="65">
        <v>421.28379949999999</v>
      </c>
      <c r="DA6" s="65">
        <v>15953.548779999999</v>
      </c>
      <c r="DB6" s="65">
        <v>19893.070640000002</v>
      </c>
      <c r="DC6" s="65">
        <v>20167.346549999998</v>
      </c>
      <c r="DE6" s="65">
        <v>705625.20079999999</v>
      </c>
      <c r="DF6" s="65">
        <v>796694.31869999995</v>
      </c>
      <c r="DG6" s="65">
        <v>846553.68530000001</v>
      </c>
      <c r="DH6" s="65">
        <v>1062320.5179999999</v>
      </c>
      <c r="DI6" s="65">
        <v>-9999</v>
      </c>
      <c r="DJ6" s="65">
        <v>-9999</v>
      </c>
      <c r="DK6" s="65">
        <v>-9999</v>
      </c>
      <c r="DL6" s="65">
        <v>-9999</v>
      </c>
      <c r="DM6" s="65">
        <v>-9999</v>
      </c>
      <c r="DO6" s="65">
        <v>276204</v>
      </c>
      <c r="DP6" s="65">
        <v>523790</v>
      </c>
      <c r="DQ6" s="65">
        <v>551481</v>
      </c>
      <c r="DR6" s="65">
        <v>551481</v>
      </c>
      <c r="DS6" s="65">
        <v>-9999</v>
      </c>
      <c r="DT6" s="65">
        <v>-9999</v>
      </c>
      <c r="DU6" s="65">
        <v>-9999</v>
      </c>
      <c r="DV6" s="65">
        <v>-9999</v>
      </c>
      <c r="DW6" s="65">
        <v>-9999</v>
      </c>
    </row>
    <row r="7" spans="1:127" s="76" customFormat="1" x14ac:dyDescent="0.2">
      <c r="A7" s="65" t="s">
        <v>15</v>
      </c>
      <c r="B7" s="65" t="s">
        <v>16</v>
      </c>
      <c r="C7" s="65">
        <v>6</v>
      </c>
      <c r="D7" s="65">
        <v>454521453.60000002</v>
      </c>
      <c r="E7" s="65">
        <v>427693094</v>
      </c>
      <c r="F7" s="65">
        <v>0</v>
      </c>
      <c r="G7" s="65">
        <v>194039.57279999999</v>
      </c>
      <c r="H7" s="65">
        <v>4562701.9539999999</v>
      </c>
      <c r="I7" s="66">
        <v>4562701.9539999999</v>
      </c>
      <c r="J7" s="65">
        <v>5543987.7939999998</v>
      </c>
      <c r="K7" s="67">
        <v>0</v>
      </c>
      <c r="L7" s="67">
        <v>288428.70809999999</v>
      </c>
      <c r="M7" s="67">
        <v>6782195.0520000001</v>
      </c>
      <c r="N7" s="68">
        <v>6782195.0520000001</v>
      </c>
      <c r="O7" s="67">
        <v>8240820.233</v>
      </c>
      <c r="P7" s="69">
        <f t="shared" si="0"/>
        <v>48.298906439594269</v>
      </c>
      <c r="Q7" s="72">
        <f t="shared" si="1"/>
        <v>0.6727470854225146</v>
      </c>
      <c r="R7" s="73">
        <f t="shared" si="2"/>
        <v>6782195.0520000001</v>
      </c>
      <c r="S7" s="65">
        <v>0</v>
      </c>
      <c r="T7" s="65">
        <v>1536798.8470000001</v>
      </c>
      <c r="U7" s="65">
        <v>1600832.132</v>
      </c>
      <c r="V7" s="65">
        <v>1600832.132</v>
      </c>
      <c r="W7" s="65">
        <v>1600832.132</v>
      </c>
      <c r="X7" s="67">
        <v>0</v>
      </c>
      <c r="Y7" s="67">
        <v>208118.11079999999</v>
      </c>
      <c r="Z7" s="67">
        <v>216789.69880000001</v>
      </c>
      <c r="AA7" s="67">
        <v>216789.69880000001</v>
      </c>
      <c r="AB7" s="67">
        <v>216789.69880000001</v>
      </c>
      <c r="AC7" s="69">
        <f t="shared" si="3"/>
        <v>11.599999993003635</v>
      </c>
      <c r="AD7" s="72">
        <f t="shared" si="4"/>
        <v>7.3842629094514889</v>
      </c>
      <c r="AE7" s="74">
        <f t="shared" si="5"/>
        <v>216789.69880000001</v>
      </c>
      <c r="AF7" s="65">
        <v>0</v>
      </c>
      <c r="AG7" s="65">
        <v>222435.66399999999</v>
      </c>
      <c r="AH7" s="65">
        <v>463765.47710000002</v>
      </c>
      <c r="AI7" s="65">
        <v>566824.47199999995</v>
      </c>
      <c r="AJ7" s="65">
        <v>635530.46860000002</v>
      </c>
      <c r="AK7" s="70">
        <v>0</v>
      </c>
      <c r="AL7" s="70">
        <v>471666.6667</v>
      </c>
      <c r="AM7" s="70">
        <v>471666.6667</v>
      </c>
      <c r="AN7" s="70">
        <v>471666.6667</v>
      </c>
      <c r="AO7" s="70">
        <v>471666.6667</v>
      </c>
      <c r="AP7" s="69">
        <f t="shared" si="6"/>
        <v>43.393939393992852</v>
      </c>
      <c r="AQ7" s="72">
        <f t="shared" si="7"/>
        <v>1.2017479970882157</v>
      </c>
      <c r="AR7" s="73">
        <f t="shared" si="8"/>
        <v>471666.6667</v>
      </c>
      <c r="AS7" s="65">
        <v>0</v>
      </c>
      <c r="AT7" s="65">
        <v>0</v>
      </c>
      <c r="AU7" s="65">
        <v>3187496.4169999999</v>
      </c>
      <c r="AV7" s="65">
        <v>5109342.0319999997</v>
      </c>
      <c r="AW7" s="65">
        <v>5109342.0319999997</v>
      </c>
      <c r="AX7" s="70">
        <v>-9999</v>
      </c>
      <c r="AY7" s="70">
        <v>0</v>
      </c>
      <c r="AZ7" s="70">
        <v>16636427.130000001</v>
      </c>
      <c r="BA7" s="70">
        <v>20091506.460000001</v>
      </c>
      <c r="BB7" s="70">
        <v>20091506.460000001</v>
      </c>
      <c r="BC7" s="75">
        <f t="shared" si="9"/>
        <v>68.807173242302127</v>
      </c>
      <c r="BD7" s="72">
        <f t="shared" si="10"/>
        <v>0.25430358057879543</v>
      </c>
      <c r="BE7" s="72">
        <f t="shared" si="11"/>
        <v>20091506.460000001</v>
      </c>
      <c r="BF7" s="65">
        <v>0</v>
      </c>
      <c r="BG7" s="65">
        <v>0</v>
      </c>
      <c r="BH7" s="65">
        <v>0</v>
      </c>
      <c r="BI7" s="65">
        <v>0</v>
      </c>
      <c r="BJ7" s="65">
        <v>1814651.06</v>
      </c>
      <c r="BK7" s="65">
        <v>0</v>
      </c>
      <c r="BL7" s="65">
        <v>0</v>
      </c>
      <c r="BM7" s="65">
        <v>0</v>
      </c>
      <c r="BN7" s="65">
        <v>0</v>
      </c>
      <c r="BO7" s="65">
        <v>447187.35570000001</v>
      </c>
      <c r="BP7" s="65"/>
      <c r="BQ7" s="65">
        <v>984485.0675</v>
      </c>
      <c r="BR7" s="65">
        <v>984485.0675</v>
      </c>
      <c r="BS7" s="65">
        <v>1015980.4620000001</v>
      </c>
      <c r="BT7" s="65">
        <v>1015980.4620000001</v>
      </c>
      <c r="BU7" s="65"/>
      <c r="BV7" s="65">
        <v>2073291.99</v>
      </c>
      <c r="BW7" s="65">
        <v>2073291.99</v>
      </c>
      <c r="BX7" s="65">
        <v>2139620.2170000002</v>
      </c>
      <c r="BY7" s="65">
        <v>2139620.2170000002</v>
      </c>
      <c r="BZ7" s="65"/>
      <c r="CA7" s="65">
        <v>40190.695350000002</v>
      </c>
      <c r="CB7" s="65">
        <v>643051.12560000003</v>
      </c>
      <c r="CC7" s="65">
        <v>803813.90700000001</v>
      </c>
      <c r="CD7" s="65">
        <v>803813.90700000001</v>
      </c>
      <c r="CE7" s="65"/>
      <c r="CF7" s="65">
        <v>18679.224109999999</v>
      </c>
      <c r="CG7" s="65">
        <v>298867.5858</v>
      </c>
      <c r="CH7" s="65">
        <v>373584.48229999997</v>
      </c>
      <c r="CI7" s="65">
        <v>373584.48229999997</v>
      </c>
      <c r="CJ7" s="65">
        <v>0</v>
      </c>
      <c r="CK7" s="65">
        <v>615968.76040000003</v>
      </c>
      <c r="CL7" s="65">
        <v>2545068.69</v>
      </c>
      <c r="CM7" s="65">
        <v>2352081.1060000001</v>
      </c>
      <c r="CN7" s="65">
        <v>2352081.1060000001</v>
      </c>
      <c r="CO7" s="65">
        <v>0</v>
      </c>
      <c r="CP7" s="65">
        <v>3446.6088209999998</v>
      </c>
      <c r="CQ7" s="65">
        <v>50091.674469999998</v>
      </c>
      <c r="CR7" s="65">
        <v>50475.811840000002</v>
      </c>
      <c r="CS7" s="65">
        <v>50481.031589999999</v>
      </c>
      <c r="CT7" s="65"/>
      <c r="CU7" s="65">
        <v>3109.9093849999999</v>
      </c>
      <c r="CV7" s="65">
        <v>148874.98730000001</v>
      </c>
      <c r="CW7" s="65">
        <v>188197.21580000001</v>
      </c>
      <c r="CX7" s="65">
        <v>190791.98680000001</v>
      </c>
      <c r="CY7" s="65"/>
      <c r="CZ7" s="65">
        <v>3208.56115</v>
      </c>
      <c r="DA7" s="65">
        <v>121504.641</v>
      </c>
      <c r="DB7" s="65">
        <v>151508.6355</v>
      </c>
      <c r="DC7" s="65">
        <v>153597.56229999999</v>
      </c>
      <c r="DD7" s="65">
        <v>1232971.152</v>
      </c>
      <c r="DE7" s="65">
        <v>1274395.6370000001</v>
      </c>
      <c r="DF7" s="65">
        <v>1437329.9310000001</v>
      </c>
      <c r="DG7" s="65">
        <v>2006306.9569999999</v>
      </c>
      <c r="DH7" s="65">
        <v>2385561.8930000002</v>
      </c>
      <c r="DI7" s="65">
        <v>-9999</v>
      </c>
      <c r="DJ7" s="65">
        <v>-9999</v>
      </c>
      <c r="DK7" s="65">
        <v>-9999</v>
      </c>
      <c r="DL7" s="65">
        <v>-9999</v>
      </c>
      <c r="DM7" s="65">
        <v>-9999</v>
      </c>
      <c r="DN7" s="65">
        <v>0</v>
      </c>
      <c r="DO7" s="65">
        <v>2327889</v>
      </c>
      <c r="DP7" s="65">
        <v>4475325</v>
      </c>
      <c r="DQ7" s="65">
        <v>4766315</v>
      </c>
      <c r="DR7" s="65">
        <v>4766315</v>
      </c>
      <c r="DS7" s="65">
        <v>-9999</v>
      </c>
      <c r="DT7" s="65">
        <v>-9999</v>
      </c>
      <c r="DU7" s="65">
        <v>-9999</v>
      </c>
      <c r="DV7" s="65">
        <v>-9999</v>
      </c>
      <c r="DW7" s="65">
        <v>-9999</v>
      </c>
    </row>
    <row r="8" spans="1:127" x14ac:dyDescent="0.2">
      <c r="A8" s="65" t="s">
        <v>18</v>
      </c>
      <c r="B8" s="65" t="s">
        <v>19</v>
      </c>
      <c r="C8" s="65">
        <v>8</v>
      </c>
      <c r="D8" s="65">
        <v>127249219.3</v>
      </c>
      <c r="E8" s="65">
        <v>118206585.5</v>
      </c>
      <c r="F8" s="65">
        <v>0</v>
      </c>
      <c r="G8" s="65">
        <v>156714.807</v>
      </c>
      <c r="H8" s="65">
        <v>3685036.747</v>
      </c>
      <c r="I8" s="66">
        <v>3685036.747</v>
      </c>
      <c r="J8" s="65">
        <v>4477565.9139999999</v>
      </c>
      <c r="K8" s="67">
        <v>0</v>
      </c>
      <c r="L8" s="67">
        <v>280035.7464</v>
      </c>
      <c r="M8" s="67">
        <v>6584840.5520000001</v>
      </c>
      <c r="N8" s="68">
        <v>6584840.5520000001</v>
      </c>
      <c r="O8" s="67">
        <v>8001021.3269999996</v>
      </c>
      <c r="P8" s="69">
        <f t="shared" si="0"/>
        <v>48.298906439643162</v>
      </c>
      <c r="Q8" s="72">
        <f t="shared" si="1"/>
        <v>0.5596242943013634</v>
      </c>
      <c r="R8" s="73">
        <f t="shared" si="2"/>
        <v>6584840.5520000001</v>
      </c>
      <c r="S8" s="65">
        <v>0</v>
      </c>
      <c r="T8" s="65">
        <v>165798.0172</v>
      </c>
      <c r="U8" s="65">
        <v>172706.26790000001</v>
      </c>
      <c r="V8" s="65">
        <v>172706.26790000001</v>
      </c>
      <c r="W8" s="65">
        <v>172706.26790000001</v>
      </c>
      <c r="X8" s="67">
        <v>0</v>
      </c>
      <c r="Y8" s="67">
        <v>52078.227019999998</v>
      </c>
      <c r="Z8" s="67">
        <v>54248.153149999998</v>
      </c>
      <c r="AA8" s="67">
        <v>54248.153149999998</v>
      </c>
      <c r="AB8" s="67">
        <v>54248.153149999998</v>
      </c>
      <c r="AC8" s="69">
        <f t="shared" si="3"/>
        <v>11.599999996294287</v>
      </c>
      <c r="AD8" s="72">
        <f t="shared" si="4"/>
        <v>3.1836340570425485</v>
      </c>
      <c r="AE8" s="74">
        <f t="shared" si="5"/>
        <v>54248.153149999998</v>
      </c>
      <c r="AF8" s="65">
        <v>-9999</v>
      </c>
      <c r="AG8" s="65">
        <v>-9999</v>
      </c>
      <c r="AH8" s="65">
        <v>-9999</v>
      </c>
      <c r="AI8" s="65">
        <v>-9999</v>
      </c>
      <c r="AJ8" s="65">
        <v>-9999</v>
      </c>
      <c r="AK8" s="70">
        <v>-9999</v>
      </c>
      <c r="AL8" s="70">
        <v>-9999</v>
      </c>
      <c r="AM8" s="70">
        <v>-9999</v>
      </c>
      <c r="AN8" s="70">
        <v>-9999</v>
      </c>
      <c r="AO8" s="70">
        <v>-9999</v>
      </c>
      <c r="AP8" s="69">
        <f t="shared" si="6"/>
        <v>0</v>
      </c>
      <c r="AQ8" s="72">
        <f t="shared" si="7"/>
        <v>0</v>
      </c>
      <c r="AR8" s="73">
        <f t="shared" si="8"/>
        <v>0</v>
      </c>
      <c r="AS8" s="65">
        <v>0</v>
      </c>
      <c r="AT8" s="65">
        <v>0</v>
      </c>
      <c r="AU8" s="65">
        <v>1098.3728080000001</v>
      </c>
      <c r="AV8" s="65">
        <v>1098.3728080000001</v>
      </c>
      <c r="AW8" s="65">
        <v>38947.483269999997</v>
      </c>
      <c r="AX8" s="70">
        <v>-9999</v>
      </c>
      <c r="AY8" s="70">
        <v>0</v>
      </c>
      <c r="AZ8" s="70">
        <v>1718.4754419999999</v>
      </c>
      <c r="BA8" s="70">
        <v>1718.4754419999999</v>
      </c>
      <c r="BB8" s="70">
        <v>2945355.4360000002</v>
      </c>
      <c r="BC8" s="75">
        <f t="shared" si="9"/>
        <v>50</v>
      </c>
      <c r="BD8" s="72">
        <f t="shared" si="10"/>
        <v>0.6391553706008678</v>
      </c>
      <c r="BE8" s="72">
        <f t="shared" si="11"/>
        <v>1718.4754419999999</v>
      </c>
      <c r="BF8" s="65">
        <v>0</v>
      </c>
      <c r="BG8" s="65">
        <v>0</v>
      </c>
      <c r="BH8" s="65">
        <v>0</v>
      </c>
      <c r="BI8" s="65">
        <v>0</v>
      </c>
      <c r="BJ8" s="65">
        <v>221528.88510000001</v>
      </c>
      <c r="BK8" s="65">
        <v>0</v>
      </c>
      <c r="BL8" s="65">
        <v>0</v>
      </c>
      <c r="BM8" s="65">
        <v>0</v>
      </c>
      <c r="BN8" s="65">
        <v>0</v>
      </c>
      <c r="BO8" s="65">
        <v>107797.8566</v>
      </c>
      <c r="BQ8" s="65">
        <v>1941301.875</v>
      </c>
      <c r="BR8" s="65">
        <v>1941301.875</v>
      </c>
      <c r="BS8" s="65">
        <v>2003407.5079999999</v>
      </c>
      <c r="BT8" s="65">
        <v>2003407.5079999999</v>
      </c>
      <c r="BV8" s="65">
        <v>4088315.5690000001</v>
      </c>
      <c r="BW8" s="65">
        <v>4088315.5690000001</v>
      </c>
      <c r="BX8" s="65">
        <v>4219107.9139999999</v>
      </c>
      <c r="BY8" s="65">
        <v>4219107.9139999999</v>
      </c>
      <c r="CA8" s="65">
        <v>79251.859509999995</v>
      </c>
      <c r="CB8" s="65">
        <v>1268029.7520000001</v>
      </c>
      <c r="CC8" s="65">
        <v>1585037.19</v>
      </c>
      <c r="CD8" s="65">
        <v>1585037.19</v>
      </c>
      <c r="CF8" s="65">
        <v>36833.481789999998</v>
      </c>
      <c r="CG8" s="65">
        <v>589335.70860000001</v>
      </c>
      <c r="CH8" s="65">
        <v>736669.63580000005</v>
      </c>
      <c r="CI8" s="65">
        <v>736669.63580000005</v>
      </c>
      <c r="CJ8" s="65">
        <v>0</v>
      </c>
      <c r="CK8" s="65">
        <v>1851913.118</v>
      </c>
      <c r="CL8" s="65">
        <v>4129008.048</v>
      </c>
      <c r="CM8" s="65">
        <v>3742799.6680000001</v>
      </c>
      <c r="CN8" s="65">
        <v>3742799.6680000001</v>
      </c>
      <c r="CO8" s="65">
        <v>0</v>
      </c>
      <c r="CP8" s="65">
        <v>5463.0051489999996</v>
      </c>
      <c r="CQ8" s="65">
        <v>74410.310240000006</v>
      </c>
      <c r="CR8" s="65">
        <v>74410.310240000006</v>
      </c>
      <c r="CS8" s="65">
        <v>74410.310240000006</v>
      </c>
      <c r="CU8" s="65">
        <v>4701.8756279999998</v>
      </c>
      <c r="CV8" s="65">
        <v>225084.26699999999</v>
      </c>
      <c r="CW8" s="65">
        <v>284535.59009999997</v>
      </c>
      <c r="CX8" s="65">
        <v>288458.6275</v>
      </c>
      <c r="CZ8" s="65">
        <v>4729.499836</v>
      </c>
      <c r="DA8" s="65">
        <v>179100.89679999999</v>
      </c>
      <c r="DB8" s="65">
        <v>223327.53940000001</v>
      </c>
      <c r="DC8" s="65">
        <v>226406.67009999999</v>
      </c>
      <c r="DD8" s="65">
        <v>324336.53639999998</v>
      </c>
      <c r="DE8" s="65">
        <v>335399.82400000002</v>
      </c>
      <c r="DF8" s="65">
        <v>378502.41310000001</v>
      </c>
      <c r="DG8" s="65">
        <v>459579.70409999997</v>
      </c>
      <c r="DH8" s="65">
        <v>560888.92180000001</v>
      </c>
      <c r="DI8" s="65">
        <v>-9999</v>
      </c>
      <c r="DJ8" s="65">
        <v>-9999</v>
      </c>
      <c r="DK8" s="65">
        <v>-9999</v>
      </c>
      <c r="DL8" s="65">
        <v>-9999</v>
      </c>
      <c r="DM8" s="65">
        <v>-9999</v>
      </c>
      <c r="DN8" s="65">
        <v>0</v>
      </c>
      <c r="DO8" s="65">
        <v>193218</v>
      </c>
      <c r="DP8" s="65">
        <v>389298</v>
      </c>
      <c r="DQ8" s="65">
        <v>455516</v>
      </c>
      <c r="DR8" s="65">
        <v>455516</v>
      </c>
      <c r="DS8" s="65">
        <v>-9999</v>
      </c>
      <c r="DT8" s="65">
        <v>-9999</v>
      </c>
      <c r="DU8" s="65">
        <v>-9999</v>
      </c>
      <c r="DV8" s="65">
        <v>-9999</v>
      </c>
      <c r="DW8" s="65">
        <v>-9999</v>
      </c>
    </row>
    <row r="9" spans="1:127" x14ac:dyDescent="0.2">
      <c r="A9" s="65" t="s">
        <v>21</v>
      </c>
      <c r="B9" s="65" t="s">
        <v>22</v>
      </c>
      <c r="C9" s="65">
        <v>9</v>
      </c>
      <c r="D9" s="65">
        <v>40713158.020000003</v>
      </c>
      <c r="E9" s="65">
        <v>35152743.469999999</v>
      </c>
      <c r="F9" s="65">
        <v>0</v>
      </c>
      <c r="G9" s="65">
        <v>19744.634719999998</v>
      </c>
      <c r="H9" s="65">
        <v>464280.98210000002</v>
      </c>
      <c r="I9" s="66">
        <v>464280.98210000002</v>
      </c>
      <c r="J9" s="65">
        <v>564132.42050000001</v>
      </c>
      <c r="K9" s="67">
        <v>0</v>
      </c>
      <c r="L9" s="67">
        <v>4423.6864729999998</v>
      </c>
      <c r="M9" s="67">
        <v>104019.8276</v>
      </c>
      <c r="N9" s="68">
        <v>104019.8276</v>
      </c>
      <c r="O9" s="67">
        <v>126391.04210000001</v>
      </c>
      <c r="P9" s="69">
        <f t="shared" si="0"/>
        <v>48.298906439743227</v>
      </c>
      <c r="Q9" s="72">
        <f t="shared" si="1"/>
        <v>4.4633892673361828</v>
      </c>
      <c r="R9" s="73">
        <f t="shared" si="2"/>
        <v>104019.8276</v>
      </c>
      <c r="S9" s="65">
        <v>0</v>
      </c>
      <c r="T9" s="65">
        <v>172451.82459999999</v>
      </c>
      <c r="U9" s="65">
        <v>179637.3173</v>
      </c>
      <c r="V9" s="65">
        <v>179637.3173</v>
      </c>
      <c r="W9" s="65">
        <v>179637.3173</v>
      </c>
      <c r="X9" s="67">
        <v>0</v>
      </c>
      <c r="Y9" s="67">
        <v>17425.28656</v>
      </c>
      <c r="Z9" s="67">
        <v>18151.340169999999</v>
      </c>
      <c r="AA9" s="67">
        <v>18151.340169999999</v>
      </c>
      <c r="AB9" s="67">
        <v>18151.340169999999</v>
      </c>
      <c r="AC9" s="69">
        <f t="shared" si="3"/>
        <v>11.600000001781368</v>
      </c>
      <c r="AD9" s="72">
        <f t="shared" si="4"/>
        <v>9.8966421001188252</v>
      </c>
      <c r="AE9" s="74">
        <f t="shared" si="5"/>
        <v>18151.340169999999</v>
      </c>
      <c r="AF9" s="65">
        <v>-9999</v>
      </c>
      <c r="AG9" s="65">
        <v>-9999</v>
      </c>
      <c r="AH9" s="65">
        <v>-9999</v>
      </c>
      <c r="AI9" s="65">
        <v>-9999</v>
      </c>
      <c r="AJ9" s="65">
        <v>-9999</v>
      </c>
      <c r="AK9" s="70">
        <v>-9999</v>
      </c>
      <c r="AL9" s="70">
        <v>-9999</v>
      </c>
      <c r="AM9" s="70">
        <v>-9999</v>
      </c>
      <c r="AN9" s="70">
        <v>-9999</v>
      </c>
      <c r="AO9" s="70">
        <v>-9999</v>
      </c>
      <c r="AP9" s="69">
        <f t="shared" si="6"/>
        <v>0</v>
      </c>
      <c r="AQ9" s="72">
        <f t="shared" si="7"/>
        <v>0</v>
      </c>
      <c r="AR9" s="73">
        <f t="shared" si="8"/>
        <v>0</v>
      </c>
      <c r="AS9" s="65">
        <v>-9999</v>
      </c>
      <c r="AT9" s="65">
        <v>-9999</v>
      </c>
      <c r="AU9" s="65">
        <v>-9999</v>
      </c>
      <c r="AV9" s="65">
        <v>-9999</v>
      </c>
      <c r="AW9" s="65">
        <v>-9999</v>
      </c>
      <c r="AX9" s="70">
        <v>-9999</v>
      </c>
      <c r="AY9" s="70">
        <v>-9999</v>
      </c>
      <c r="AZ9" s="70">
        <v>-9999</v>
      </c>
      <c r="BA9" s="70">
        <v>-9999</v>
      </c>
      <c r="BB9" s="70">
        <v>-9999</v>
      </c>
      <c r="BC9" s="75">
        <f t="shared" si="9"/>
        <v>0</v>
      </c>
      <c r="BD9" s="72">
        <f t="shared" si="10"/>
        <v>0</v>
      </c>
      <c r="BE9" s="72">
        <f t="shared" si="11"/>
        <v>0</v>
      </c>
      <c r="BF9" s="65">
        <v>0</v>
      </c>
      <c r="BG9" s="65">
        <v>0</v>
      </c>
      <c r="BH9" s="65">
        <v>0</v>
      </c>
      <c r="BI9" s="65">
        <v>0</v>
      </c>
      <c r="BJ9" s="65">
        <v>325993.85560000001</v>
      </c>
      <c r="BK9" s="65">
        <v>0</v>
      </c>
      <c r="BL9" s="65">
        <v>0</v>
      </c>
      <c r="BM9" s="65">
        <v>0</v>
      </c>
      <c r="BN9" s="65">
        <v>0</v>
      </c>
      <c r="BO9" s="65">
        <v>130754.75870000001</v>
      </c>
      <c r="BQ9" s="65">
        <v>23144.5517</v>
      </c>
      <c r="BR9" s="65">
        <v>23144.5517</v>
      </c>
      <c r="BS9" s="65">
        <v>23884.986280000001</v>
      </c>
      <c r="BT9" s="65">
        <v>23884.986280000001</v>
      </c>
      <c r="BV9" s="65">
        <v>48741.636870000002</v>
      </c>
      <c r="BW9" s="65">
        <v>48741.636870000002</v>
      </c>
      <c r="BX9" s="65">
        <v>50300.966840000001</v>
      </c>
      <c r="BY9" s="65">
        <v>50300.966840000001</v>
      </c>
      <c r="CA9" s="65">
        <v>944.85498789999997</v>
      </c>
      <c r="CB9" s="65">
        <v>15117.67981</v>
      </c>
      <c r="CC9" s="65">
        <v>18897.099760000001</v>
      </c>
      <c r="CD9" s="65">
        <v>18897.099760000001</v>
      </c>
      <c r="CF9" s="65">
        <v>439.13542480000001</v>
      </c>
      <c r="CG9" s="65">
        <v>7026.1667969999999</v>
      </c>
      <c r="CH9" s="65">
        <v>8782.7084959999993</v>
      </c>
      <c r="CI9" s="65">
        <v>8782.7084959999993</v>
      </c>
      <c r="CJ9" s="65">
        <v>0</v>
      </c>
      <c r="CK9" s="65">
        <v>0</v>
      </c>
      <c r="CL9" s="65">
        <v>2696.9799050000001</v>
      </c>
      <c r="CM9" s="65">
        <v>2444.7168369999999</v>
      </c>
      <c r="CN9" s="65">
        <v>2444.7168369999999</v>
      </c>
      <c r="CO9" s="65">
        <v>0</v>
      </c>
      <c r="CP9" s="65">
        <v>0</v>
      </c>
      <c r="CQ9" s="65">
        <v>28.284054399999999</v>
      </c>
      <c r="CR9" s="65">
        <v>28.284054399999999</v>
      </c>
      <c r="CS9" s="65">
        <v>28.284054399999999</v>
      </c>
      <c r="CU9" s="65">
        <v>3.3966874059999999</v>
      </c>
      <c r="CV9" s="65">
        <v>162.60338540000001</v>
      </c>
      <c r="CW9" s="65">
        <v>205.55168449999999</v>
      </c>
      <c r="CX9" s="65">
        <v>208.3857304</v>
      </c>
      <c r="CZ9" s="65">
        <v>1.7977270919999999</v>
      </c>
      <c r="DA9" s="65">
        <v>68.077924859999996</v>
      </c>
      <c r="DB9" s="65">
        <v>84.888885040000005</v>
      </c>
      <c r="DC9" s="65">
        <v>86.05929141</v>
      </c>
      <c r="DD9" s="65">
        <v>13142.72695</v>
      </c>
      <c r="DE9" s="65">
        <v>13596.58756</v>
      </c>
      <c r="DF9" s="65">
        <v>15351.270839999999</v>
      </c>
      <c r="DG9" s="65">
        <v>16347.45199</v>
      </c>
      <c r="DH9" s="65">
        <v>20504.25909</v>
      </c>
      <c r="DI9" s="65">
        <v>-9999</v>
      </c>
      <c r="DJ9" s="65">
        <v>-9999</v>
      </c>
      <c r="DK9" s="65">
        <v>-9999</v>
      </c>
      <c r="DL9" s="65">
        <v>-9999</v>
      </c>
      <c r="DM9" s="65">
        <v>-9999</v>
      </c>
      <c r="DN9" s="65">
        <v>0</v>
      </c>
      <c r="DO9" s="65">
        <v>0</v>
      </c>
      <c r="DP9" s="65">
        <v>1776</v>
      </c>
      <c r="DQ9" s="65">
        <v>1776</v>
      </c>
      <c r="DR9" s="65">
        <v>1776</v>
      </c>
      <c r="DS9" s="65">
        <v>-9999</v>
      </c>
      <c r="DT9" s="65">
        <v>-9999</v>
      </c>
      <c r="DU9" s="65">
        <v>-9999</v>
      </c>
      <c r="DV9" s="65">
        <v>-9999</v>
      </c>
      <c r="DW9" s="65">
        <v>-9999</v>
      </c>
    </row>
    <row r="10" spans="1:127" x14ac:dyDescent="0.2">
      <c r="A10" s="65" t="s">
        <v>23</v>
      </c>
      <c r="B10" s="65" t="s">
        <v>24</v>
      </c>
      <c r="C10" s="65">
        <v>10</v>
      </c>
      <c r="D10" s="65">
        <v>14913536.199999999</v>
      </c>
      <c r="E10" s="65">
        <v>13717565.109999999</v>
      </c>
      <c r="F10" s="65">
        <v>0</v>
      </c>
      <c r="G10" s="65">
        <v>15489.023080000001</v>
      </c>
      <c r="H10" s="65">
        <v>364213.31400000001</v>
      </c>
      <c r="I10" s="66">
        <v>364213.31400000001</v>
      </c>
      <c r="J10" s="65">
        <v>442543.51640000002</v>
      </c>
      <c r="K10" s="67">
        <v>0</v>
      </c>
      <c r="L10" s="67">
        <v>3838.282968</v>
      </c>
      <c r="M10" s="67">
        <v>90254.482369999998</v>
      </c>
      <c r="N10" s="68">
        <v>90254.482369999998</v>
      </c>
      <c r="O10" s="67">
        <v>109665.2277</v>
      </c>
      <c r="P10" s="69">
        <f t="shared" si="0"/>
        <v>48.298906439208309</v>
      </c>
      <c r="Q10" s="72">
        <f t="shared" si="1"/>
        <v>4.0354041642707612</v>
      </c>
      <c r="R10" s="73">
        <f t="shared" si="2"/>
        <v>90254.482369999998</v>
      </c>
      <c r="S10" s="65">
        <v>0</v>
      </c>
      <c r="T10" s="65">
        <v>56029.701699999998</v>
      </c>
      <c r="U10" s="65">
        <v>58364.27261</v>
      </c>
      <c r="V10" s="65">
        <v>58364.27261</v>
      </c>
      <c r="W10" s="65">
        <v>58364.27261</v>
      </c>
      <c r="X10" s="67">
        <v>0</v>
      </c>
      <c r="Y10" s="67">
        <v>6290.6310290000001</v>
      </c>
      <c r="Z10" s="67">
        <v>6552.7406549999996</v>
      </c>
      <c r="AA10" s="67">
        <v>6552.7406549999996</v>
      </c>
      <c r="AB10" s="67">
        <v>6552.7406549999996</v>
      </c>
      <c r="AC10" s="69">
        <f t="shared" si="3"/>
        <v>11.600000003837966</v>
      </c>
      <c r="AD10" s="72">
        <f t="shared" si="4"/>
        <v>8.9068491617268197</v>
      </c>
      <c r="AE10" s="74">
        <f t="shared" si="5"/>
        <v>6552.7406549999996</v>
      </c>
      <c r="AF10" s="65">
        <v>-9999</v>
      </c>
      <c r="AG10" s="65">
        <v>-9999</v>
      </c>
      <c r="AH10" s="65">
        <v>-9999</v>
      </c>
      <c r="AI10" s="65">
        <v>-9999</v>
      </c>
      <c r="AJ10" s="65">
        <v>-9999</v>
      </c>
      <c r="AK10" s="70">
        <v>-9999</v>
      </c>
      <c r="AL10" s="70">
        <v>-9999</v>
      </c>
      <c r="AM10" s="70">
        <v>-9999</v>
      </c>
      <c r="AN10" s="70">
        <v>-9999</v>
      </c>
      <c r="AO10" s="70">
        <v>-9999</v>
      </c>
      <c r="AP10" s="69">
        <f t="shared" si="6"/>
        <v>0</v>
      </c>
      <c r="AQ10" s="72">
        <f t="shared" si="7"/>
        <v>0</v>
      </c>
      <c r="AR10" s="73">
        <f t="shared" si="8"/>
        <v>0</v>
      </c>
      <c r="AS10" s="65">
        <v>-9999</v>
      </c>
      <c r="AT10" s="65">
        <v>-9999</v>
      </c>
      <c r="AU10" s="65">
        <v>-9999</v>
      </c>
      <c r="AV10" s="65">
        <v>-9999</v>
      </c>
      <c r="AW10" s="65">
        <v>-9999</v>
      </c>
      <c r="AX10" s="70">
        <v>-9999</v>
      </c>
      <c r="AY10" s="70">
        <v>-9999</v>
      </c>
      <c r="AZ10" s="70">
        <v>-9999</v>
      </c>
      <c r="BA10" s="70">
        <v>-9999</v>
      </c>
      <c r="BB10" s="70">
        <v>-9999</v>
      </c>
      <c r="BC10" s="75">
        <f t="shared" si="9"/>
        <v>0</v>
      </c>
      <c r="BD10" s="72">
        <f t="shared" si="10"/>
        <v>0</v>
      </c>
      <c r="BE10" s="72">
        <f t="shared" si="11"/>
        <v>0</v>
      </c>
      <c r="BF10" s="65">
        <v>0</v>
      </c>
      <c r="BG10" s="65">
        <v>0</v>
      </c>
      <c r="BH10" s="65">
        <v>0</v>
      </c>
      <c r="BI10" s="65">
        <v>0</v>
      </c>
      <c r="BJ10" s="65">
        <v>45662.070390000001</v>
      </c>
      <c r="BK10" s="65">
        <v>0</v>
      </c>
      <c r="BL10" s="65">
        <v>0</v>
      </c>
      <c r="BM10" s="65">
        <v>0</v>
      </c>
      <c r="BN10" s="65">
        <v>0</v>
      </c>
      <c r="BO10" s="65">
        <v>13066.42506</v>
      </c>
      <c r="BQ10" s="65">
        <v>145495.06820000001</v>
      </c>
      <c r="BR10" s="65">
        <v>145495.06820000001</v>
      </c>
      <c r="BS10" s="65">
        <v>150149.70920000001</v>
      </c>
      <c r="BT10" s="65">
        <v>150149.70920000001</v>
      </c>
      <c r="BV10" s="65">
        <v>306407.65360000002</v>
      </c>
      <c r="BW10" s="65">
        <v>306407.65360000002</v>
      </c>
      <c r="BX10" s="65">
        <v>316210.16879999998</v>
      </c>
      <c r="BY10" s="65">
        <v>316210.16879999998</v>
      </c>
      <c r="CA10" s="65">
        <v>5939.7020380000004</v>
      </c>
      <c r="CB10" s="65">
        <v>95035.232600000003</v>
      </c>
      <c r="CC10" s="65">
        <v>118794.0408</v>
      </c>
      <c r="CD10" s="65">
        <v>118794.0408</v>
      </c>
      <c r="CF10" s="65">
        <v>2760.5649659999999</v>
      </c>
      <c r="CG10" s="65">
        <v>44169.039449999997</v>
      </c>
      <c r="CH10" s="65">
        <v>55211.299319999998</v>
      </c>
      <c r="CI10" s="65">
        <v>55211.299319999998</v>
      </c>
      <c r="CJ10" s="65">
        <v>0</v>
      </c>
      <c r="CK10" s="65">
        <v>889.61154199999999</v>
      </c>
      <c r="CL10" s="65">
        <v>11469.963540000001</v>
      </c>
      <c r="CM10" s="65">
        <v>10397.116019999999</v>
      </c>
      <c r="CN10" s="65">
        <v>10397.116019999999</v>
      </c>
      <c r="CO10" s="65">
        <v>0</v>
      </c>
      <c r="CP10" s="65">
        <v>0</v>
      </c>
      <c r="CQ10" s="65">
        <v>142.388904</v>
      </c>
      <c r="CR10" s="65">
        <v>142.388904</v>
      </c>
      <c r="CS10" s="65">
        <v>142.388904</v>
      </c>
      <c r="CU10" s="65">
        <v>13.264913200000001</v>
      </c>
      <c r="CV10" s="65">
        <v>635.0068569</v>
      </c>
      <c r="CW10" s="65">
        <v>802.73069810000004</v>
      </c>
      <c r="CX10" s="65">
        <v>813.7983557</v>
      </c>
      <c r="CZ10" s="65">
        <v>9.050201457</v>
      </c>
      <c r="DA10" s="65">
        <v>342.72106009999999</v>
      </c>
      <c r="DB10" s="65">
        <v>427.35157880000003</v>
      </c>
      <c r="DC10" s="65">
        <v>433.24369300000001</v>
      </c>
      <c r="DD10" s="65">
        <v>44876.6659</v>
      </c>
      <c r="DE10" s="65">
        <v>46426.809670000002</v>
      </c>
      <c r="DF10" s="65">
        <v>52418.879979999998</v>
      </c>
      <c r="DG10" s="65">
        <v>55652.178910000002</v>
      </c>
      <c r="DH10" s="65">
        <v>69849.647010000001</v>
      </c>
      <c r="DI10" s="65">
        <v>-9999</v>
      </c>
      <c r="DJ10" s="65">
        <v>-9999</v>
      </c>
      <c r="DK10" s="65">
        <v>-9999</v>
      </c>
      <c r="DL10" s="65">
        <v>-9999</v>
      </c>
      <c r="DM10" s="65">
        <v>-9999</v>
      </c>
      <c r="DN10" s="65">
        <v>0</v>
      </c>
      <c r="DO10" s="65">
        <v>0</v>
      </c>
      <c r="DP10" s="65">
        <v>247</v>
      </c>
      <c r="DQ10" s="65">
        <v>247</v>
      </c>
      <c r="DR10" s="65">
        <v>247</v>
      </c>
      <c r="DS10" s="65">
        <v>-9999</v>
      </c>
      <c r="DT10" s="65">
        <v>-9999</v>
      </c>
      <c r="DU10" s="65">
        <v>-9999</v>
      </c>
      <c r="DV10" s="65">
        <v>-9999</v>
      </c>
      <c r="DW10" s="65">
        <v>-9999</v>
      </c>
    </row>
    <row r="11" spans="1:127" x14ac:dyDescent="0.2">
      <c r="A11" s="65" t="s">
        <v>26</v>
      </c>
      <c r="B11" s="65" t="s">
        <v>27</v>
      </c>
      <c r="C11" s="65">
        <v>12</v>
      </c>
      <c r="D11" s="65">
        <v>268231817.30000001</v>
      </c>
      <c r="E11" s="65">
        <v>233442559.19999999</v>
      </c>
      <c r="F11" s="65"/>
      <c r="G11" s="65">
        <v>277530.89030000003</v>
      </c>
      <c r="H11" s="65">
        <v>6525940.6500000004</v>
      </c>
      <c r="I11" s="66">
        <v>6525940.6500000004</v>
      </c>
      <c r="J11" s="65">
        <v>7929454.0099999998</v>
      </c>
      <c r="L11" s="67">
        <v>126629.5808</v>
      </c>
      <c r="M11" s="67">
        <v>2977604.1430000002</v>
      </c>
      <c r="N11" s="68">
        <v>2977604.1430000002</v>
      </c>
      <c r="O11" s="67">
        <v>3617988.023</v>
      </c>
      <c r="P11" s="69">
        <f t="shared" si="0"/>
        <v>48.298906440100708</v>
      </c>
      <c r="Q11" s="72">
        <f t="shared" si="1"/>
        <v>2.1916750301888603</v>
      </c>
      <c r="R11" s="73">
        <f t="shared" si="2"/>
        <v>2977604.1430000002</v>
      </c>
      <c r="T11" s="65">
        <v>1019620.997</v>
      </c>
      <c r="U11" s="65">
        <v>1062105.2050000001</v>
      </c>
      <c r="V11" s="65">
        <v>1062105.2050000001</v>
      </c>
      <c r="W11" s="65">
        <v>1062105.2050000001</v>
      </c>
      <c r="Y11" s="67">
        <v>263558.22739999997</v>
      </c>
      <c r="Z11" s="67">
        <v>274539.82020000002</v>
      </c>
      <c r="AA11" s="67">
        <v>274539.82020000002</v>
      </c>
      <c r="AB11" s="67">
        <v>274539.82020000002</v>
      </c>
      <c r="AC11" s="69">
        <f t="shared" si="3"/>
        <v>11.599999992467794</v>
      </c>
      <c r="AD11" s="72">
        <f t="shared" si="4"/>
        <v>3.8686745122301933</v>
      </c>
      <c r="AE11" s="74">
        <f t="shared" si="5"/>
        <v>274539.82020000002</v>
      </c>
      <c r="AF11" s="65">
        <v>-9999</v>
      </c>
      <c r="AG11" s="65">
        <v>-9999</v>
      </c>
      <c r="AH11" s="65">
        <v>-9999</v>
      </c>
      <c r="AI11" s="65">
        <v>-9999</v>
      </c>
      <c r="AJ11" s="65">
        <v>-9999</v>
      </c>
      <c r="AK11" s="70">
        <v>-9999</v>
      </c>
      <c r="AL11" s="70">
        <v>-9999</v>
      </c>
      <c r="AM11" s="70">
        <v>-9999</v>
      </c>
      <c r="AN11" s="70">
        <v>-9999</v>
      </c>
      <c r="AO11" s="70">
        <v>-9999</v>
      </c>
      <c r="AP11" s="69">
        <f t="shared" si="6"/>
        <v>0</v>
      </c>
      <c r="AQ11" s="72">
        <f t="shared" si="7"/>
        <v>0</v>
      </c>
      <c r="AR11" s="73">
        <f t="shared" si="8"/>
        <v>0</v>
      </c>
      <c r="AS11" s="65">
        <v>-9999</v>
      </c>
      <c r="AT11" s="65">
        <v>-9999</v>
      </c>
      <c r="AU11" s="65">
        <v>-9999</v>
      </c>
      <c r="AV11" s="65">
        <v>-9999</v>
      </c>
      <c r="AW11" s="65">
        <v>-9999</v>
      </c>
      <c r="AX11" s="70">
        <v>-9999</v>
      </c>
      <c r="AY11" s="70">
        <v>-9999</v>
      </c>
      <c r="AZ11" s="70">
        <v>-9999</v>
      </c>
      <c r="BA11" s="70">
        <v>-9999</v>
      </c>
      <c r="BB11" s="70">
        <v>-9999</v>
      </c>
      <c r="BC11" s="75">
        <f t="shared" si="9"/>
        <v>0</v>
      </c>
      <c r="BD11" s="72">
        <f t="shared" si="10"/>
        <v>0</v>
      </c>
      <c r="BE11" s="72">
        <f t="shared" si="11"/>
        <v>0</v>
      </c>
      <c r="BF11" s="65">
        <v>0</v>
      </c>
      <c r="BG11" s="65">
        <v>0</v>
      </c>
      <c r="BH11" s="65">
        <v>0</v>
      </c>
      <c r="BI11" s="65">
        <v>0</v>
      </c>
      <c r="BJ11" s="65">
        <v>2333798.7609999999</v>
      </c>
      <c r="BK11" s="65">
        <v>0</v>
      </c>
      <c r="BL11" s="65">
        <v>0</v>
      </c>
      <c r="BM11" s="65">
        <v>0</v>
      </c>
      <c r="BN11" s="65">
        <v>0</v>
      </c>
      <c r="BO11" s="65">
        <v>470994.44530000002</v>
      </c>
      <c r="BQ11" s="65">
        <v>360423.79149999999</v>
      </c>
      <c r="BR11" s="65">
        <v>360423.79149999999</v>
      </c>
      <c r="BS11" s="65">
        <v>371954.37719999999</v>
      </c>
      <c r="BT11" s="65">
        <v>371954.37719999999</v>
      </c>
      <c r="BV11" s="65">
        <v>759040.21779999998</v>
      </c>
      <c r="BW11" s="65">
        <v>759040.21779999998</v>
      </c>
      <c r="BX11" s="65">
        <v>783323.23820000002</v>
      </c>
      <c r="BY11" s="65">
        <v>783323.23820000002</v>
      </c>
      <c r="CA11" s="65">
        <v>14713.96904</v>
      </c>
      <c r="CB11" s="65">
        <v>235423.50459999999</v>
      </c>
      <c r="CC11" s="65">
        <v>294279.38079999998</v>
      </c>
      <c r="CD11" s="65">
        <v>294279.38079999998</v>
      </c>
      <c r="CF11" s="65">
        <v>6838.5362059999998</v>
      </c>
      <c r="CG11" s="65">
        <v>109416.5793</v>
      </c>
      <c r="CH11" s="65">
        <v>136770.72409999999</v>
      </c>
      <c r="CI11" s="65">
        <v>136770.72409999999</v>
      </c>
      <c r="CK11" s="65">
        <v>724484.78</v>
      </c>
      <c r="CL11" s="65">
        <v>1346896.9790000001</v>
      </c>
      <c r="CM11" s="65">
        <v>1220914.4439999999</v>
      </c>
      <c r="CN11" s="65">
        <v>1220914.4439999999</v>
      </c>
      <c r="CP11" s="65">
        <v>8889.5278330000001</v>
      </c>
      <c r="CQ11" s="65">
        <v>12325.26102</v>
      </c>
      <c r="CR11" s="65">
        <v>12325.26102</v>
      </c>
      <c r="CS11" s="65">
        <v>12325.26102</v>
      </c>
      <c r="CU11" s="65">
        <v>4238.9399569999996</v>
      </c>
      <c r="CV11" s="65">
        <v>202922.99679999999</v>
      </c>
      <c r="CW11" s="65">
        <v>256520.8818</v>
      </c>
      <c r="CX11" s="65">
        <v>260057.6661</v>
      </c>
      <c r="CZ11" s="65">
        <v>783.39036339999996</v>
      </c>
      <c r="DA11" s="65">
        <v>29666.121480000002</v>
      </c>
      <c r="DB11" s="65">
        <v>36991.785230000001</v>
      </c>
      <c r="DC11" s="65">
        <v>37501.809849999998</v>
      </c>
      <c r="DE11" s="65">
        <v>322463.88250000001</v>
      </c>
      <c r="DF11" s="65">
        <v>364064.21970000002</v>
      </c>
      <c r="DG11" s="65">
        <v>392246.29639999999</v>
      </c>
      <c r="DH11" s="65">
        <v>490732.10560000001</v>
      </c>
      <c r="DI11" s="65">
        <v>-9999</v>
      </c>
      <c r="DJ11" s="65">
        <v>-9999</v>
      </c>
      <c r="DK11" s="65">
        <v>-9999</v>
      </c>
      <c r="DL11" s="65">
        <v>-9999</v>
      </c>
      <c r="DM11" s="65">
        <v>-9999</v>
      </c>
      <c r="DO11" s="65">
        <v>17130</v>
      </c>
      <c r="DP11" s="65">
        <v>34271</v>
      </c>
      <c r="DQ11" s="65">
        <v>34923</v>
      </c>
      <c r="DR11" s="65">
        <v>34923</v>
      </c>
      <c r="DS11" s="65">
        <v>-9999</v>
      </c>
      <c r="DT11" s="65">
        <v>-9999</v>
      </c>
      <c r="DU11" s="65">
        <v>-9999</v>
      </c>
      <c r="DV11" s="65">
        <v>-9999</v>
      </c>
      <c r="DW11" s="65">
        <v>-9999</v>
      </c>
    </row>
    <row r="12" spans="1:127" x14ac:dyDescent="0.2">
      <c r="A12" s="65" t="s">
        <v>29</v>
      </c>
      <c r="B12" s="65" t="s">
        <v>30</v>
      </c>
      <c r="C12" s="65">
        <v>13</v>
      </c>
      <c r="D12" s="65">
        <v>160784011.80000001</v>
      </c>
      <c r="E12" s="65">
        <v>114302918.09999999</v>
      </c>
      <c r="F12" s="65"/>
      <c r="G12" s="65">
        <v>401662.47690000001</v>
      </c>
      <c r="H12" s="65">
        <v>9444806.2420000006</v>
      </c>
      <c r="I12" s="66">
        <v>9444806.2420000006</v>
      </c>
      <c r="J12" s="65">
        <v>11476070.77</v>
      </c>
      <c r="L12" s="67">
        <v>155695.56529999999</v>
      </c>
      <c r="M12" s="67">
        <v>3661070.0070000002</v>
      </c>
      <c r="N12" s="68">
        <v>3661070.0070000002</v>
      </c>
      <c r="O12" s="67">
        <v>4448444.7220000001</v>
      </c>
      <c r="P12" s="69">
        <f t="shared" si="0"/>
        <v>48.298906439757957</v>
      </c>
      <c r="Q12" s="72">
        <f t="shared" si="1"/>
        <v>2.5797939465624644</v>
      </c>
      <c r="R12" s="73">
        <f t="shared" si="2"/>
        <v>3661070.0070000002</v>
      </c>
      <c r="T12" s="65">
        <v>3244602.4279999998</v>
      </c>
      <c r="U12" s="65">
        <v>3379794.196</v>
      </c>
      <c r="V12" s="65">
        <v>3379794.196</v>
      </c>
      <c r="W12" s="65">
        <v>3379794.196</v>
      </c>
      <c r="Y12" s="67">
        <v>586892.37789999996</v>
      </c>
      <c r="Z12" s="67">
        <v>611346.22699999996</v>
      </c>
      <c r="AA12" s="67">
        <v>611346.22699999996</v>
      </c>
      <c r="AB12" s="67">
        <v>611346.22699999996</v>
      </c>
      <c r="AC12" s="69">
        <f t="shared" si="3"/>
        <v>11.600000001893608</v>
      </c>
      <c r="AD12" s="72">
        <f t="shared" si="4"/>
        <v>5.5284453338091843</v>
      </c>
      <c r="AE12" s="74">
        <f t="shared" si="5"/>
        <v>611346.22699999996</v>
      </c>
      <c r="AF12" s="65">
        <v>-9999</v>
      </c>
      <c r="AG12" s="65">
        <v>-9999</v>
      </c>
      <c r="AH12" s="65">
        <v>-9999</v>
      </c>
      <c r="AI12" s="65">
        <v>-9999</v>
      </c>
      <c r="AJ12" s="65">
        <v>-9999</v>
      </c>
      <c r="AK12" s="70">
        <v>-9999</v>
      </c>
      <c r="AL12" s="70">
        <v>-9999</v>
      </c>
      <c r="AM12" s="70">
        <v>-9999</v>
      </c>
      <c r="AN12" s="70">
        <v>-9999</v>
      </c>
      <c r="AO12" s="70">
        <v>-9999</v>
      </c>
      <c r="AP12" s="69">
        <f t="shared" si="6"/>
        <v>0</v>
      </c>
      <c r="AQ12" s="72">
        <f t="shared" si="7"/>
        <v>0</v>
      </c>
      <c r="AR12" s="73">
        <f t="shared" si="8"/>
        <v>0</v>
      </c>
      <c r="AS12" s="65">
        <v>-9999</v>
      </c>
      <c r="AT12" s="65">
        <v>-9999</v>
      </c>
      <c r="AU12" s="65">
        <v>-9999</v>
      </c>
      <c r="AV12" s="65">
        <v>-9999</v>
      </c>
      <c r="AW12" s="65">
        <v>-9999</v>
      </c>
      <c r="AX12" s="70">
        <v>-9999</v>
      </c>
      <c r="AY12" s="70">
        <v>-9999</v>
      </c>
      <c r="AZ12" s="70">
        <v>-9999</v>
      </c>
      <c r="BA12" s="70">
        <v>-9999</v>
      </c>
      <c r="BB12" s="70">
        <v>-9999</v>
      </c>
      <c r="BC12" s="75">
        <f t="shared" si="9"/>
        <v>0</v>
      </c>
      <c r="BD12" s="72">
        <f t="shared" si="10"/>
        <v>0</v>
      </c>
      <c r="BE12" s="72">
        <f t="shared" si="11"/>
        <v>0</v>
      </c>
      <c r="BF12" s="65">
        <v>0</v>
      </c>
      <c r="BG12" s="65">
        <v>0</v>
      </c>
      <c r="BH12" s="65">
        <v>0</v>
      </c>
      <c r="BI12" s="65">
        <v>0</v>
      </c>
      <c r="BJ12" s="65">
        <v>1208091.919</v>
      </c>
      <c r="BK12" s="65">
        <v>0</v>
      </c>
      <c r="BL12" s="65">
        <v>0</v>
      </c>
      <c r="BM12" s="65">
        <v>0</v>
      </c>
      <c r="BN12" s="65">
        <v>0</v>
      </c>
      <c r="BO12" s="65">
        <v>328073.5845</v>
      </c>
      <c r="BQ12" s="65">
        <v>1152598.675</v>
      </c>
      <c r="BR12" s="65">
        <v>1152598.675</v>
      </c>
      <c r="BS12" s="65">
        <v>1189472.317</v>
      </c>
      <c r="BT12" s="65">
        <v>1189472.317</v>
      </c>
      <c r="BV12" s="65">
        <v>2427333.5159999998</v>
      </c>
      <c r="BW12" s="65">
        <v>2427333.5159999998</v>
      </c>
      <c r="BX12" s="65">
        <v>2504988.1490000002</v>
      </c>
      <c r="BY12" s="65">
        <v>2504988.1490000002</v>
      </c>
      <c r="CA12" s="65">
        <v>47053.778400000003</v>
      </c>
      <c r="CB12" s="65">
        <v>752860.45440000005</v>
      </c>
      <c r="CC12" s="65">
        <v>941075.56799999997</v>
      </c>
      <c r="CD12" s="65">
        <v>941075.56799999997</v>
      </c>
      <c r="CF12" s="65">
        <v>21868.944149999999</v>
      </c>
      <c r="CG12" s="65">
        <v>349903.10649999999</v>
      </c>
      <c r="CH12" s="65">
        <v>437378.88309999998</v>
      </c>
      <c r="CI12" s="65">
        <v>437378.88309999998</v>
      </c>
      <c r="CK12" s="65">
        <v>54842.543019999997</v>
      </c>
      <c r="CL12" s="65">
        <v>1071085.605</v>
      </c>
      <c r="CM12" s="65">
        <v>970901.19460000005</v>
      </c>
      <c r="CN12" s="65">
        <v>970901.19460000005</v>
      </c>
      <c r="CP12" s="65">
        <v>788.84311030000003</v>
      </c>
      <c r="CQ12" s="65">
        <v>17069.620559999999</v>
      </c>
      <c r="CR12" s="65">
        <v>17069.620559999999</v>
      </c>
      <c r="CS12" s="65">
        <v>17069.620559999999</v>
      </c>
      <c r="CU12" s="65">
        <v>1528.893288</v>
      </c>
      <c r="CV12" s="65">
        <v>73189.903839999999</v>
      </c>
      <c r="CW12" s="65">
        <v>92521.493210000001</v>
      </c>
      <c r="CX12" s="65">
        <v>93797.134239999999</v>
      </c>
      <c r="CZ12" s="65">
        <v>1084.940613</v>
      </c>
      <c r="DA12" s="65">
        <v>41085.49394</v>
      </c>
      <c r="DB12" s="65">
        <v>51231.023549999998</v>
      </c>
      <c r="DC12" s="65">
        <v>51937.371809999997</v>
      </c>
      <c r="DE12" s="65">
        <v>330987.01169999997</v>
      </c>
      <c r="DF12" s="65">
        <v>373661.67609999998</v>
      </c>
      <c r="DG12" s="65">
        <v>410426.29950000002</v>
      </c>
      <c r="DH12" s="65">
        <v>511344.50809999998</v>
      </c>
      <c r="DI12" s="65">
        <v>-9999</v>
      </c>
      <c r="DJ12" s="65">
        <v>-9999</v>
      </c>
      <c r="DK12" s="65">
        <v>-9999</v>
      </c>
      <c r="DL12" s="65">
        <v>-9999</v>
      </c>
      <c r="DM12" s="65">
        <v>-9999</v>
      </c>
      <c r="DO12" s="65">
        <v>13908</v>
      </c>
      <c r="DP12" s="65">
        <v>37422</v>
      </c>
      <c r="DQ12" s="65">
        <v>46360</v>
      </c>
      <c r="DR12" s="65">
        <v>46360</v>
      </c>
      <c r="DS12" s="65">
        <v>-9999</v>
      </c>
      <c r="DT12" s="65">
        <v>-9999</v>
      </c>
      <c r="DU12" s="65">
        <v>-9999</v>
      </c>
      <c r="DV12" s="65">
        <v>-9999</v>
      </c>
      <c r="DW12" s="65">
        <v>-9999</v>
      </c>
    </row>
    <row r="13" spans="1:127" x14ac:dyDescent="0.2">
      <c r="A13" s="65" t="s">
        <v>34</v>
      </c>
      <c r="B13" s="65" t="s">
        <v>35</v>
      </c>
      <c r="C13" s="65">
        <v>16</v>
      </c>
      <c r="D13" s="65">
        <v>30143100.379999999</v>
      </c>
      <c r="E13" s="65">
        <v>29457755.359999999</v>
      </c>
      <c r="F13" s="65"/>
      <c r="G13" s="65">
        <v>148578.43849999999</v>
      </c>
      <c r="H13" s="65">
        <v>3493715.855</v>
      </c>
      <c r="I13" s="66">
        <v>3493715.855</v>
      </c>
      <c r="J13" s="65">
        <v>4245098.2439999999</v>
      </c>
      <c r="L13" s="67">
        <v>254788.62150000001</v>
      </c>
      <c r="M13" s="67">
        <v>5991172.4419999998</v>
      </c>
      <c r="N13" s="68">
        <v>5991172.4419999998</v>
      </c>
      <c r="O13" s="67">
        <v>7279674.9000000004</v>
      </c>
      <c r="P13" s="69">
        <f t="shared" si="0"/>
        <v>48.298906440403691</v>
      </c>
      <c r="Q13" s="72">
        <f t="shared" si="1"/>
        <v>0.58314393198031744</v>
      </c>
      <c r="R13" s="73">
        <f t="shared" si="2"/>
        <v>5991172.4419999998</v>
      </c>
      <c r="T13" s="65">
        <v>430075.40139999997</v>
      </c>
      <c r="U13" s="65">
        <v>447995.20980000001</v>
      </c>
      <c r="V13" s="65">
        <v>447995.20980000001</v>
      </c>
      <c r="W13" s="65">
        <v>447995.20980000001</v>
      </c>
      <c r="Y13" s="67">
        <v>110002.05070000001</v>
      </c>
      <c r="Z13" s="67">
        <v>114585.4694</v>
      </c>
      <c r="AA13" s="67">
        <v>114585.4694</v>
      </c>
      <c r="AB13" s="67">
        <v>114585.4694</v>
      </c>
      <c r="AC13" s="69">
        <f t="shared" si="3"/>
        <v>11.600000000714296</v>
      </c>
      <c r="AD13" s="72">
        <f t="shared" si="4"/>
        <v>3.9097034916017024</v>
      </c>
      <c r="AE13" s="74">
        <f t="shared" si="5"/>
        <v>114585.4694</v>
      </c>
      <c r="AF13" s="65">
        <v>-9999</v>
      </c>
      <c r="AG13" s="65">
        <v>-9999</v>
      </c>
      <c r="AH13" s="65">
        <v>-9999</v>
      </c>
      <c r="AI13" s="65">
        <v>-9999</v>
      </c>
      <c r="AJ13" s="65">
        <v>-9999</v>
      </c>
      <c r="AK13" s="70">
        <v>-9999</v>
      </c>
      <c r="AL13" s="70">
        <v>-9999</v>
      </c>
      <c r="AM13" s="70">
        <v>-9999</v>
      </c>
      <c r="AN13" s="70">
        <v>-9999</v>
      </c>
      <c r="AO13" s="70">
        <v>-9999</v>
      </c>
      <c r="AP13" s="69">
        <f t="shared" si="6"/>
        <v>0</v>
      </c>
      <c r="AQ13" s="72">
        <f t="shared" si="7"/>
        <v>0</v>
      </c>
      <c r="AR13" s="73">
        <f t="shared" si="8"/>
        <v>0</v>
      </c>
      <c r="AS13" s="65">
        <v>0</v>
      </c>
      <c r="AT13" s="65">
        <v>0</v>
      </c>
      <c r="AU13" s="65">
        <v>0</v>
      </c>
      <c r="AV13" s="65">
        <v>0</v>
      </c>
      <c r="AW13" s="65">
        <v>1023606.269</v>
      </c>
      <c r="AX13" s="70">
        <v>-9999</v>
      </c>
      <c r="AY13" s="70">
        <v>0</v>
      </c>
      <c r="AZ13" s="70">
        <v>0</v>
      </c>
      <c r="BA13" s="70">
        <v>0</v>
      </c>
      <c r="BB13" s="70">
        <v>1389497.122</v>
      </c>
      <c r="BC13" s="75" t="e">
        <f t="shared" si="9"/>
        <v>#DIV/0!</v>
      </c>
      <c r="BD13" s="72" t="e">
        <f t="shared" si="10"/>
        <v>#DIV/0!</v>
      </c>
      <c r="BE13" s="72">
        <f t="shared" si="11"/>
        <v>0</v>
      </c>
      <c r="BF13" s="65">
        <v>0</v>
      </c>
      <c r="BG13" s="65">
        <v>0</v>
      </c>
      <c r="BH13" s="65">
        <v>0</v>
      </c>
      <c r="BI13" s="65">
        <v>0</v>
      </c>
      <c r="BJ13" s="65">
        <v>55054.211190000002</v>
      </c>
      <c r="BK13" s="65">
        <v>0</v>
      </c>
      <c r="BL13" s="65">
        <v>0</v>
      </c>
      <c r="BM13" s="65">
        <v>0</v>
      </c>
      <c r="BN13" s="65">
        <v>0</v>
      </c>
      <c r="BO13" s="65">
        <v>28682.612880000001</v>
      </c>
      <c r="BQ13" s="65">
        <v>1317977.017</v>
      </c>
      <c r="BR13" s="65">
        <v>1317977.017</v>
      </c>
      <c r="BS13" s="65">
        <v>1360141.4</v>
      </c>
      <c r="BT13" s="65">
        <v>1360141.4</v>
      </c>
      <c r="BV13" s="65">
        <v>2775614.6669999999</v>
      </c>
      <c r="BW13" s="65">
        <v>2775614.6669999999</v>
      </c>
      <c r="BX13" s="65">
        <v>2864411.4210000001</v>
      </c>
      <c r="BY13" s="65">
        <v>2864411.4210000001</v>
      </c>
      <c r="CA13" s="65">
        <v>53805.196770000002</v>
      </c>
      <c r="CB13" s="65">
        <v>860883.1483</v>
      </c>
      <c r="CC13" s="65">
        <v>1076103.9350000001</v>
      </c>
      <c r="CD13" s="65">
        <v>1076103.9350000001</v>
      </c>
      <c r="CF13" s="65">
        <v>25006.766370000001</v>
      </c>
      <c r="CG13" s="65">
        <v>400108.26199999999</v>
      </c>
      <c r="CH13" s="65">
        <v>500135.32740000001</v>
      </c>
      <c r="CI13" s="65">
        <v>500135.32740000001</v>
      </c>
      <c r="CK13" s="65">
        <v>496010.08140000002</v>
      </c>
      <c r="CL13" s="65">
        <v>1300427.3149999999</v>
      </c>
      <c r="CM13" s="65">
        <v>1178791.338</v>
      </c>
      <c r="CN13" s="65">
        <v>1178791.338</v>
      </c>
      <c r="CP13" s="65">
        <v>2603.0745689999999</v>
      </c>
      <c r="CQ13" s="65">
        <v>19140.3138</v>
      </c>
      <c r="CR13" s="65">
        <v>19284.300759999998</v>
      </c>
      <c r="CS13" s="65">
        <v>19284.300759999998</v>
      </c>
      <c r="CU13" s="65">
        <v>1690.7663680000001</v>
      </c>
      <c r="CV13" s="65">
        <v>80938.956890000001</v>
      </c>
      <c r="CW13" s="65">
        <v>102317.29730000001</v>
      </c>
      <c r="CX13" s="65">
        <v>103727.9981</v>
      </c>
      <c r="CZ13" s="65">
        <v>1225.705107</v>
      </c>
      <c r="DA13" s="65">
        <v>46416.08872</v>
      </c>
      <c r="DB13" s="65">
        <v>57877.939539999999</v>
      </c>
      <c r="DC13" s="65">
        <v>58675.932220000002</v>
      </c>
      <c r="DE13" s="65">
        <v>451123.55089999997</v>
      </c>
      <c r="DF13" s="65">
        <v>509237.17849999998</v>
      </c>
      <c r="DG13" s="65">
        <v>575015.3432</v>
      </c>
      <c r="DH13" s="65">
        <v>712222.00069999998</v>
      </c>
      <c r="DI13" s="65">
        <v>-9999</v>
      </c>
      <c r="DJ13" s="65">
        <v>-9999</v>
      </c>
      <c r="DK13" s="65">
        <v>-9999</v>
      </c>
      <c r="DL13" s="65">
        <v>-9999</v>
      </c>
      <c r="DM13" s="65">
        <v>-9999</v>
      </c>
      <c r="DO13" s="65">
        <v>680363</v>
      </c>
      <c r="DP13" s="65">
        <v>1372296</v>
      </c>
      <c r="DQ13" s="65">
        <v>1453924</v>
      </c>
      <c r="DR13" s="65">
        <v>1453924</v>
      </c>
      <c r="DS13" s="65">
        <v>-9999</v>
      </c>
      <c r="DT13" s="65">
        <v>-9999</v>
      </c>
      <c r="DU13" s="65">
        <v>-9999</v>
      </c>
      <c r="DV13" s="65">
        <v>-9999</v>
      </c>
      <c r="DW13" s="65">
        <v>-9999</v>
      </c>
    </row>
    <row r="14" spans="1:127" x14ac:dyDescent="0.2">
      <c r="A14" s="65" t="s">
        <v>37</v>
      </c>
      <c r="B14" s="65" t="s">
        <v>38</v>
      </c>
      <c r="C14" s="65">
        <v>17</v>
      </c>
      <c r="D14" s="65">
        <v>289050799.60000002</v>
      </c>
      <c r="E14" s="65">
        <v>264915823.5</v>
      </c>
      <c r="F14" s="65"/>
      <c r="G14" s="65">
        <v>199613.60750000001</v>
      </c>
      <c r="H14" s="65">
        <v>4693771.3990000002</v>
      </c>
      <c r="I14" s="66">
        <v>4693771.3990000002</v>
      </c>
      <c r="J14" s="65">
        <v>5703245.9280000003</v>
      </c>
      <c r="L14" s="67">
        <v>87613.932709999994</v>
      </c>
      <c r="M14" s="67">
        <v>2060179.0460000001</v>
      </c>
      <c r="N14" s="68">
        <v>2060179.0460000001</v>
      </c>
      <c r="O14" s="67">
        <v>2503255.2200000002</v>
      </c>
      <c r="P14" s="69">
        <f t="shared" si="0"/>
        <v>48.29890643977653</v>
      </c>
      <c r="Q14" s="72">
        <f t="shared" si="1"/>
        <v>2.2783317829163088</v>
      </c>
      <c r="R14" s="73">
        <f t="shared" si="2"/>
        <v>2060179.0460000001</v>
      </c>
      <c r="T14" s="65">
        <v>271812.6556</v>
      </c>
      <c r="U14" s="65">
        <v>283138.18290000001</v>
      </c>
      <c r="V14" s="65">
        <v>283138.18290000001</v>
      </c>
      <c r="W14" s="65">
        <v>283138.18290000001</v>
      </c>
      <c r="Y14" s="67">
        <v>41574.498399999997</v>
      </c>
      <c r="Z14" s="67">
        <v>43306.76917</v>
      </c>
      <c r="AA14" s="67">
        <v>43306.76917</v>
      </c>
      <c r="AB14" s="67">
        <v>43306.76917</v>
      </c>
      <c r="AC14" s="69">
        <f t="shared" si="3"/>
        <v>11.599999997739621</v>
      </c>
      <c r="AD14" s="72">
        <f t="shared" si="4"/>
        <v>6.5379659652869924</v>
      </c>
      <c r="AE14" s="74">
        <f t="shared" si="5"/>
        <v>43306.76917</v>
      </c>
      <c r="AF14" s="65">
        <v>-9999</v>
      </c>
      <c r="AG14" s="65">
        <v>-9999</v>
      </c>
      <c r="AH14" s="65">
        <v>-9999</v>
      </c>
      <c r="AI14" s="65">
        <v>-9999</v>
      </c>
      <c r="AJ14" s="65">
        <v>-9999</v>
      </c>
      <c r="AK14" s="70">
        <v>-9999</v>
      </c>
      <c r="AL14" s="70">
        <v>-9999</v>
      </c>
      <c r="AM14" s="70">
        <v>-9999</v>
      </c>
      <c r="AN14" s="70">
        <v>-9999</v>
      </c>
      <c r="AO14" s="70">
        <v>-9999</v>
      </c>
      <c r="AP14" s="69">
        <f t="shared" si="6"/>
        <v>0</v>
      </c>
      <c r="AQ14" s="72">
        <f t="shared" si="7"/>
        <v>0</v>
      </c>
      <c r="AR14" s="73">
        <f t="shared" si="8"/>
        <v>0</v>
      </c>
      <c r="AS14" s="65">
        <v>-9999</v>
      </c>
      <c r="AT14" s="65">
        <v>-9999</v>
      </c>
      <c r="AU14" s="65">
        <v>-9999</v>
      </c>
      <c r="AV14" s="65">
        <v>-9999</v>
      </c>
      <c r="AW14" s="65">
        <v>-9999</v>
      </c>
      <c r="AX14" s="70">
        <v>-9999</v>
      </c>
      <c r="AY14" s="70">
        <v>-9999</v>
      </c>
      <c r="AZ14" s="70">
        <v>-9999</v>
      </c>
      <c r="BA14" s="70">
        <v>-9999</v>
      </c>
      <c r="BB14" s="70">
        <v>-9999</v>
      </c>
      <c r="BC14" s="75">
        <f t="shared" si="9"/>
        <v>0</v>
      </c>
      <c r="BD14" s="72">
        <f t="shared" si="10"/>
        <v>0</v>
      </c>
      <c r="BE14" s="72">
        <f t="shared" si="11"/>
        <v>0</v>
      </c>
      <c r="BF14" s="65">
        <v>0</v>
      </c>
      <c r="BG14" s="65">
        <v>0</v>
      </c>
      <c r="BH14" s="65">
        <v>0</v>
      </c>
      <c r="BI14" s="65">
        <v>0</v>
      </c>
      <c r="BJ14" s="65">
        <v>770695.59669999999</v>
      </c>
      <c r="BK14" s="65">
        <v>0</v>
      </c>
      <c r="BL14" s="65">
        <v>0</v>
      </c>
      <c r="BM14" s="65">
        <v>0</v>
      </c>
      <c r="BN14" s="65">
        <v>0</v>
      </c>
      <c r="BO14" s="65">
        <v>261061.26139999999</v>
      </c>
      <c r="BQ14" s="65">
        <v>7178598.318</v>
      </c>
      <c r="BR14" s="65">
        <v>7178598.318</v>
      </c>
      <c r="BS14" s="65">
        <v>7408254.1979999999</v>
      </c>
      <c r="BT14" s="65">
        <v>7408254.1979999999</v>
      </c>
      <c r="BV14" s="65">
        <v>15117883.33</v>
      </c>
      <c r="BW14" s="65">
        <v>15117883.33</v>
      </c>
      <c r="BX14" s="65">
        <v>15601530.789999999</v>
      </c>
      <c r="BY14" s="65">
        <v>15601530.789999999</v>
      </c>
      <c r="CA14" s="65">
        <v>293059.65889999998</v>
      </c>
      <c r="CB14" s="65">
        <v>4688954.5420000004</v>
      </c>
      <c r="CC14" s="65">
        <v>5861193.1780000003</v>
      </c>
      <c r="CD14" s="65">
        <v>5861193.1780000003</v>
      </c>
      <c r="CF14" s="65">
        <v>136203.84020000001</v>
      </c>
      <c r="CG14" s="65">
        <v>2179261.443</v>
      </c>
      <c r="CH14" s="65">
        <v>2724076.804</v>
      </c>
      <c r="CI14" s="65">
        <v>2724076.804</v>
      </c>
      <c r="CK14" s="65">
        <v>0</v>
      </c>
      <c r="CL14" s="65">
        <v>359788.63390000002</v>
      </c>
      <c r="CM14" s="65">
        <v>1705976.442</v>
      </c>
      <c r="CN14" s="65">
        <v>1705976.442</v>
      </c>
      <c r="CP14" s="65">
        <v>0</v>
      </c>
      <c r="CQ14" s="65">
        <v>28918.574489999999</v>
      </c>
      <c r="CR14" s="65">
        <v>31003.97306</v>
      </c>
      <c r="CS14" s="65">
        <v>31003.97306</v>
      </c>
      <c r="CU14" s="65">
        <v>2725.4000120000001</v>
      </c>
      <c r="CV14" s="65">
        <v>130468.0754</v>
      </c>
      <c r="CW14" s="65">
        <v>164928.5013</v>
      </c>
      <c r="CX14" s="65">
        <v>167202.4547</v>
      </c>
      <c r="CZ14" s="65">
        <v>1970.6044099999999</v>
      </c>
      <c r="DA14" s="65">
        <v>74624.596539999999</v>
      </c>
      <c r="DB14" s="65">
        <v>93052.172349999993</v>
      </c>
      <c r="DC14" s="65">
        <v>94335.130109999998</v>
      </c>
      <c r="DE14" s="65">
        <v>2595411.7510000002</v>
      </c>
      <c r="DF14" s="65">
        <v>2925357.3029999998</v>
      </c>
      <c r="DG14" s="65">
        <v>4669426.4950000001</v>
      </c>
      <c r="DH14" s="65">
        <v>5429062.4950000001</v>
      </c>
      <c r="DI14" s="65">
        <v>-9999</v>
      </c>
      <c r="DJ14" s="65">
        <v>-9999</v>
      </c>
      <c r="DK14" s="65">
        <v>-9999</v>
      </c>
      <c r="DL14" s="65">
        <v>-9999</v>
      </c>
      <c r="DM14" s="65">
        <v>-9999</v>
      </c>
      <c r="DO14" s="65">
        <v>596839</v>
      </c>
      <c r="DP14" s="65">
        <v>674807</v>
      </c>
      <c r="DQ14" s="65">
        <v>849748</v>
      </c>
      <c r="DR14" s="65">
        <v>849748</v>
      </c>
      <c r="DS14" s="65">
        <v>-9999</v>
      </c>
      <c r="DT14" s="65">
        <v>-9999</v>
      </c>
      <c r="DU14" s="65">
        <v>-9999</v>
      </c>
      <c r="DV14" s="65">
        <v>-9999</v>
      </c>
      <c r="DW14" s="65">
        <v>-9999</v>
      </c>
    </row>
    <row r="15" spans="1:127" x14ac:dyDescent="0.2">
      <c r="A15" s="65" t="s">
        <v>40</v>
      </c>
      <c r="B15" s="65" t="s">
        <v>41</v>
      </c>
      <c r="C15" s="65">
        <v>18</v>
      </c>
      <c r="D15" s="65">
        <v>251501677</v>
      </c>
      <c r="E15" s="65">
        <v>238454159.90000001</v>
      </c>
      <c r="F15" s="65"/>
      <c r="G15" s="65">
        <v>330015.1618</v>
      </c>
      <c r="H15" s="65">
        <v>7760070.8049999997</v>
      </c>
      <c r="I15" s="66">
        <v>7760070.8049999997</v>
      </c>
      <c r="J15" s="65">
        <v>9429004.6229999997</v>
      </c>
      <c r="L15" s="67">
        <v>112247.9013</v>
      </c>
      <c r="M15" s="67">
        <v>2639429.2220000001</v>
      </c>
      <c r="N15" s="68">
        <v>2639429.2220000001</v>
      </c>
      <c r="O15" s="67">
        <v>3207082.8939999999</v>
      </c>
      <c r="P15" s="69">
        <f t="shared" si="0"/>
        <v>48.298906439939365</v>
      </c>
      <c r="Q15" s="72">
        <f t="shared" si="1"/>
        <v>2.9400564108022897</v>
      </c>
      <c r="R15" s="73">
        <f t="shared" si="2"/>
        <v>2639429.2220000001</v>
      </c>
      <c r="T15" s="65">
        <v>306677.85629999998</v>
      </c>
      <c r="U15" s="65">
        <v>319456.10029999999</v>
      </c>
      <c r="V15" s="65">
        <v>319456.10029999999</v>
      </c>
      <c r="W15" s="65">
        <v>319456.10029999999</v>
      </c>
      <c r="Y15" s="67">
        <v>36699.200960000002</v>
      </c>
      <c r="Z15" s="67">
        <v>38228.334340000001</v>
      </c>
      <c r="AA15" s="67">
        <v>38228.334340000001</v>
      </c>
      <c r="AB15" s="67">
        <v>38228.334340000001</v>
      </c>
      <c r="AC15" s="69">
        <f t="shared" si="3"/>
        <v>11.599999998497447</v>
      </c>
      <c r="AD15" s="72">
        <f t="shared" si="4"/>
        <v>8.3565267965583026</v>
      </c>
      <c r="AE15" s="74">
        <f t="shared" si="5"/>
        <v>38228.334340000001</v>
      </c>
      <c r="AF15" s="65">
        <v>-9999</v>
      </c>
      <c r="AG15" s="65">
        <v>-9999</v>
      </c>
      <c r="AH15" s="65">
        <v>-9999</v>
      </c>
      <c r="AI15" s="65">
        <v>-9999</v>
      </c>
      <c r="AJ15" s="65">
        <v>-9999</v>
      </c>
      <c r="AK15" s="70">
        <v>-9999</v>
      </c>
      <c r="AL15" s="70">
        <v>-9999</v>
      </c>
      <c r="AM15" s="70">
        <v>-9999</v>
      </c>
      <c r="AN15" s="70">
        <v>-9999</v>
      </c>
      <c r="AO15" s="70">
        <v>-9999</v>
      </c>
      <c r="AP15" s="69">
        <f t="shared" si="6"/>
        <v>0</v>
      </c>
      <c r="AQ15" s="72">
        <f t="shared" si="7"/>
        <v>0</v>
      </c>
      <c r="AR15" s="73">
        <f t="shared" si="8"/>
        <v>0</v>
      </c>
      <c r="AS15" s="65">
        <v>-9999</v>
      </c>
      <c r="AT15" s="65">
        <v>-9999</v>
      </c>
      <c r="AU15" s="65">
        <v>-9999</v>
      </c>
      <c r="AV15" s="65">
        <v>-9999</v>
      </c>
      <c r="AW15" s="65">
        <v>-9999</v>
      </c>
      <c r="AX15" s="70">
        <v>-9999</v>
      </c>
      <c r="AY15" s="70">
        <v>-9999</v>
      </c>
      <c r="AZ15" s="70">
        <v>-9999</v>
      </c>
      <c r="BA15" s="70">
        <v>-9999</v>
      </c>
      <c r="BB15" s="70">
        <v>-9999</v>
      </c>
      <c r="BC15" s="75">
        <f t="shared" si="9"/>
        <v>0</v>
      </c>
      <c r="BD15" s="72">
        <f t="shared" si="10"/>
        <v>0</v>
      </c>
      <c r="BE15" s="72">
        <f t="shared" si="11"/>
        <v>0</v>
      </c>
      <c r="BF15" s="65">
        <v>0</v>
      </c>
      <c r="BG15" s="65">
        <v>0</v>
      </c>
      <c r="BH15" s="65">
        <v>0</v>
      </c>
      <c r="BI15" s="65">
        <v>0</v>
      </c>
      <c r="BJ15" s="65">
        <v>412730.95189999999</v>
      </c>
      <c r="BK15" s="65">
        <v>0</v>
      </c>
      <c r="BL15" s="65">
        <v>0</v>
      </c>
      <c r="BM15" s="65">
        <v>0</v>
      </c>
      <c r="BN15" s="65">
        <v>0</v>
      </c>
      <c r="BO15" s="65">
        <v>158260.67739999999</v>
      </c>
      <c r="BQ15" s="65">
        <v>3820429.0690000001</v>
      </c>
      <c r="BR15" s="65">
        <v>3820429.0690000001</v>
      </c>
      <c r="BS15" s="65">
        <v>3942651.2579999999</v>
      </c>
      <c r="BT15" s="65">
        <v>3942651.2579999999</v>
      </c>
      <c r="BV15" s="65">
        <v>8045693.3770000003</v>
      </c>
      <c r="BW15" s="65">
        <v>8045693.3770000003</v>
      </c>
      <c r="BX15" s="65">
        <v>8303089.1399999997</v>
      </c>
      <c r="BY15" s="65">
        <v>8303089.1399999997</v>
      </c>
      <c r="CA15" s="65">
        <v>155965.49489999999</v>
      </c>
      <c r="CB15" s="65">
        <v>2495447.9190000002</v>
      </c>
      <c r="CC15" s="65">
        <v>3119309.8990000002</v>
      </c>
      <c r="CD15" s="65">
        <v>3119309.8990000002</v>
      </c>
      <c r="CF15" s="65">
        <v>72487.286139999997</v>
      </c>
      <c r="CG15" s="65">
        <v>1159796.578</v>
      </c>
      <c r="CH15" s="65">
        <v>1449745.723</v>
      </c>
      <c r="CI15" s="65">
        <v>1449745.723</v>
      </c>
      <c r="CK15" s="65">
        <v>0</v>
      </c>
      <c r="CL15" s="65">
        <v>514658.9276</v>
      </c>
      <c r="CM15" s="65">
        <v>808318.09290000005</v>
      </c>
      <c r="CN15" s="65">
        <v>808318.09290000005</v>
      </c>
      <c r="CP15" s="65">
        <v>48.012577350000001</v>
      </c>
      <c r="CQ15" s="65">
        <v>11229.65029</v>
      </c>
      <c r="CR15" s="65">
        <v>11476.54566</v>
      </c>
      <c r="CS15" s="65">
        <v>11476.54566</v>
      </c>
      <c r="CU15" s="65">
        <v>1094.3592140000001</v>
      </c>
      <c r="CV15" s="65">
        <v>52388.251199999999</v>
      </c>
      <c r="CW15" s="65">
        <v>66225.517080000005</v>
      </c>
      <c r="CX15" s="65">
        <v>67138.602069999994</v>
      </c>
      <c r="CZ15" s="65">
        <v>729.44623739999997</v>
      </c>
      <c r="DA15" s="65">
        <v>27623.317439999999</v>
      </c>
      <c r="DB15" s="65">
        <v>34444.537250000001</v>
      </c>
      <c r="DC15" s="65">
        <v>34919.441659999997</v>
      </c>
      <c r="DE15" s="65">
        <v>1564992.8060000001</v>
      </c>
      <c r="DF15" s="65">
        <v>1764800.5</v>
      </c>
      <c r="DG15" s="65">
        <v>2550554.8250000002</v>
      </c>
      <c r="DH15" s="65">
        <v>3014394.6570000001</v>
      </c>
      <c r="DI15" s="65">
        <v>-9999</v>
      </c>
      <c r="DJ15" s="65">
        <v>-9999</v>
      </c>
      <c r="DK15" s="65">
        <v>-9999</v>
      </c>
      <c r="DL15" s="65">
        <v>-9999</v>
      </c>
      <c r="DM15" s="65">
        <v>-9999</v>
      </c>
      <c r="DO15" s="65">
        <v>498068</v>
      </c>
      <c r="DP15" s="65">
        <v>609062</v>
      </c>
      <c r="DQ15" s="65">
        <v>778428</v>
      </c>
      <c r="DR15" s="65">
        <v>778428</v>
      </c>
      <c r="DS15" s="65">
        <v>-9999</v>
      </c>
      <c r="DT15" s="65">
        <v>-9999</v>
      </c>
      <c r="DU15" s="65">
        <v>-9999</v>
      </c>
      <c r="DV15" s="65">
        <v>-9999</v>
      </c>
      <c r="DW15" s="65">
        <v>-9999</v>
      </c>
    </row>
    <row r="16" spans="1:127" x14ac:dyDescent="0.2">
      <c r="A16" s="65" t="s">
        <v>42</v>
      </c>
      <c r="B16" s="65" t="s">
        <v>43</v>
      </c>
      <c r="C16" s="65">
        <v>19</v>
      </c>
      <c r="D16" s="65">
        <v>153369489.5</v>
      </c>
      <c r="E16" s="65">
        <v>148519311.09999999</v>
      </c>
      <c r="F16" s="65"/>
      <c r="G16" s="65">
        <v>149308.01360000001</v>
      </c>
      <c r="H16" s="65">
        <v>3510871.2910000002</v>
      </c>
      <c r="I16" s="66">
        <v>3510871.2910000002</v>
      </c>
      <c r="J16" s="65">
        <v>4265943.2450000001</v>
      </c>
      <c r="L16" s="67">
        <v>82708.047900000005</v>
      </c>
      <c r="M16" s="67">
        <v>1944820.669</v>
      </c>
      <c r="N16" s="68">
        <v>1944820.669</v>
      </c>
      <c r="O16" s="67">
        <v>2363087.0830000001</v>
      </c>
      <c r="P16" s="69">
        <f t="shared" si="0"/>
        <v>48.298906439746212</v>
      </c>
      <c r="Q16" s="72">
        <f t="shared" si="1"/>
        <v>1.8052416590189992</v>
      </c>
      <c r="R16" s="73">
        <f t="shared" si="2"/>
        <v>1944820.669</v>
      </c>
      <c r="T16" s="65">
        <v>82450.92022</v>
      </c>
      <c r="U16" s="65">
        <v>85886.375230000005</v>
      </c>
      <c r="V16" s="65">
        <v>85886.375230000005</v>
      </c>
      <c r="W16" s="65">
        <v>85886.375230000005</v>
      </c>
      <c r="Y16" s="67">
        <v>13813.021269999999</v>
      </c>
      <c r="Z16" s="67">
        <v>14388.563829999999</v>
      </c>
      <c r="AA16" s="67">
        <v>14388.563829999999</v>
      </c>
      <c r="AB16" s="67">
        <v>14388.563829999999</v>
      </c>
      <c r="AC16" s="69">
        <f t="shared" si="3"/>
        <v>11.600000000372587</v>
      </c>
      <c r="AD16" s="72">
        <f t="shared" si="4"/>
        <v>5.9690721217726992</v>
      </c>
      <c r="AE16" s="74">
        <f t="shared" si="5"/>
        <v>14388.563829999999</v>
      </c>
      <c r="AF16" s="65">
        <v>-9999</v>
      </c>
      <c r="AG16" s="65">
        <v>-9999</v>
      </c>
      <c r="AH16" s="65">
        <v>-9999</v>
      </c>
      <c r="AI16" s="65">
        <v>-9999</v>
      </c>
      <c r="AJ16" s="65">
        <v>-9999</v>
      </c>
      <c r="AK16" s="70">
        <v>-9999</v>
      </c>
      <c r="AL16" s="70">
        <v>-9999</v>
      </c>
      <c r="AM16" s="70">
        <v>-9999</v>
      </c>
      <c r="AN16" s="70">
        <v>-9999</v>
      </c>
      <c r="AO16" s="70">
        <v>-9999</v>
      </c>
      <c r="AP16" s="69">
        <f t="shared" si="6"/>
        <v>0</v>
      </c>
      <c r="AQ16" s="72">
        <f t="shared" si="7"/>
        <v>0</v>
      </c>
      <c r="AR16" s="73">
        <f t="shared" si="8"/>
        <v>0</v>
      </c>
      <c r="AS16" s="65">
        <v>-9999</v>
      </c>
      <c r="AT16" s="65">
        <v>-9999</v>
      </c>
      <c r="AU16" s="65">
        <v>-9999</v>
      </c>
      <c r="AV16" s="65">
        <v>-9999</v>
      </c>
      <c r="AW16" s="65">
        <v>-9999</v>
      </c>
      <c r="AX16" s="70">
        <v>-9999</v>
      </c>
      <c r="AY16" s="70">
        <v>-9999</v>
      </c>
      <c r="AZ16" s="70">
        <v>-9999</v>
      </c>
      <c r="BA16" s="70">
        <v>-9999</v>
      </c>
      <c r="BB16" s="70">
        <v>-9999</v>
      </c>
      <c r="BC16" s="75">
        <f t="shared" si="9"/>
        <v>0</v>
      </c>
      <c r="BD16" s="72">
        <f t="shared" si="10"/>
        <v>0</v>
      </c>
      <c r="BE16" s="72">
        <f t="shared" si="11"/>
        <v>0</v>
      </c>
      <c r="BF16" s="65">
        <v>0</v>
      </c>
      <c r="BG16" s="65">
        <v>0</v>
      </c>
      <c r="BH16" s="65">
        <v>0</v>
      </c>
      <c r="BI16" s="65">
        <v>0</v>
      </c>
      <c r="BJ16" s="65">
        <v>135729.47899999999</v>
      </c>
      <c r="BK16" s="65">
        <v>0</v>
      </c>
      <c r="BL16" s="65">
        <v>0</v>
      </c>
      <c r="BM16" s="65">
        <v>0</v>
      </c>
      <c r="BN16" s="65">
        <v>0</v>
      </c>
      <c r="BO16" s="65">
        <v>54213.685290000001</v>
      </c>
      <c r="BQ16" s="65">
        <v>7745113.8219999997</v>
      </c>
      <c r="BR16" s="65">
        <v>7745113.8219999997</v>
      </c>
      <c r="BS16" s="65">
        <v>7992893.5219999999</v>
      </c>
      <c r="BT16" s="65">
        <v>7992893.5219999999</v>
      </c>
      <c r="BV16" s="65">
        <v>16310945.67</v>
      </c>
      <c r="BW16" s="65">
        <v>16310945.67</v>
      </c>
      <c r="BX16" s="65">
        <v>16832761.27</v>
      </c>
      <c r="BY16" s="65">
        <v>16832761.27</v>
      </c>
      <c r="CA16" s="65">
        <v>316187.13209999999</v>
      </c>
      <c r="CB16" s="65">
        <v>5058994.1140000001</v>
      </c>
      <c r="CC16" s="65">
        <v>6323742.642</v>
      </c>
      <c r="CD16" s="65">
        <v>6323742.642</v>
      </c>
      <c r="CF16" s="65">
        <v>146952.6778</v>
      </c>
      <c r="CG16" s="65">
        <v>2351242.844</v>
      </c>
      <c r="CH16" s="65">
        <v>2939053.5550000002</v>
      </c>
      <c r="CI16" s="65">
        <v>2939053.5550000002</v>
      </c>
      <c r="CK16" s="65">
        <v>0</v>
      </c>
      <c r="CL16" s="65">
        <v>1621221.8489999999</v>
      </c>
      <c r="CM16" s="65">
        <v>5668901.2189999996</v>
      </c>
      <c r="CN16" s="65">
        <v>5668901.2189999996</v>
      </c>
      <c r="CP16" s="65">
        <v>0</v>
      </c>
      <c r="CQ16" s="65">
        <v>86395.639020000002</v>
      </c>
      <c r="CR16" s="65">
        <v>87376.805640000006</v>
      </c>
      <c r="CS16" s="65">
        <v>87376.805640000006</v>
      </c>
      <c r="CU16" s="65">
        <v>8271.2554670000009</v>
      </c>
      <c r="CV16" s="65">
        <v>395954.64049999998</v>
      </c>
      <c r="CW16" s="65">
        <v>500537.81550000003</v>
      </c>
      <c r="CX16" s="65">
        <v>507438.98570000002</v>
      </c>
      <c r="CZ16" s="65">
        <v>5553.6468889999996</v>
      </c>
      <c r="DA16" s="65">
        <v>210310.42879999999</v>
      </c>
      <c r="DB16" s="65">
        <v>262243.8603</v>
      </c>
      <c r="DC16" s="65">
        <v>265859.55009999999</v>
      </c>
      <c r="DE16" s="65">
        <v>3070372.003</v>
      </c>
      <c r="DF16" s="65">
        <v>3460929.6639999999</v>
      </c>
      <c r="DG16" s="65">
        <v>5452044.983</v>
      </c>
      <c r="DH16" s="65">
        <v>6352265.0930000003</v>
      </c>
      <c r="DI16" s="65">
        <v>-9999</v>
      </c>
      <c r="DJ16" s="65">
        <v>-9999</v>
      </c>
      <c r="DK16" s="65">
        <v>-9999</v>
      </c>
      <c r="DL16" s="65">
        <v>-9999</v>
      </c>
      <c r="DM16" s="65">
        <v>-9999</v>
      </c>
      <c r="DO16" s="65">
        <v>2623710</v>
      </c>
      <c r="DP16" s="65">
        <v>3015268</v>
      </c>
      <c r="DQ16" s="65">
        <v>3793206</v>
      </c>
      <c r="DR16" s="65">
        <v>3793206</v>
      </c>
      <c r="DS16" s="65">
        <v>-9999</v>
      </c>
      <c r="DT16" s="65">
        <v>-9999</v>
      </c>
      <c r="DU16" s="65">
        <v>-9999</v>
      </c>
      <c r="DV16" s="65">
        <v>-9999</v>
      </c>
      <c r="DW16" s="65">
        <v>-9999</v>
      </c>
    </row>
    <row r="17" spans="1:127" x14ac:dyDescent="0.2">
      <c r="A17" s="65" t="s">
        <v>45</v>
      </c>
      <c r="B17" s="65" t="s">
        <v>46</v>
      </c>
      <c r="C17" s="65">
        <v>20</v>
      </c>
      <c r="D17" s="65">
        <v>110380808.7</v>
      </c>
      <c r="E17" s="65">
        <v>97814382.189999998</v>
      </c>
      <c r="F17" s="65"/>
      <c r="G17" s="65">
        <v>150433.90909999999</v>
      </c>
      <c r="H17" s="65">
        <v>3537345.9190000002</v>
      </c>
      <c r="I17" s="66">
        <v>3537345.9190000002</v>
      </c>
      <c r="J17" s="65">
        <v>4298111.6880000001</v>
      </c>
      <c r="L17" s="67">
        <v>67623.829880000005</v>
      </c>
      <c r="M17" s="67">
        <v>1590126.057</v>
      </c>
      <c r="N17" s="68">
        <v>1590126.057</v>
      </c>
      <c r="O17" s="67">
        <v>1932109.425</v>
      </c>
      <c r="P17" s="69">
        <f t="shared" si="0"/>
        <v>48.298906439520316</v>
      </c>
      <c r="Q17" s="72">
        <f t="shared" si="1"/>
        <v>2.2245694946183754</v>
      </c>
      <c r="R17" s="73">
        <f t="shared" si="2"/>
        <v>1590126.057</v>
      </c>
      <c r="T17" s="65">
        <v>74597.681419999994</v>
      </c>
      <c r="U17" s="65">
        <v>77705.918139999994</v>
      </c>
      <c r="V17" s="65">
        <v>77705.918139999994</v>
      </c>
      <c r="W17" s="65">
        <v>77705.918139999994</v>
      </c>
      <c r="Y17" s="67">
        <v>14610.80788</v>
      </c>
      <c r="Z17" s="67">
        <v>15219.591539999999</v>
      </c>
      <c r="AA17" s="67">
        <v>15219.591539999999</v>
      </c>
      <c r="AB17" s="67">
        <v>15219.591539999999</v>
      </c>
      <c r="AC17" s="69">
        <f t="shared" si="3"/>
        <v>11.599999997117337</v>
      </c>
      <c r="AD17" s="72">
        <f t="shared" si="4"/>
        <v>5.1056506960632921</v>
      </c>
      <c r="AE17" s="74">
        <f t="shared" si="5"/>
        <v>15219.591539999999</v>
      </c>
      <c r="AF17" s="65">
        <v>-9999</v>
      </c>
      <c r="AG17" s="65">
        <v>-9999</v>
      </c>
      <c r="AH17" s="65">
        <v>-9999</v>
      </c>
      <c r="AI17" s="65">
        <v>-9999</v>
      </c>
      <c r="AJ17" s="65">
        <v>-9999</v>
      </c>
      <c r="AK17" s="70">
        <v>-9999</v>
      </c>
      <c r="AL17" s="70">
        <v>-9999</v>
      </c>
      <c r="AM17" s="70">
        <v>-9999</v>
      </c>
      <c r="AN17" s="70">
        <v>-9999</v>
      </c>
      <c r="AO17" s="70">
        <v>-9999</v>
      </c>
      <c r="AP17" s="69">
        <f t="shared" si="6"/>
        <v>0</v>
      </c>
      <c r="AQ17" s="72">
        <f t="shared" si="7"/>
        <v>0</v>
      </c>
      <c r="AR17" s="73">
        <f t="shared" si="8"/>
        <v>0</v>
      </c>
      <c r="AS17" s="65">
        <v>-9999</v>
      </c>
      <c r="AT17" s="65">
        <v>-9999</v>
      </c>
      <c r="AU17" s="65">
        <v>-9999</v>
      </c>
      <c r="AV17" s="65">
        <v>-9999</v>
      </c>
      <c r="AW17" s="65">
        <v>-9999</v>
      </c>
      <c r="AX17" s="70">
        <v>-9999</v>
      </c>
      <c r="AY17" s="70">
        <v>-9999</v>
      </c>
      <c r="AZ17" s="70">
        <v>-9999</v>
      </c>
      <c r="BA17" s="70">
        <v>-9999</v>
      </c>
      <c r="BB17" s="70">
        <v>-9999</v>
      </c>
      <c r="BC17" s="75">
        <f t="shared" si="9"/>
        <v>0</v>
      </c>
      <c r="BD17" s="72">
        <f t="shared" si="10"/>
        <v>0</v>
      </c>
      <c r="BE17" s="72">
        <f t="shared" si="11"/>
        <v>0</v>
      </c>
      <c r="BF17" s="65">
        <v>0</v>
      </c>
      <c r="BG17" s="65">
        <v>0</v>
      </c>
      <c r="BH17" s="65">
        <v>0</v>
      </c>
      <c r="BI17" s="65">
        <v>0</v>
      </c>
      <c r="BJ17" s="65">
        <v>106731.72470000001</v>
      </c>
      <c r="BK17" s="65">
        <v>0</v>
      </c>
      <c r="BL17" s="65">
        <v>0</v>
      </c>
      <c r="BM17" s="65">
        <v>0</v>
      </c>
      <c r="BN17" s="65">
        <v>0</v>
      </c>
      <c r="BO17" s="65">
        <v>36153.727630000001</v>
      </c>
      <c r="BQ17" s="65">
        <v>7442761.8150000004</v>
      </c>
      <c r="BR17" s="65">
        <v>7442761.8150000004</v>
      </c>
      <c r="BS17" s="65">
        <v>7680868.7460000003</v>
      </c>
      <c r="BT17" s="65">
        <v>7680868.7460000003</v>
      </c>
      <c r="BV17" s="65">
        <v>15674202.65</v>
      </c>
      <c r="BW17" s="65">
        <v>15674202.65</v>
      </c>
      <c r="BX17" s="65">
        <v>16175647.73</v>
      </c>
      <c r="BY17" s="65">
        <v>16175647.73</v>
      </c>
      <c r="CA17" s="65">
        <v>303843.89010000002</v>
      </c>
      <c r="CB17" s="65">
        <v>4861502.2419999996</v>
      </c>
      <c r="CC17" s="65">
        <v>6076877.8030000003</v>
      </c>
      <c r="CD17" s="65">
        <v>6076877.8030000003</v>
      </c>
      <c r="CF17" s="65">
        <v>141215.97229999999</v>
      </c>
      <c r="CG17" s="65">
        <v>2259455.5559999999</v>
      </c>
      <c r="CH17" s="65">
        <v>2824319.4449999998</v>
      </c>
      <c r="CI17" s="65">
        <v>2824319.4449999998</v>
      </c>
      <c r="CK17" s="65">
        <v>10333.983899999999</v>
      </c>
      <c r="CL17" s="65">
        <v>7720081.7560000001</v>
      </c>
      <c r="CM17" s="65">
        <v>7029505.5209999997</v>
      </c>
      <c r="CN17" s="65">
        <v>7029505.5209999997</v>
      </c>
      <c r="CP17" s="65">
        <v>24.842994130000001</v>
      </c>
      <c r="CQ17" s="65">
        <v>141601.21249999999</v>
      </c>
      <c r="CR17" s="65">
        <v>141601.21249999999</v>
      </c>
      <c r="CS17" s="65">
        <v>141601.21249999999</v>
      </c>
      <c r="CU17" s="65">
        <v>9440.6363860000001</v>
      </c>
      <c r="CV17" s="65">
        <v>451934.26819999999</v>
      </c>
      <c r="CW17" s="65">
        <v>571303.29639999999</v>
      </c>
      <c r="CX17" s="65">
        <v>579180.14639999997</v>
      </c>
      <c r="CZ17" s="65">
        <v>9000.135988</v>
      </c>
      <c r="DA17" s="65">
        <v>340825.13650000002</v>
      </c>
      <c r="DB17" s="65">
        <v>424987.48149999999</v>
      </c>
      <c r="DC17" s="65">
        <v>430847.00069999998</v>
      </c>
      <c r="DE17" s="65">
        <v>1956947.2690000001</v>
      </c>
      <c r="DF17" s="65">
        <v>2207197.1889999998</v>
      </c>
      <c r="DG17" s="65">
        <v>3065407.2110000001</v>
      </c>
      <c r="DH17" s="65">
        <v>3648124.415</v>
      </c>
      <c r="DI17" s="65">
        <v>-9999</v>
      </c>
      <c r="DJ17" s="65">
        <v>-9999</v>
      </c>
      <c r="DK17" s="65">
        <v>-9999</v>
      </c>
      <c r="DL17" s="65">
        <v>-9999</v>
      </c>
      <c r="DM17" s="65">
        <v>-9999</v>
      </c>
      <c r="DO17" s="65">
        <v>287327</v>
      </c>
      <c r="DP17" s="65">
        <v>334152</v>
      </c>
      <c r="DQ17" s="65">
        <v>357242</v>
      </c>
      <c r="DR17" s="65">
        <v>357242</v>
      </c>
      <c r="DS17" s="65">
        <v>-9999</v>
      </c>
      <c r="DT17" s="65">
        <v>-9999</v>
      </c>
      <c r="DU17" s="65">
        <v>-9999</v>
      </c>
      <c r="DV17" s="65">
        <v>-9999</v>
      </c>
      <c r="DW17" s="65">
        <v>-9999</v>
      </c>
    </row>
    <row r="18" spans="1:127" x14ac:dyDescent="0.2">
      <c r="A18" s="65" t="s">
        <v>48</v>
      </c>
      <c r="B18" s="65" t="s">
        <v>3447</v>
      </c>
      <c r="C18" s="65">
        <v>21</v>
      </c>
      <c r="D18" s="65">
        <v>164085947.80000001</v>
      </c>
      <c r="E18" s="65">
        <v>141319877.30000001</v>
      </c>
      <c r="F18" s="65"/>
      <c r="G18" s="65">
        <v>427292.2304</v>
      </c>
      <c r="H18" s="65">
        <v>10047471.59</v>
      </c>
      <c r="I18" s="66">
        <v>10047471.59</v>
      </c>
      <c r="J18" s="65">
        <v>12208349.439999999</v>
      </c>
      <c r="L18" s="67">
        <v>131750.09770000001</v>
      </c>
      <c r="M18" s="67">
        <v>3098009.44</v>
      </c>
      <c r="N18" s="68">
        <v>3098009.44</v>
      </c>
      <c r="O18" s="67">
        <v>3764288.5049999999</v>
      </c>
      <c r="P18" s="69">
        <f t="shared" si="0"/>
        <v>48.298906440003186</v>
      </c>
      <c r="Q18" s="72">
        <f t="shared" si="1"/>
        <v>3.2432023803000418</v>
      </c>
      <c r="R18" s="73">
        <f t="shared" si="2"/>
        <v>3098009.44</v>
      </c>
      <c r="T18" s="65">
        <v>1189556.0519999999</v>
      </c>
      <c r="U18" s="65">
        <v>1239120.888</v>
      </c>
      <c r="V18" s="65">
        <v>1239120.888</v>
      </c>
      <c r="W18" s="65">
        <v>1239120.888</v>
      </c>
      <c r="Y18" s="67">
        <v>141117.59469999999</v>
      </c>
      <c r="Z18" s="67">
        <v>146997.4945</v>
      </c>
      <c r="AA18" s="67">
        <v>146997.4945</v>
      </c>
      <c r="AB18" s="67">
        <v>146997.4945</v>
      </c>
      <c r="AC18" s="69">
        <f t="shared" si="3"/>
        <v>11.60000001549486</v>
      </c>
      <c r="AD18" s="72">
        <f t="shared" si="4"/>
        <v>8.4295374707900219</v>
      </c>
      <c r="AE18" s="74">
        <f t="shared" si="5"/>
        <v>146997.4945</v>
      </c>
      <c r="AF18" s="65">
        <v>-9999</v>
      </c>
      <c r="AG18" s="65">
        <v>-9999</v>
      </c>
      <c r="AH18" s="65">
        <v>-9999</v>
      </c>
      <c r="AI18" s="65">
        <v>-9999</v>
      </c>
      <c r="AJ18" s="65">
        <v>-9999</v>
      </c>
      <c r="AK18" s="70">
        <v>-9999</v>
      </c>
      <c r="AL18" s="70">
        <v>-9999</v>
      </c>
      <c r="AM18" s="70">
        <v>-9999</v>
      </c>
      <c r="AN18" s="70">
        <v>-9999</v>
      </c>
      <c r="AO18" s="70">
        <v>-9999</v>
      </c>
      <c r="AP18" s="69">
        <f t="shared" si="6"/>
        <v>0</v>
      </c>
      <c r="AQ18" s="72">
        <f t="shared" si="7"/>
        <v>0</v>
      </c>
      <c r="AR18" s="73">
        <f t="shared" si="8"/>
        <v>0</v>
      </c>
      <c r="AS18" s="65">
        <v>-9999</v>
      </c>
      <c r="AT18" s="65">
        <v>-9999</v>
      </c>
      <c r="AU18" s="65">
        <v>-9999</v>
      </c>
      <c r="AV18" s="65">
        <v>-9999</v>
      </c>
      <c r="AW18" s="65">
        <v>-9999</v>
      </c>
      <c r="AX18" s="70">
        <v>-9999</v>
      </c>
      <c r="AY18" s="70">
        <v>-9999</v>
      </c>
      <c r="AZ18" s="70">
        <v>-9999</v>
      </c>
      <c r="BA18" s="70">
        <v>-9999</v>
      </c>
      <c r="BB18" s="70">
        <v>-9999</v>
      </c>
      <c r="BC18" s="75">
        <f t="shared" si="9"/>
        <v>0</v>
      </c>
      <c r="BD18" s="72">
        <f t="shared" si="10"/>
        <v>0</v>
      </c>
      <c r="BE18" s="72">
        <f t="shared" si="11"/>
        <v>0</v>
      </c>
      <c r="BF18" s="65">
        <v>0</v>
      </c>
      <c r="BG18" s="65">
        <v>0</v>
      </c>
      <c r="BH18" s="65">
        <v>0</v>
      </c>
      <c r="BI18" s="65">
        <v>0</v>
      </c>
      <c r="BJ18" s="65">
        <v>267515.25140000001</v>
      </c>
      <c r="BK18" s="65">
        <v>0</v>
      </c>
      <c r="BL18" s="65">
        <v>0</v>
      </c>
      <c r="BM18" s="65">
        <v>0</v>
      </c>
      <c r="BN18" s="65">
        <v>0</v>
      </c>
      <c r="BO18" s="65">
        <v>89666.146030000004</v>
      </c>
      <c r="BQ18" s="65">
        <v>1930360.8149999999</v>
      </c>
      <c r="BR18" s="65">
        <v>1930360.8149999999</v>
      </c>
      <c r="BS18" s="65">
        <v>1992116.4240000001</v>
      </c>
      <c r="BT18" s="65">
        <v>1992116.4240000001</v>
      </c>
      <c r="BV18" s="65">
        <v>4065274.068</v>
      </c>
      <c r="BW18" s="65">
        <v>4065274.068</v>
      </c>
      <c r="BX18" s="65">
        <v>4195329.2750000004</v>
      </c>
      <c r="BY18" s="65">
        <v>4195329.2750000004</v>
      </c>
      <c r="CA18" s="65">
        <v>78805.200790000003</v>
      </c>
      <c r="CB18" s="65">
        <v>1260883.213</v>
      </c>
      <c r="CC18" s="65">
        <v>1576104.0160000001</v>
      </c>
      <c r="CD18" s="65">
        <v>1576104.0160000001</v>
      </c>
      <c r="CF18" s="65">
        <v>36625.890500000001</v>
      </c>
      <c r="CG18" s="65">
        <v>586014.24800000002</v>
      </c>
      <c r="CH18" s="65">
        <v>732517.81</v>
      </c>
      <c r="CI18" s="65">
        <v>732517.81</v>
      </c>
      <c r="CK18" s="65">
        <v>1529.8260769999999</v>
      </c>
      <c r="CL18" s="65">
        <v>1318532.986</v>
      </c>
      <c r="CM18" s="65">
        <v>1901294.9010000001</v>
      </c>
      <c r="CN18" s="65">
        <v>1901294.9010000001</v>
      </c>
      <c r="CP18" s="65">
        <v>0</v>
      </c>
      <c r="CQ18" s="65">
        <v>28630.027989999999</v>
      </c>
      <c r="CR18" s="65">
        <v>32602.797040000001</v>
      </c>
      <c r="CS18" s="65">
        <v>32602.797040000001</v>
      </c>
      <c r="CU18" s="65">
        <v>2804.5636909999998</v>
      </c>
      <c r="CV18" s="65">
        <v>134257.73300000001</v>
      </c>
      <c r="CW18" s="65">
        <v>169719.11809999999</v>
      </c>
      <c r="CX18" s="65">
        <v>172059.12210000001</v>
      </c>
      <c r="CZ18" s="65">
        <v>2072.2252429999999</v>
      </c>
      <c r="DA18" s="65">
        <v>78472.864449999994</v>
      </c>
      <c r="DB18" s="65">
        <v>97850.720069999996</v>
      </c>
      <c r="DC18" s="65">
        <v>99199.837870000003</v>
      </c>
      <c r="DE18" s="65">
        <v>578018.30799999996</v>
      </c>
      <c r="DF18" s="65">
        <v>652129.09100000001</v>
      </c>
      <c r="DG18" s="65">
        <v>844981.53509999998</v>
      </c>
      <c r="DH18" s="65">
        <v>1018417.8</v>
      </c>
      <c r="DI18" s="65">
        <v>-9999</v>
      </c>
      <c r="DJ18" s="65">
        <v>-9999</v>
      </c>
      <c r="DK18" s="65">
        <v>-9999</v>
      </c>
      <c r="DL18" s="65">
        <v>-9999</v>
      </c>
      <c r="DM18" s="65">
        <v>-9999</v>
      </c>
      <c r="DO18" s="65">
        <v>25863</v>
      </c>
      <c r="DP18" s="65">
        <v>78429</v>
      </c>
      <c r="DQ18" s="65">
        <v>86640</v>
      </c>
      <c r="DR18" s="65">
        <v>86640</v>
      </c>
      <c r="DS18" s="65">
        <v>-9999</v>
      </c>
      <c r="DT18" s="65">
        <v>-9999</v>
      </c>
      <c r="DU18" s="65">
        <v>-9999</v>
      </c>
      <c r="DV18" s="65">
        <v>-9999</v>
      </c>
      <c r="DW18" s="65">
        <v>-9999</v>
      </c>
    </row>
    <row r="19" spans="1:127" x14ac:dyDescent="0.2">
      <c r="A19" s="65" t="s">
        <v>50</v>
      </c>
      <c r="B19" s="65" t="s">
        <v>51</v>
      </c>
      <c r="C19" s="65">
        <v>22</v>
      </c>
      <c r="D19" s="65">
        <v>233589749.59999999</v>
      </c>
      <c r="E19" s="65">
        <v>209295512.80000001</v>
      </c>
      <c r="F19" s="65"/>
      <c r="G19" s="65">
        <v>281322.81329999998</v>
      </c>
      <c r="H19" s="65">
        <v>6615105.0089999996</v>
      </c>
      <c r="I19" s="66">
        <v>6615105.0089999996</v>
      </c>
      <c r="J19" s="65">
        <v>8037794.665</v>
      </c>
      <c r="L19" s="67">
        <v>93790.94356</v>
      </c>
      <c r="M19" s="67">
        <v>2205427.0440000002</v>
      </c>
      <c r="N19" s="68">
        <v>2205427.0440000002</v>
      </c>
      <c r="O19" s="67">
        <v>2679741.2450000001</v>
      </c>
      <c r="P19" s="69">
        <f t="shared" si="0"/>
        <v>48.298906439627174</v>
      </c>
      <c r="Q19" s="72">
        <f t="shared" si="1"/>
        <v>2.9994667141662199</v>
      </c>
      <c r="R19" s="73">
        <f t="shared" si="2"/>
        <v>2205427.0440000002</v>
      </c>
      <c r="T19" s="65">
        <v>1014135.474</v>
      </c>
      <c r="U19" s="65">
        <v>1056391.1189999999</v>
      </c>
      <c r="V19" s="65">
        <v>1056391.1189999999</v>
      </c>
      <c r="W19" s="65">
        <v>1056391.1189999999</v>
      </c>
      <c r="Y19" s="67">
        <v>205378.96660000001</v>
      </c>
      <c r="Z19" s="67">
        <v>213936.4235</v>
      </c>
      <c r="AA19" s="67">
        <v>213936.4235</v>
      </c>
      <c r="AB19" s="67">
        <v>213936.4235</v>
      </c>
      <c r="AC19" s="69">
        <f t="shared" si="3"/>
        <v>11.600000009087539</v>
      </c>
      <c r="AD19" s="72">
        <f t="shared" si="4"/>
        <v>4.937874073602992</v>
      </c>
      <c r="AE19" s="74">
        <f t="shared" si="5"/>
        <v>213936.4235</v>
      </c>
      <c r="AF19" s="65">
        <v>0</v>
      </c>
      <c r="AG19" s="65">
        <v>197598.3248</v>
      </c>
      <c r="AH19" s="65">
        <v>411981.06339999998</v>
      </c>
      <c r="AI19" s="65">
        <v>503532.41080000001</v>
      </c>
      <c r="AJ19" s="65">
        <v>564566.64240000001</v>
      </c>
      <c r="AK19" s="70">
        <v>0</v>
      </c>
      <c r="AL19" s="70">
        <v>419000</v>
      </c>
      <c r="AM19" s="70">
        <v>419000</v>
      </c>
      <c r="AN19" s="70">
        <v>419000</v>
      </c>
      <c r="AO19" s="70">
        <v>419000</v>
      </c>
      <c r="AP19" s="69">
        <f t="shared" si="6"/>
        <v>43.39393939564853</v>
      </c>
      <c r="AQ19" s="72">
        <f t="shared" si="7"/>
        <v>1.2017479971360383</v>
      </c>
      <c r="AR19" s="73">
        <f t="shared" si="8"/>
        <v>419000</v>
      </c>
      <c r="AS19" s="65">
        <v>-9999</v>
      </c>
      <c r="AT19" s="65">
        <v>-9999</v>
      </c>
      <c r="AU19" s="65">
        <v>-9999</v>
      </c>
      <c r="AV19" s="65">
        <v>-9999</v>
      </c>
      <c r="AW19" s="65">
        <v>-9999</v>
      </c>
      <c r="AX19" s="70">
        <v>-9999</v>
      </c>
      <c r="AY19" s="70">
        <v>-9999</v>
      </c>
      <c r="AZ19" s="70">
        <v>-9999</v>
      </c>
      <c r="BA19" s="70">
        <v>-9999</v>
      </c>
      <c r="BB19" s="70">
        <v>-9999</v>
      </c>
      <c r="BC19" s="75">
        <f t="shared" si="9"/>
        <v>0</v>
      </c>
      <c r="BD19" s="72">
        <f t="shared" si="10"/>
        <v>0</v>
      </c>
      <c r="BE19" s="72">
        <f t="shared" si="11"/>
        <v>0</v>
      </c>
      <c r="BF19" s="65">
        <v>0</v>
      </c>
      <c r="BG19" s="65">
        <v>0</v>
      </c>
      <c r="BH19" s="65">
        <v>0</v>
      </c>
      <c r="BI19" s="65">
        <v>0</v>
      </c>
      <c r="BJ19" s="65">
        <v>524443.27130000002</v>
      </c>
      <c r="BK19" s="65">
        <v>0</v>
      </c>
      <c r="BL19" s="65">
        <v>0</v>
      </c>
      <c r="BM19" s="65">
        <v>0</v>
      </c>
      <c r="BN19" s="65">
        <v>0</v>
      </c>
      <c r="BO19" s="65">
        <v>126635.07180000001</v>
      </c>
      <c r="BQ19" s="65">
        <v>1045923.3320000001</v>
      </c>
      <c r="BR19" s="65">
        <v>1045923.3320000001</v>
      </c>
      <c r="BS19" s="65">
        <v>1079384.2439999999</v>
      </c>
      <c r="BT19" s="65">
        <v>1079384.2439999999</v>
      </c>
      <c r="BV19" s="65">
        <v>2202678.8810000001</v>
      </c>
      <c r="BW19" s="65">
        <v>2202678.8810000001</v>
      </c>
      <c r="BX19" s="65">
        <v>2273146.42</v>
      </c>
      <c r="BY19" s="65">
        <v>2273146.42</v>
      </c>
      <c r="CA19" s="65">
        <v>42698.855860000003</v>
      </c>
      <c r="CB19" s="65">
        <v>683181.69380000001</v>
      </c>
      <c r="CC19" s="65">
        <v>853977.11730000004</v>
      </c>
      <c r="CD19" s="65">
        <v>853977.11730000004</v>
      </c>
      <c r="CF19" s="65">
        <v>19844.929059999999</v>
      </c>
      <c r="CG19" s="65">
        <v>317518.86499999999</v>
      </c>
      <c r="CH19" s="65">
        <v>396898.58120000002</v>
      </c>
      <c r="CI19" s="65">
        <v>396898.58120000002</v>
      </c>
      <c r="CK19" s="65">
        <v>391113.59649999999</v>
      </c>
      <c r="CL19" s="65">
        <v>1002795.493</v>
      </c>
      <c r="CM19" s="65">
        <v>908998.62450000003</v>
      </c>
      <c r="CN19" s="65">
        <v>908998.62450000003</v>
      </c>
      <c r="CP19" s="65">
        <v>5836.5153979999995</v>
      </c>
      <c r="CQ19" s="65">
        <v>11878.721670000001</v>
      </c>
      <c r="CR19" s="65">
        <v>11878.721670000001</v>
      </c>
      <c r="CS19" s="65">
        <v>11878.721670000001</v>
      </c>
      <c r="CU19" s="65">
        <v>1534.399844</v>
      </c>
      <c r="CV19" s="65">
        <v>73453.509080000003</v>
      </c>
      <c r="CW19" s="65">
        <v>92854.724279999995</v>
      </c>
      <c r="CX19" s="65">
        <v>94134.959740000006</v>
      </c>
      <c r="CZ19" s="65">
        <v>755.00843910000003</v>
      </c>
      <c r="DA19" s="65">
        <v>28591.329580000001</v>
      </c>
      <c r="DB19" s="65">
        <v>35651.58743</v>
      </c>
      <c r="DC19" s="65">
        <v>36143.134050000001</v>
      </c>
      <c r="DE19" s="65">
        <v>467514.53769999999</v>
      </c>
      <c r="DF19" s="65">
        <v>527774.2659</v>
      </c>
      <c r="DG19" s="65">
        <v>585185.26430000004</v>
      </c>
      <c r="DH19" s="65">
        <v>727611.43889999995</v>
      </c>
      <c r="DI19" s="65">
        <v>-9999</v>
      </c>
      <c r="DJ19" s="65">
        <v>-9999</v>
      </c>
      <c r="DK19" s="65">
        <v>-9999</v>
      </c>
      <c r="DL19" s="65">
        <v>-9999</v>
      </c>
      <c r="DM19" s="65">
        <v>-9999</v>
      </c>
      <c r="DO19" s="65">
        <v>650</v>
      </c>
      <c r="DP19" s="65">
        <v>1836</v>
      </c>
      <c r="DQ19" s="65">
        <v>2610</v>
      </c>
      <c r="DR19" s="65">
        <v>2610</v>
      </c>
      <c r="DS19" s="65">
        <v>-9999</v>
      </c>
      <c r="DT19" s="65">
        <v>-9999</v>
      </c>
      <c r="DU19" s="65">
        <v>-9999</v>
      </c>
      <c r="DV19" s="65">
        <v>-9999</v>
      </c>
      <c r="DW19" s="65">
        <v>-9999</v>
      </c>
    </row>
    <row r="20" spans="1:127" x14ac:dyDescent="0.2">
      <c r="A20" s="65" t="s">
        <v>53</v>
      </c>
      <c r="B20" s="65" t="s">
        <v>54</v>
      </c>
      <c r="C20" s="65">
        <v>23</v>
      </c>
      <c r="D20" s="65">
        <v>19282637.59</v>
      </c>
      <c r="E20" s="65">
        <v>1877831.091</v>
      </c>
      <c r="F20" s="65"/>
      <c r="G20" s="65">
        <v>112202.7322</v>
      </c>
      <c r="H20" s="65">
        <v>2638367.1030000001</v>
      </c>
      <c r="I20" s="66">
        <v>2638367.1030000001</v>
      </c>
      <c r="J20" s="65">
        <v>3205792.3489999999</v>
      </c>
      <c r="L20" s="67">
        <v>45637.505389999998</v>
      </c>
      <c r="M20" s="67">
        <v>1073133.341</v>
      </c>
      <c r="N20" s="68">
        <v>1073133.341</v>
      </c>
      <c r="O20" s="67">
        <v>1303928.7250000001</v>
      </c>
      <c r="P20" s="69">
        <f t="shared" si="0"/>
        <v>48.298906439935244</v>
      </c>
      <c r="Q20" s="72">
        <f t="shared" si="1"/>
        <v>2.4585640965561986</v>
      </c>
      <c r="R20" s="73">
        <f t="shared" si="2"/>
        <v>1073133.341</v>
      </c>
      <c r="T20" s="65">
        <v>491795.19150000002</v>
      </c>
      <c r="U20" s="65">
        <v>512286.65779999999</v>
      </c>
      <c r="V20" s="65">
        <v>512286.65779999999</v>
      </c>
      <c r="W20" s="65">
        <v>512286.65779999999</v>
      </c>
      <c r="Y20" s="67">
        <v>77986.859710000004</v>
      </c>
      <c r="Z20" s="67">
        <v>81236.3122</v>
      </c>
      <c r="AA20" s="67">
        <v>81236.3122</v>
      </c>
      <c r="AB20" s="67">
        <v>81236.3122</v>
      </c>
      <c r="AC20" s="69">
        <f t="shared" si="3"/>
        <v>11.599999999063023</v>
      </c>
      <c r="AD20" s="72">
        <f t="shared" si="4"/>
        <v>6.306128921002399</v>
      </c>
      <c r="AE20" s="74">
        <f t="shared" si="5"/>
        <v>81236.3122</v>
      </c>
      <c r="AF20" s="65">
        <v>-9999</v>
      </c>
      <c r="AG20" s="65">
        <v>-9999</v>
      </c>
      <c r="AH20" s="65">
        <v>-9999</v>
      </c>
      <c r="AI20" s="65">
        <v>-9999</v>
      </c>
      <c r="AJ20" s="65">
        <v>-9999</v>
      </c>
      <c r="AK20" s="70">
        <v>-9999</v>
      </c>
      <c r="AL20" s="70">
        <v>-9999</v>
      </c>
      <c r="AM20" s="70">
        <v>-9999</v>
      </c>
      <c r="AN20" s="70">
        <v>-9999</v>
      </c>
      <c r="AO20" s="70">
        <v>-9999</v>
      </c>
      <c r="AP20" s="69">
        <f t="shared" si="6"/>
        <v>0</v>
      </c>
      <c r="AQ20" s="72">
        <f t="shared" si="7"/>
        <v>0</v>
      </c>
      <c r="AR20" s="73">
        <f t="shared" si="8"/>
        <v>0</v>
      </c>
      <c r="AS20" s="65">
        <v>-9999</v>
      </c>
      <c r="AT20" s="65">
        <v>-9999</v>
      </c>
      <c r="AU20" s="65">
        <v>-9999</v>
      </c>
      <c r="AV20" s="65">
        <v>-9999</v>
      </c>
      <c r="AW20" s="65">
        <v>-9999</v>
      </c>
      <c r="AX20" s="70">
        <v>-9999</v>
      </c>
      <c r="AY20" s="70">
        <v>-9999</v>
      </c>
      <c r="AZ20" s="70">
        <v>-9999</v>
      </c>
      <c r="BA20" s="70">
        <v>-9999</v>
      </c>
      <c r="BB20" s="70">
        <v>-9999</v>
      </c>
      <c r="BC20" s="75">
        <f t="shared" si="9"/>
        <v>0</v>
      </c>
      <c r="BD20" s="72">
        <f t="shared" si="10"/>
        <v>0</v>
      </c>
      <c r="BE20" s="72">
        <f t="shared" si="11"/>
        <v>0</v>
      </c>
      <c r="BF20" s="65">
        <v>0</v>
      </c>
      <c r="BG20" s="65">
        <v>0</v>
      </c>
      <c r="BH20" s="65">
        <v>0</v>
      </c>
      <c r="BI20" s="65">
        <v>0</v>
      </c>
      <c r="BJ20" s="65">
        <v>59187.660109999997</v>
      </c>
      <c r="BK20" s="65">
        <v>0</v>
      </c>
      <c r="BL20" s="65">
        <v>0</v>
      </c>
      <c r="BM20" s="65">
        <v>0</v>
      </c>
      <c r="BN20" s="65">
        <v>0</v>
      </c>
      <c r="BO20" s="65">
        <v>25673.488679999999</v>
      </c>
      <c r="BQ20" s="65">
        <v>77323.84319</v>
      </c>
      <c r="BR20" s="65">
        <v>77323.84319</v>
      </c>
      <c r="BS20" s="65">
        <v>79797.567790000001</v>
      </c>
      <c r="BT20" s="65">
        <v>79797.567790000001</v>
      </c>
      <c r="BV20" s="65">
        <v>162841.37770000001</v>
      </c>
      <c r="BW20" s="65">
        <v>162841.37770000001</v>
      </c>
      <c r="BX20" s="65">
        <v>168050.95740000001</v>
      </c>
      <c r="BY20" s="65">
        <v>168050.95740000001</v>
      </c>
      <c r="CA20" s="65">
        <v>3156.6746189999999</v>
      </c>
      <c r="CB20" s="65">
        <v>50506.793899999997</v>
      </c>
      <c r="CC20" s="65">
        <v>63133.492380000003</v>
      </c>
      <c r="CD20" s="65">
        <v>63133.492380000003</v>
      </c>
      <c r="CF20" s="65">
        <v>1467.111533</v>
      </c>
      <c r="CG20" s="65">
        <v>23473.784530000001</v>
      </c>
      <c r="CH20" s="65">
        <v>29342.230660000001</v>
      </c>
      <c r="CI20" s="65">
        <v>29342.230660000001</v>
      </c>
      <c r="CK20" s="65">
        <v>34926.263769999998</v>
      </c>
      <c r="CL20" s="65">
        <v>82996.226519999997</v>
      </c>
      <c r="CM20" s="65">
        <v>75233.142059999998</v>
      </c>
      <c r="CN20" s="65">
        <v>75233.142059999998</v>
      </c>
      <c r="CP20" s="65">
        <v>269.67327130000001</v>
      </c>
      <c r="CQ20" s="65">
        <v>754.17687520000004</v>
      </c>
      <c r="CR20" s="65">
        <v>754.17687520000004</v>
      </c>
      <c r="CS20" s="65">
        <v>754.17687520000004</v>
      </c>
      <c r="CU20" s="65">
        <v>88.971992080000007</v>
      </c>
      <c r="CV20" s="65">
        <v>4259.1929710000004</v>
      </c>
      <c r="CW20" s="65">
        <v>5384.1701220000004</v>
      </c>
      <c r="CX20" s="65">
        <v>5458.4044219999996</v>
      </c>
      <c r="CZ20" s="65">
        <v>47.935284719999999</v>
      </c>
      <c r="DA20" s="65">
        <v>1815.255901</v>
      </c>
      <c r="DB20" s="65">
        <v>2263.509791</v>
      </c>
      <c r="DC20" s="65">
        <v>2294.7179550000001</v>
      </c>
      <c r="DE20" s="65">
        <v>21679.858329999999</v>
      </c>
      <c r="DF20" s="65">
        <v>24477.966499999999</v>
      </c>
      <c r="DG20" s="65">
        <v>25987.815299999998</v>
      </c>
      <c r="DH20" s="65">
        <v>32617.585879999999</v>
      </c>
      <c r="DI20" s="65">
        <v>-9999</v>
      </c>
      <c r="DJ20" s="65">
        <v>-9999</v>
      </c>
      <c r="DK20" s="65">
        <v>-9999</v>
      </c>
      <c r="DL20" s="65">
        <v>-9999</v>
      </c>
      <c r="DM20" s="65">
        <v>-9999</v>
      </c>
      <c r="DO20" s="65">
        <v>0</v>
      </c>
      <c r="DP20" s="65">
        <v>2157</v>
      </c>
      <c r="DQ20" s="65">
        <v>2157</v>
      </c>
      <c r="DR20" s="65">
        <v>2157</v>
      </c>
      <c r="DS20" s="65">
        <v>-9999</v>
      </c>
      <c r="DT20" s="65">
        <v>-9999</v>
      </c>
      <c r="DU20" s="65">
        <v>-9999</v>
      </c>
      <c r="DV20" s="65">
        <v>-9999</v>
      </c>
      <c r="DW20" s="65">
        <v>-9999</v>
      </c>
    </row>
    <row r="21" spans="1:127" x14ac:dyDescent="0.2">
      <c r="A21" s="65" t="s">
        <v>56</v>
      </c>
      <c r="B21" s="65" t="s">
        <v>57</v>
      </c>
      <c r="C21" s="65">
        <v>24</v>
      </c>
      <c r="D21" s="65">
        <v>74057508.359999999</v>
      </c>
      <c r="E21" s="65">
        <v>67809371.209999993</v>
      </c>
      <c r="F21" s="65">
        <v>0</v>
      </c>
      <c r="G21" s="65">
        <v>114628.52619999999</v>
      </c>
      <c r="H21" s="65">
        <v>2695407.9160000002</v>
      </c>
      <c r="I21" s="66">
        <v>2695407.9160000002</v>
      </c>
      <c r="J21" s="65">
        <v>3275100.7480000001</v>
      </c>
      <c r="K21" s="67">
        <v>0</v>
      </c>
      <c r="L21" s="67">
        <v>24920.52147</v>
      </c>
      <c r="M21" s="67">
        <v>585988.26199999999</v>
      </c>
      <c r="N21" s="68">
        <v>585988.26199999999</v>
      </c>
      <c r="O21" s="67">
        <v>712014.89919999999</v>
      </c>
      <c r="P21" s="69">
        <f t="shared" si="0"/>
        <v>48.298906439807304</v>
      </c>
      <c r="Q21" s="72">
        <f t="shared" si="1"/>
        <v>4.5997643481807495</v>
      </c>
      <c r="R21" s="73">
        <f t="shared" si="2"/>
        <v>585988.26199999999</v>
      </c>
      <c r="S21" s="65">
        <v>0</v>
      </c>
      <c r="T21" s="65">
        <v>355075.48469999997</v>
      </c>
      <c r="U21" s="65">
        <v>369870.2966</v>
      </c>
      <c r="V21" s="65">
        <v>369870.2966</v>
      </c>
      <c r="W21" s="65">
        <v>369870.2966</v>
      </c>
      <c r="X21" s="67">
        <v>0</v>
      </c>
      <c r="Y21" s="67">
        <v>39472.706429999998</v>
      </c>
      <c r="Z21" s="67">
        <v>41117.402529999999</v>
      </c>
      <c r="AA21" s="67">
        <v>41117.402529999999</v>
      </c>
      <c r="AB21" s="67">
        <v>41117.402529999999</v>
      </c>
      <c r="AC21" s="69">
        <f t="shared" si="3"/>
        <v>11.600000003893259</v>
      </c>
      <c r="AD21" s="72">
        <f t="shared" si="4"/>
        <v>8.9954684352966101</v>
      </c>
      <c r="AE21" s="74">
        <f t="shared" si="5"/>
        <v>41117.402529999999</v>
      </c>
      <c r="AF21" s="65">
        <v>-9999</v>
      </c>
      <c r="AG21" s="65">
        <v>-9999</v>
      </c>
      <c r="AH21" s="65">
        <v>-9999</v>
      </c>
      <c r="AI21" s="65">
        <v>-9999</v>
      </c>
      <c r="AJ21" s="65">
        <v>-9999</v>
      </c>
      <c r="AK21" s="70">
        <v>-9999</v>
      </c>
      <c r="AL21" s="70">
        <v>-9999</v>
      </c>
      <c r="AM21" s="70">
        <v>-9999</v>
      </c>
      <c r="AN21" s="70">
        <v>-9999</v>
      </c>
      <c r="AO21" s="70">
        <v>-9999</v>
      </c>
      <c r="AP21" s="69">
        <f t="shared" si="6"/>
        <v>0</v>
      </c>
      <c r="AQ21" s="72">
        <f t="shared" si="7"/>
        <v>0</v>
      </c>
      <c r="AR21" s="73">
        <f t="shared" si="8"/>
        <v>0</v>
      </c>
      <c r="AS21" s="65">
        <v>-9999</v>
      </c>
      <c r="AT21" s="65">
        <v>-9999</v>
      </c>
      <c r="AU21" s="65">
        <v>-9999</v>
      </c>
      <c r="AV21" s="65">
        <v>-9999</v>
      </c>
      <c r="AW21" s="65">
        <v>-9999</v>
      </c>
      <c r="AX21" s="70">
        <v>-9999</v>
      </c>
      <c r="AY21" s="70">
        <v>-9999</v>
      </c>
      <c r="AZ21" s="70">
        <v>-9999</v>
      </c>
      <c r="BA21" s="70">
        <v>-9999</v>
      </c>
      <c r="BB21" s="70">
        <v>-9999</v>
      </c>
      <c r="BC21" s="75">
        <f t="shared" si="9"/>
        <v>0</v>
      </c>
      <c r="BD21" s="72">
        <f t="shared" si="10"/>
        <v>0</v>
      </c>
      <c r="BE21" s="72">
        <f t="shared" si="11"/>
        <v>0</v>
      </c>
      <c r="BF21" s="65">
        <v>0</v>
      </c>
      <c r="BG21" s="65">
        <v>0</v>
      </c>
      <c r="BH21" s="65">
        <v>0</v>
      </c>
      <c r="BI21" s="65">
        <v>0</v>
      </c>
      <c r="BJ21" s="65">
        <v>348385.7219</v>
      </c>
      <c r="BK21" s="65">
        <v>0</v>
      </c>
      <c r="BL21" s="65">
        <v>0</v>
      </c>
      <c r="BM21" s="65">
        <v>0</v>
      </c>
      <c r="BN21" s="65">
        <v>0</v>
      </c>
      <c r="BO21" s="65">
        <v>103396.01850000001</v>
      </c>
      <c r="BQ21" s="65">
        <v>508654.1249</v>
      </c>
      <c r="BR21" s="65">
        <v>508654.1249</v>
      </c>
      <c r="BS21" s="65">
        <v>524926.85750000004</v>
      </c>
      <c r="BT21" s="65">
        <v>524926.85750000004</v>
      </c>
      <c r="BV21" s="65">
        <v>1071208.247</v>
      </c>
      <c r="BW21" s="65">
        <v>1071208.247</v>
      </c>
      <c r="BX21" s="65">
        <v>1105478.067</v>
      </c>
      <c r="BY21" s="65">
        <v>1105478.067</v>
      </c>
      <c r="CA21" s="65">
        <v>20765.335760000002</v>
      </c>
      <c r="CB21" s="65">
        <v>332245.37209999998</v>
      </c>
      <c r="CC21" s="65">
        <v>415306.71509999997</v>
      </c>
      <c r="CD21" s="65">
        <v>415306.71509999997</v>
      </c>
      <c r="CF21" s="65">
        <v>9650.9989949999999</v>
      </c>
      <c r="CG21" s="65">
        <v>154415.98389999999</v>
      </c>
      <c r="CH21" s="65">
        <v>193019.97990000001</v>
      </c>
      <c r="CI21" s="65">
        <v>193019.97990000001</v>
      </c>
      <c r="CJ21" s="65">
        <v>0</v>
      </c>
      <c r="CK21" s="65">
        <v>11292.713040000001</v>
      </c>
      <c r="CL21" s="65">
        <v>145539.0864</v>
      </c>
      <c r="CM21" s="65">
        <v>132061.74189999999</v>
      </c>
      <c r="CN21" s="65">
        <v>132061.74189999999</v>
      </c>
      <c r="CO21" s="65">
        <v>0</v>
      </c>
      <c r="CP21" s="65">
        <v>0</v>
      </c>
      <c r="CQ21" s="65">
        <v>1924.4535169999999</v>
      </c>
      <c r="CR21" s="65">
        <v>2038.7766340000001</v>
      </c>
      <c r="CS21" s="65">
        <v>2038.7766340000001</v>
      </c>
      <c r="CU21" s="65">
        <v>190.35833550000001</v>
      </c>
      <c r="CV21" s="65">
        <v>9112.6754099999998</v>
      </c>
      <c r="CW21" s="65">
        <v>11519.598900000001</v>
      </c>
      <c r="CX21" s="65">
        <v>11678.42549</v>
      </c>
      <c r="CZ21" s="65">
        <v>129.58410900000001</v>
      </c>
      <c r="DA21" s="65">
        <v>4907.2060359999996</v>
      </c>
      <c r="DB21" s="65">
        <v>6118.9768919999997</v>
      </c>
      <c r="DC21" s="65">
        <v>6203.3423480000001</v>
      </c>
      <c r="DD21" s="65">
        <v>84982.198610000007</v>
      </c>
      <c r="DE21" s="65">
        <v>87910.232870000007</v>
      </c>
      <c r="DF21" s="65">
        <v>99246.478359999994</v>
      </c>
      <c r="DG21" s="65">
        <v>108438.16899999999</v>
      </c>
      <c r="DH21" s="65">
        <v>135254.55040000001</v>
      </c>
      <c r="DI21" s="65">
        <v>-9999</v>
      </c>
      <c r="DJ21" s="65">
        <v>-9999</v>
      </c>
      <c r="DK21" s="65">
        <v>-9999</v>
      </c>
      <c r="DL21" s="65">
        <v>-9999</v>
      </c>
      <c r="DM21" s="65">
        <v>-9999</v>
      </c>
      <c r="DN21" s="65">
        <v>0</v>
      </c>
      <c r="DO21" s="65">
        <v>1000</v>
      </c>
      <c r="DP21" s="65">
        <v>3816</v>
      </c>
      <c r="DQ21" s="65">
        <v>5130</v>
      </c>
      <c r="DR21" s="65">
        <v>5130</v>
      </c>
      <c r="DS21" s="65">
        <v>-9999</v>
      </c>
      <c r="DT21" s="65">
        <v>-9999</v>
      </c>
      <c r="DU21" s="65">
        <v>-9999</v>
      </c>
      <c r="DV21" s="65">
        <v>-9999</v>
      </c>
      <c r="DW21" s="65">
        <v>-9999</v>
      </c>
    </row>
    <row r="22" spans="1:127" x14ac:dyDescent="0.2">
      <c r="A22" s="65" t="s">
        <v>59</v>
      </c>
      <c r="B22" s="65" t="s">
        <v>60</v>
      </c>
      <c r="C22" s="65">
        <v>25</v>
      </c>
      <c r="D22" s="65">
        <v>73769871.090000004</v>
      </c>
      <c r="E22" s="65">
        <v>66922848.310000002</v>
      </c>
      <c r="F22" s="65">
        <v>0</v>
      </c>
      <c r="G22" s="65">
        <v>28980.06208</v>
      </c>
      <c r="H22" s="65">
        <v>681445.45970000001</v>
      </c>
      <c r="I22" s="66">
        <v>681445.45970000001</v>
      </c>
      <c r="J22" s="65">
        <v>828001.77359999996</v>
      </c>
      <c r="K22" s="67">
        <v>0</v>
      </c>
      <c r="L22" s="67">
        <v>6863.6451520000001</v>
      </c>
      <c r="M22" s="67">
        <v>161393.71309999999</v>
      </c>
      <c r="N22" s="68">
        <v>161393.71309999999</v>
      </c>
      <c r="O22" s="67">
        <v>196104.14720000001</v>
      </c>
      <c r="P22" s="69">
        <f t="shared" si="0"/>
        <v>48.2989064396873</v>
      </c>
      <c r="Q22" s="72">
        <f t="shared" si="1"/>
        <v>4.2222552948997123</v>
      </c>
      <c r="R22" s="73">
        <f t="shared" si="2"/>
        <v>161393.71309999999</v>
      </c>
      <c r="S22" s="65">
        <v>0</v>
      </c>
      <c r="T22" s="65">
        <v>350225.28820000001</v>
      </c>
      <c r="U22" s="65">
        <v>364818.0086</v>
      </c>
      <c r="V22" s="65">
        <v>364818.0086</v>
      </c>
      <c r="W22" s="65">
        <v>364818.0086</v>
      </c>
      <c r="X22" s="67">
        <v>0</v>
      </c>
      <c r="Y22" s="67">
        <v>40256.460489999998</v>
      </c>
      <c r="Z22" s="67">
        <v>41933.813009999998</v>
      </c>
      <c r="AA22" s="67">
        <v>41933.813009999998</v>
      </c>
      <c r="AB22" s="67">
        <v>41933.813009999998</v>
      </c>
      <c r="AC22" s="69">
        <f t="shared" si="3"/>
        <v>11.600000006140046</v>
      </c>
      <c r="AD22" s="72">
        <f t="shared" si="4"/>
        <v>8.6998529924526888</v>
      </c>
      <c r="AE22" s="74">
        <f t="shared" si="5"/>
        <v>41933.813009999998</v>
      </c>
      <c r="AF22" s="65">
        <v>-9999</v>
      </c>
      <c r="AG22" s="65">
        <v>-9999</v>
      </c>
      <c r="AH22" s="65">
        <v>-9999</v>
      </c>
      <c r="AI22" s="65">
        <v>-9999</v>
      </c>
      <c r="AJ22" s="65">
        <v>-9999</v>
      </c>
      <c r="AK22" s="70">
        <v>-9999</v>
      </c>
      <c r="AL22" s="70">
        <v>-9999</v>
      </c>
      <c r="AM22" s="70">
        <v>-9999</v>
      </c>
      <c r="AN22" s="70">
        <v>-9999</v>
      </c>
      <c r="AO22" s="70">
        <v>-9999</v>
      </c>
      <c r="AP22" s="69">
        <f t="shared" si="6"/>
        <v>0</v>
      </c>
      <c r="AQ22" s="72">
        <f t="shared" si="7"/>
        <v>0</v>
      </c>
      <c r="AR22" s="73">
        <f t="shared" si="8"/>
        <v>0</v>
      </c>
      <c r="AS22" s="65">
        <v>-9999</v>
      </c>
      <c r="AT22" s="65">
        <v>-9999</v>
      </c>
      <c r="AU22" s="65">
        <v>-9999</v>
      </c>
      <c r="AV22" s="65">
        <v>-9999</v>
      </c>
      <c r="AW22" s="65">
        <v>-9999</v>
      </c>
      <c r="AX22" s="70">
        <v>-9999</v>
      </c>
      <c r="AY22" s="70">
        <v>-9999</v>
      </c>
      <c r="AZ22" s="70">
        <v>-9999</v>
      </c>
      <c r="BA22" s="70">
        <v>-9999</v>
      </c>
      <c r="BB22" s="70">
        <v>-9999</v>
      </c>
      <c r="BC22" s="75">
        <f t="shared" si="9"/>
        <v>0</v>
      </c>
      <c r="BD22" s="72">
        <f t="shared" si="10"/>
        <v>0</v>
      </c>
      <c r="BE22" s="72">
        <f t="shared" si="11"/>
        <v>0</v>
      </c>
      <c r="BF22" s="65">
        <v>0</v>
      </c>
      <c r="BG22" s="65">
        <v>0</v>
      </c>
      <c r="BH22" s="65">
        <v>0</v>
      </c>
      <c r="BI22" s="65">
        <v>0</v>
      </c>
      <c r="BJ22" s="65">
        <v>592627.82649999997</v>
      </c>
      <c r="BK22" s="65">
        <v>0</v>
      </c>
      <c r="BL22" s="65">
        <v>0</v>
      </c>
      <c r="BM22" s="65">
        <v>0</v>
      </c>
      <c r="BN22" s="65">
        <v>0</v>
      </c>
      <c r="BO22" s="65">
        <v>223663.08609999999</v>
      </c>
      <c r="BQ22" s="65">
        <v>34822.030059999997</v>
      </c>
      <c r="BR22" s="65">
        <v>34822.030059999997</v>
      </c>
      <c r="BS22" s="65">
        <v>35936.04754</v>
      </c>
      <c r="BT22" s="65">
        <v>35936.04754</v>
      </c>
      <c r="BV22" s="65">
        <v>73334.008199999997</v>
      </c>
      <c r="BW22" s="65">
        <v>73334.008199999997</v>
      </c>
      <c r="BX22" s="65">
        <v>75680.091020000007</v>
      </c>
      <c r="BY22" s="65">
        <v>75680.091020000007</v>
      </c>
      <c r="CA22" s="65">
        <v>1421.5772770000001</v>
      </c>
      <c r="CB22" s="65">
        <v>22745.236440000001</v>
      </c>
      <c r="CC22" s="65">
        <v>28431.545549999999</v>
      </c>
      <c r="CD22" s="65">
        <v>28431.545549999999</v>
      </c>
      <c r="CF22" s="65">
        <v>660.69920730000001</v>
      </c>
      <c r="CG22" s="65">
        <v>10571.187320000001</v>
      </c>
      <c r="CH22" s="65">
        <v>13213.98415</v>
      </c>
      <c r="CI22" s="65">
        <v>13213.98415</v>
      </c>
      <c r="CJ22" s="65">
        <v>0</v>
      </c>
      <c r="CK22" s="65">
        <v>4262.2150780000002</v>
      </c>
      <c r="CL22" s="65">
        <v>13205.89631</v>
      </c>
      <c r="CM22" s="65">
        <v>11970.67764</v>
      </c>
      <c r="CN22" s="65">
        <v>11970.67764</v>
      </c>
      <c r="CO22" s="65">
        <v>0</v>
      </c>
      <c r="CP22" s="65">
        <v>0</v>
      </c>
      <c r="CQ22" s="65">
        <v>129.60296159999999</v>
      </c>
      <c r="CR22" s="65">
        <v>129.60296159999999</v>
      </c>
      <c r="CS22" s="65">
        <v>129.60296159999999</v>
      </c>
      <c r="CU22" s="65">
        <v>14.248792</v>
      </c>
      <c r="CV22" s="65">
        <v>682.1062819</v>
      </c>
      <c r="CW22" s="65">
        <v>862.27045559999999</v>
      </c>
      <c r="CX22" s="65">
        <v>874.15901829999996</v>
      </c>
      <c r="CZ22" s="65">
        <v>8.2375303049999999</v>
      </c>
      <c r="DA22" s="65">
        <v>311.94610779999999</v>
      </c>
      <c r="DB22" s="65">
        <v>388.9771513</v>
      </c>
      <c r="DC22" s="65">
        <v>394.34017770000003</v>
      </c>
      <c r="DD22" s="65">
        <v>18378.286349999998</v>
      </c>
      <c r="DE22" s="65">
        <v>19012.775280000002</v>
      </c>
      <c r="DF22" s="65">
        <v>21466.206340000001</v>
      </c>
      <c r="DG22" s="65">
        <v>22930.260780000001</v>
      </c>
      <c r="DH22" s="65">
        <v>28741.380659999999</v>
      </c>
      <c r="DI22" s="65">
        <v>-9999</v>
      </c>
      <c r="DJ22" s="65">
        <v>-9999</v>
      </c>
      <c r="DK22" s="65">
        <v>-9999</v>
      </c>
      <c r="DL22" s="65">
        <v>-9999</v>
      </c>
      <c r="DM22" s="65">
        <v>-9999</v>
      </c>
      <c r="DN22" s="65">
        <v>-9999</v>
      </c>
      <c r="DO22" s="65">
        <v>0</v>
      </c>
      <c r="DP22" s="65">
        <v>0</v>
      </c>
      <c r="DQ22" s="65">
        <v>0</v>
      </c>
      <c r="DR22" s="65">
        <v>0</v>
      </c>
      <c r="DS22" s="65">
        <v>-9999</v>
      </c>
      <c r="DT22" s="65">
        <v>-9999</v>
      </c>
      <c r="DU22" s="65">
        <v>-9999</v>
      </c>
      <c r="DV22" s="65">
        <v>-9999</v>
      </c>
      <c r="DW22" s="65">
        <v>-9999</v>
      </c>
    </row>
    <row r="23" spans="1:127" x14ac:dyDescent="0.2">
      <c r="A23" s="65" t="s">
        <v>61</v>
      </c>
      <c r="B23" s="65" t="s">
        <v>62</v>
      </c>
      <c r="C23" s="65">
        <v>26</v>
      </c>
      <c r="D23" s="65">
        <v>196573528.69999999</v>
      </c>
      <c r="E23" s="65">
        <v>135141829.69999999</v>
      </c>
      <c r="F23" s="65"/>
      <c r="G23" s="65">
        <v>376190.37609999999</v>
      </c>
      <c r="H23" s="65">
        <v>8845847.9859999996</v>
      </c>
      <c r="I23" s="66">
        <v>8845847.9859999996</v>
      </c>
      <c r="J23" s="65">
        <v>10748296.460000001</v>
      </c>
      <c r="L23" s="67">
        <v>147068.51949999999</v>
      </c>
      <c r="M23" s="67">
        <v>3458211.1860000002</v>
      </c>
      <c r="N23" s="68">
        <v>3458211.1860000002</v>
      </c>
      <c r="O23" s="67">
        <v>4201957.699</v>
      </c>
      <c r="P23" s="69">
        <f t="shared" si="0"/>
        <v>48.298906439742659</v>
      </c>
      <c r="Q23" s="72">
        <f t="shared" si="1"/>
        <v>2.5579259074202763</v>
      </c>
      <c r="R23" s="73">
        <f t="shared" si="2"/>
        <v>3458211.1860000002</v>
      </c>
      <c r="T23" s="65">
        <v>670937.87170000002</v>
      </c>
      <c r="U23" s="65">
        <v>698893.61629999999</v>
      </c>
      <c r="V23" s="65">
        <v>698893.61629999999</v>
      </c>
      <c r="W23" s="65">
        <v>698893.61629999999</v>
      </c>
      <c r="Y23" s="67">
        <v>114891.2503</v>
      </c>
      <c r="Z23" s="67">
        <v>119678.3857</v>
      </c>
      <c r="AA23" s="67">
        <v>119678.3857</v>
      </c>
      <c r="AB23" s="67">
        <v>119678.3857</v>
      </c>
      <c r="AC23" s="69">
        <f t="shared" si="3"/>
        <v>11.599999997023867</v>
      </c>
      <c r="AD23" s="72">
        <f t="shared" si="4"/>
        <v>5.8397647345605863</v>
      </c>
      <c r="AE23" s="74">
        <f t="shared" si="5"/>
        <v>119678.3857</v>
      </c>
      <c r="AF23" s="65">
        <v>-9999</v>
      </c>
      <c r="AG23" s="65">
        <v>-9999</v>
      </c>
      <c r="AH23" s="65">
        <v>-9999</v>
      </c>
      <c r="AI23" s="65">
        <v>-9999</v>
      </c>
      <c r="AJ23" s="65">
        <v>-9999</v>
      </c>
      <c r="AK23" s="70">
        <v>-9999</v>
      </c>
      <c r="AL23" s="70">
        <v>-9999</v>
      </c>
      <c r="AM23" s="70">
        <v>-9999</v>
      </c>
      <c r="AN23" s="70">
        <v>-9999</v>
      </c>
      <c r="AO23" s="70">
        <v>-9999</v>
      </c>
      <c r="AP23" s="69">
        <f t="shared" si="6"/>
        <v>0</v>
      </c>
      <c r="AQ23" s="72">
        <f t="shared" si="7"/>
        <v>0</v>
      </c>
      <c r="AR23" s="73">
        <f t="shared" si="8"/>
        <v>0</v>
      </c>
      <c r="AS23" s="65">
        <v>-9999</v>
      </c>
      <c r="AT23" s="65">
        <v>-9999</v>
      </c>
      <c r="AU23" s="65">
        <v>-9999</v>
      </c>
      <c r="AV23" s="65">
        <v>-9999</v>
      </c>
      <c r="AW23" s="65">
        <v>-9999</v>
      </c>
      <c r="AX23" s="70">
        <v>-9999</v>
      </c>
      <c r="AY23" s="70">
        <v>-9999</v>
      </c>
      <c r="AZ23" s="70">
        <v>-9999</v>
      </c>
      <c r="BA23" s="70">
        <v>-9999</v>
      </c>
      <c r="BB23" s="70">
        <v>-9999</v>
      </c>
      <c r="BC23" s="75">
        <f t="shared" si="9"/>
        <v>0</v>
      </c>
      <c r="BD23" s="72">
        <f t="shared" si="10"/>
        <v>0</v>
      </c>
      <c r="BE23" s="72">
        <f t="shared" si="11"/>
        <v>0</v>
      </c>
      <c r="BF23" s="65">
        <v>0</v>
      </c>
      <c r="BG23" s="65">
        <v>0</v>
      </c>
      <c r="BH23" s="65">
        <v>0</v>
      </c>
      <c r="BI23" s="65">
        <v>0</v>
      </c>
      <c r="BJ23" s="65">
        <v>626681.6777</v>
      </c>
      <c r="BK23" s="65">
        <v>0</v>
      </c>
      <c r="BL23" s="65">
        <v>0</v>
      </c>
      <c r="BM23" s="65">
        <v>0</v>
      </c>
      <c r="BN23" s="65">
        <v>0</v>
      </c>
      <c r="BO23" s="65">
        <v>273067.6838</v>
      </c>
      <c r="BQ23" s="65">
        <v>2021676.591</v>
      </c>
      <c r="BR23" s="65">
        <v>2021676.591</v>
      </c>
      <c r="BS23" s="65">
        <v>2086353.551</v>
      </c>
      <c r="BT23" s="65">
        <v>2086353.551</v>
      </c>
      <c r="BV23" s="65">
        <v>4257581.9800000004</v>
      </c>
      <c r="BW23" s="65">
        <v>4257581.9800000004</v>
      </c>
      <c r="BX23" s="65">
        <v>4393789.4539999999</v>
      </c>
      <c r="BY23" s="65">
        <v>4393789.4539999999</v>
      </c>
      <c r="CA23" s="65">
        <v>82533.083199999994</v>
      </c>
      <c r="CB23" s="65">
        <v>1320529.331</v>
      </c>
      <c r="CC23" s="65">
        <v>1650661.6640000001</v>
      </c>
      <c r="CD23" s="65">
        <v>1650661.6640000001</v>
      </c>
      <c r="CF23" s="65">
        <v>38358.479359999998</v>
      </c>
      <c r="CG23" s="65">
        <v>613735.66969999997</v>
      </c>
      <c r="CH23" s="65">
        <v>767169.5871</v>
      </c>
      <c r="CI23" s="65">
        <v>767169.5871</v>
      </c>
      <c r="CK23" s="65">
        <v>733979.37430000002</v>
      </c>
      <c r="CL23" s="65">
        <v>2555603.71</v>
      </c>
      <c r="CM23" s="65">
        <v>2316988.44</v>
      </c>
      <c r="CN23" s="65">
        <v>2316988.44</v>
      </c>
      <c r="CP23" s="65">
        <v>8053.1617889999998</v>
      </c>
      <c r="CQ23" s="65">
        <v>18463.094550000002</v>
      </c>
      <c r="CR23" s="65">
        <v>18463.094550000002</v>
      </c>
      <c r="CS23" s="65">
        <v>18463.094550000002</v>
      </c>
      <c r="CU23" s="65">
        <v>2921.2523980000001</v>
      </c>
      <c r="CV23" s="65">
        <v>139843.7574</v>
      </c>
      <c r="CW23" s="65">
        <v>176780.57449999999</v>
      </c>
      <c r="CX23" s="65">
        <v>179217.93849999999</v>
      </c>
      <c r="CZ23" s="65">
        <v>1173.509456</v>
      </c>
      <c r="DA23" s="65">
        <v>44439.497459999999</v>
      </c>
      <c r="DB23" s="65">
        <v>55413.254719999997</v>
      </c>
      <c r="DC23" s="65">
        <v>56177.265529999997</v>
      </c>
      <c r="DE23" s="65">
        <v>502467.45549999998</v>
      </c>
      <c r="DF23" s="65">
        <v>567128.80220000003</v>
      </c>
      <c r="DG23" s="65">
        <v>661023.55090000003</v>
      </c>
      <c r="DH23" s="65">
        <v>813396.83669999999</v>
      </c>
      <c r="DI23" s="65">
        <v>-9999</v>
      </c>
      <c r="DJ23" s="65">
        <v>-9999</v>
      </c>
      <c r="DK23" s="65">
        <v>-9999</v>
      </c>
      <c r="DL23" s="65">
        <v>-9999</v>
      </c>
      <c r="DM23" s="65">
        <v>-9999</v>
      </c>
      <c r="DO23" s="65">
        <v>114391</v>
      </c>
      <c r="DP23" s="65">
        <v>190132</v>
      </c>
      <c r="DQ23" s="65">
        <v>206526</v>
      </c>
      <c r="DR23" s="65">
        <v>206526</v>
      </c>
      <c r="DS23" s="65">
        <v>-9999</v>
      </c>
      <c r="DT23" s="65">
        <v>-9999</v>
      </c>
      <c r="DU23" s="65">
        <v>-9999</v>
      </c>
      <c r="DV23" s="65">
        <v>-9999</v>
      </c>
      <c r="DW23" s="65">
        <v>-9999</v>
      </c>
    </row>
    <row r="24" spans="1:127" x14ac:dyDescent="0.2">
      <c r="A24" s="65" t="s">
        <v>64</v>
      </c>
      <c r="B24" s="65" t="s">
        <v>65</v>
      </c>
      <c r="C24" s="65">
        <v>27</v>
      </c>
      <c r="D24" s="65">
        <v>129347776.90000001</v>
      </c>
      <c r="E24" s="65">
        <v>79665598.760000005</v>
      </c>
      <c r="F24" s="65">
        <v>0</v>
      </c>
      <c r="G24" s="65">
        <v>204608.0478</v>
      </c>
      <c r="H24" s="65">
        <v>4811212.0959999999</v>
      </c>
      <c r="I24" s="66">
        <v>4811212.0959999999</v>
      </c>
      <c r="J24" s="65">
        <v>5845944.2240000004</v>
      </c>
      <c r="K24" s="67">
        <v>0</v>
      </c>
      <c r="L24" s="67">
        <v>114861.0806</v>
      </c>
      <c r="M24" s="67">
        <v>2700876.2680000002</v>
      </c>
      <c r="N24" s="68">
        <v>2700876.2680000002</v>
      </c>
      <c r="O24" s="67">
        <v>3281745.1609999998</v>
      </c>
      <c r="P24" s="69">
        <f t="shared" si="0"/>
        <v>48.298906440062296</v>
      </c>
      <c r="Q24" s="72">
        <f t="shared" si="1"/>
        <v>1.7813522792596139</v>
      </c>
      <c r="R24" s="73">
        <f t="shared" si="2"/>
        <v>2700876.2680000002</v>
      </c>
      <c r="S24" s="65">
        <v>0</v>
      </c>
      <c r="T24" s="65">
        <v>237305.5104</v>
      </c>
      <c r="U24" s="65">
        <v>247193.24</v>
      </c>
      <c r="V24" s="65">
        <v>247193.24</v>
      </c>
      <c r="W24" s="65">
        <v>247193.24</v>
      </c>
      <c r="X24" s="67">
        <v>0</v>
      </c>
      <c r="Y24" s="67">
        <v>51961.007409999998</v>
      </c>
      <c r="Z24" s="67">
        <v>54126.049379999997</v>
      </c>
      <c r="AA24" s="67">
        <v>54126.049379999997</v>
      </c>
      <c r="AB24" s="67">
        <v>54126.049379999997</v>
      </c>
      <c r="AC24" s="69">
        <f t="shared" si="3"/>
        <v>11.599999999999998</v>
      </c>
      <c r="AD24" s="72">
        <f t="shared" si="4"/>
        <v>4.5669921014287045</v>
      </c>
      <c r="AE24" s="74">
        <f t="shared" si="5"/>
        <v>54126.049379999997</v>
      </c>
      <c r="AF24" s="65">
        <v>-9999</v>
      </c>
      <c r="AG24" s="65">
        <v>-9999</v>
      </c>
      <c r="AH24" s="65">
        <v>-9999</v>
      </c>
      <c r="AI24" s="65">
        <v>-9999</v>
      </c>
      <c r="AJ24" s="65">
        <v>-9999</v>
      </c>
      <c r="AK24" s="70">
        <v>-9999</v>
      </c>
      <c r="AL24" s="70">
        <v>-9999</v>
      </c>
      <c r="AM24" s="70">
        <v>-9999</v>
      </c>
      <c r="AN24" s="70">
        <v>-9999</v>
      </c>
      <c r="AO24" s="70">
        <v>-9999</v>
      </c>
      <c r="AP24" s="69">
        <f t="shared" si="6"/>
        <v>0</v>
      </c>
      <c r="AQ24" s="72">
        <f t="shared" si="7"/>
        <v>0</v>
      </c>
      <c r="AR24" s="73">
        <f t="shared" si="8"/>
        <v>0</v>
      </c>
      <c r="AS24" s="65">
        <v>-9999</v>
      </c>
      <c r="AT24" s="65">
        <v>-9999</v>
      </c>
      <c r="AU24" s="65">
        <v>-9999</v>
      </c>
      <c r="AV24" s="65">
        <v>-9999</v>
      </c>
      <c r="AW24" s="65">
        <v>-9999</v>
      </c>
      <c r="AX24" s="70">
        <v>-9999</v>
      </c>
      <c r="AY24" s="70">
        <v>-9999</v>
      </c>
      <c r="AZ24" s="70">
        <v>-9999</v>
      </c>
      <c r="BA24" s="70">
        <v>-9999</v>
      </c>
      <c r="BB24" s="70">
        <v>-9999</v>
      </c>
      <c r="BC24" s="75">
        <f t="shared" si="9"/>
        <v>0</v>
      </c>
      <c r="BD24" s="72">
        <f t="shared" si="10"/>
        <v>0</v>
      </c>
      <c r="BE24" s="72">
        <f t="shared" si="11"/>
        <v>0</v>
      </c>
      <c r="BF24" s="65">
        <v>0</v>
      </c>
      <c r="BG24" s="65">
        <v>0</v>
      </c>
      <c r="BH24" s="65">
        <v>0</v>
      </c>
      <c r="BI24" s="65">
        <v>0</v>
      </c>
      <c r="BJ24" s="65">
        <v>293642.01850000001</v>
      </c>
      <c r="BK24" s="65">
        <v>0</v>
      </c>
      <c r="BL24" s="65">
        <v>0</v>
      </c>
      <c r="BM24" s="65">
        <v>0</v>
      </c>
      <c r="BN24" s="65">
        <v>0</v>
      </c>
      <c r="BO24" s="65">
        <v>122921.7426</v>
      </c>
      <c r="BQ24" s="65">
        <v>6271752.7019999996</v>
      </c>
      <c r="BR24" s="65">
        <v>6271752.7019999996</v>
      </c>
      <c r="BS24" s="65">
        <v>6472397.0089999996</v>
      </c>
      <c r="BT24" s="65">
        <v>6472397.0089999996</v>
      </c>
      <c r="BV24" s="65">
        <v>13208097.380000001</v>
      </c>
      <c r="BW24" s="65">
        <v>13208097.380000001</v>
      </c>
      <c r="BX24" s="65">
        <v>13630647.449999999</v>
      </c>
      <c r="BY24" s="65">
        <v>13630647.449999999</v>
      </c>
      <c r="CA24" s="65">
        <v>256038.52249999999</v>
      </c>
      <c r="CB24" s="65">
        <v>4096616.361</v>
      </c>
      <c r="CC24" s="65">
        <v>5120770.4510000004</v>
      </c>
      <c r="CD24" s="65">
        <v>5120770.4510000004</v>
      </c>
      <c r="CF24" s="65">
        <v>118997.71580000001</v>
      </c>
      <c r="CG24" s="65">
        <v>1903963.453</v>
      </c>
      <c r="CH24" s="65">
        <v>2379954.3169999998</v>
      </c>
      <c r="CI24" s="65">
        <v>2379954.3169999998</v>
      </c>
      <c r="CJ24" s="65">
        <v>0</v>
      </c>
      <c r="CK24" s="65">
        <v>900660.56689999998</v>
      </c>
      <c r="CL24" s="65">
        <v>4769681.0690000001</v>
      </c>
      <c r="CM24" s="65">
        <v>4735746.5319999997</v>
      </c>
      <c r="CN24" s="65">
        <v>4735746.5319999997</v>
      </c>
      <c r="CO24" s="65">
        <v>0</v>
      </c>
      <c r="CP24" s="65">
        <v>11452.10809</v>
      </c>
      <c r="CQ24" s="65">
        <v>55426.285400000001</v>
      </c>
      <c r="CR24" s="65">
        <v>55426.285400000001</v>
      </c>
      <c r="CS24" s="65">
        <v>55426.285400000001</v>
      </c>
      <c r="CU24" s="65">
        <v>6928.3179760000003</v>
      </c>
      <c r="CV24" s="65">
        <v>331666.65749999997</v>
      </c>
      <c r="CW24" s="65">
        <v>419269.5001</v>
      </c>
      <c r="CX24" s="65">
        <v>425050.1826</v>
      </c>
      <c r="CZ24" s="65">
        <v>3522.8801880000001</v>
      </c>
      <c r="DA24" s="65">
        <v>133407.55319999999</v>
      </c>
      <c r="DB24" s="65">
        <v>166350.8174</v>
      </c>
      <c r="DC24" s="65">
        <v>168644.38099999999</v>
      </c>
      <c r="DD24" s="65">
        <v>1831711.128</v>
      </c>
      <c r="DE24" s="65">
        <v>1893486.9369999999</v>
      </c>
      <c r="DF24" s="65">
        <v>2135885.7680000002</v>
      </c>
      <c r="DG24" s="65">
        <v>2884207.8</v>
      </c>
      <c r="DH24" s="65">
        <v>3449815.7489999998</v>
      </c>
      <c r="DI24" s="65">
        <v>-9999</v>
      </c>
      <c r="DJ24" s="65">
        <v>-9999</v>
      </c>
      <c r="DK24" s="65">
        <v>-9999</v>
      </c>
      <c r="DL24" s="65">
        <v>-9999</v>
      </c>
      <c r="DM24" s="65">
        <v>-9999</v>
      </c>
      <c r="DN24" s="65">
        <v>0</v>
      </c>
      <c r="DO24" s="65">
        <v>641305</v>
      </c>
      <c r="DP24" s="65">
        <v>764470</v>
      </c>
      <c r="DQ24" s="65">
        <v>879442</v>
      </c>
      <c r="DR24" s="65">
        <v>879442</v>
      </c>
      <c r="DS24" s="65">
        <v>-9999</v>
      </c>
      <c r="DT24" s="65">
        <v>-9999</v>
      </c>
      <c r="DU24" s="65">
        <v>-9999</v>
      </c>
      <c r="DV24" s="65">
        <v>-9999</v>
      </c>
      <c r="DW24" s="65">
        <v>-9999</v>
      </c>
    </row>
    <row r="25" spans="1:127" x14ac:dyDescent="0.2">
      <c r="A25" s="65" t="s">
        <v>66</v>
      </c>
      <c r="B25" s="65" t="s">
        <v>67</v>
      </c>
      <c r="C25" s="65">
        <v>28</v>
      </c>
      <c r="D25" s="65">
        <v>78720487.069999993</v>
      </c>
      <c r="E25" s="65">
        <v>25831280.43</v>
      </c>
      <c r="F25" s="65"/>
      <c r="G25" s="65">
        <v>460598.63020000001</v>
      </c>
      <c r="H25" s="65">
        <v>10830647.789999999</v>
      </c>
      <c r="I25" s="66">
        <v>10830647.789999999</v>
      </c>
      <c r="J25" s="65">
        <v>13159960.859999999</v>
      </c>
      <c r="L25" s="67">
        <v>141732.80720000001</v>
      </c>
      <c r="M25" s="67">
        <v>3332745.7239999999</v>
      </c>
      <c r="N25" s="68">
        <v>3332745.7239999999</v>
      </c>
      <c r="O25" s="67">
        <v>4049508.7769999998</v>
      </c>
      <c r="P25" s="69">
        <f t="shared" si="0"/>
        <v>48.298906439833544</v>
      </c>
      <c r="Q25" s="72">
        <f t="shared" si="1"/>
        <v>3.2497672150640193</v>
      </c>
      <c r="R25" s="73">
        <f t="shared" si="2"/>
        <v>3332745.7239999999</v>
      </c>
      <c r="T25" s="65">
        <v>1573446.196</v>
      </c>
      <c r="U25" s="65">
        <v>1639006.4539999999</v>
      </c>
      <c r="V25" s="65">
        <v>1639006.4539999999</v>
      </c>
      <c r="W25" s="65">
        <v>1639006.4539999999</v>
      </c>
      <c r="Y25" s="67">
        <v>322850.09620000003</v>
      </c>
      <c r="Z25" s="67">
        <v>336302.18359999999</v>
      </c>
      <c r="AA25" s="67">
        <v>336302.18359999999</v>
      </c>
      <c r="AB25" s="67">
        <v>336302.18359999999</v>
      </c>
      <c r="AC25" s="69">
        <f t="shared" si="3"/>
        <v>11.599999996095193</v>
      </c>
      <c r="AD25" s="72">
        <f t="shared" si="4"/>
        <v>4.8736122865899825</v>
      </c>
      <c r="AE25" s="74">
        <f t="shared" si="5"/>
        <v>336302.18359999999</v>
      </c>
      <c r="AF25" s="65">
        <v>0</v>
      </c>
      <c r="AG25" s="65">
        <v>72311.240590000001</v>
      </c>
      <c r="AH25" s="65">
        <v>150764.7487</v>
      </c>
      <c r="AI25" s="65">
        <v>184268.02619999999</v>
      </c>
      <c r="AJ25" s="65">
        <v>206603.54449999999</v>
      </c>
      <c r="AK25" s="70">
        <v>0</v>
      </c>
      <c r="AL25" s="70">
        <v>153333.3333</v>
      </c>
      <c r="AM25" s="70">
        <v>153333.3333</v>
      </c>
      <c r="AN25" s="70">
        <v>153333.3333</v>
      </c>
      <c r="AO25" s="70">
        <v>153333.3333</v>
      </c>
      <c r="AP25" s="69">
        <f t="shared" si="6"/>
        <v>43.393939395222112</v>
      </c>
      <c r="AQ25" s="72">
        <f t="shared" si="7"/>
        <v>1.2017479972177714</v>
      </c>
      <c r="AR25" s="73">
        <f t="shared" si="8"/>
        <v>153333.3333</v>
      </c>
      <c r="AS25" s="65">
        <v>-9999</v>
      </c>
      <c r="AT25" s="65">
        <v>-9999</v>
      </c>
      <c r="AU25" s="65">
        <v>-9999</v>
      </c>
      <c r="AV25" s="65">
        <v>-9999</v>
      </c>
      <c r="AW25" s="65">
        <v>-9999</v>
      </c>
      <c r="AX25" s="70">
        <v>-9999</v>
      </c>
      <c r="AY25" s="70">
        <v>-9999</v>
      </c>
      <c r="AZ25" s="70">
        <v>-9999</v>
      </c>
      <c r="BA25" s="70">
        <v>-9999</v>
      </c>
      <c r="BB25" s="70">
        <v>-9999</v>
      </c>
      <c r="BC25" s="75">
        <f t="shared" si="9"/>
        <v>0</v>
      </c>
      <c r="BD25" s="72">
        <f t="shared" si="10"/>
        <v>0</v>
      </c>
      <c r="BE25" s="72">
        <f t="shared" si="11"/>
        <v>0</v>
      </c>
      <c r="BF25" s="65">
        <v>0</v>
      </c>
      <c r="BG25" s="65">
        <v>0</v>
      </c>
      <c r="BH25" s="65">
        <v>0</v>
      </c>
      <c r="BI25" s="65">
        <v>0</v>
      </c>
      <c r="BJ25" s="65">
        <v>247486.2524</v>
      </c>
      <c r="BK25" s="65">
        <v>0</v>
      </c>
      <c r="BL25" s="65">
        <v>0</v>
      </c>
      <c r="BM25" s="65">
        <v>0</v>
      </c>
      <c r="BN25" s="65">
        <v>0</v>
      </c>
      <c r="BO25" s="65">
        <v>68966.569910000006</v>
      </c>
      <c r="BQ25" s="65">
        <v>1326603.6229999999</v>
      </c>
      <c r="BR25" s="65">
        <v>1326603.6229999999</v>
      </c>
      <c r="BS25" s="65">
        <v>1369043.986</v>
      </c>
      <c r="BT25" s="65">
        <v>1369043.986</v>
      </c>
      <c r="BV25" s="65">
        <v>2793782.0040000002</v>
      </c>
      <c r="BW25" s="65">
        <v>2793782.0040000002</v>
      </c>
      <c r="BX25" s="65">
        <v>2883159.963</v>
      </c>
      <c r="BY25" s="65">
        <v>2883159.963</v>
      </c>
      <c r="CA25" s="65">
        <v>54157.369989999999</v>
      </c>
      <c r="CB25" s="65">
        <v>866517.91980000003</v>
      </c>
      <c r="CC25" s="65">
        <v>1083147.3999999999</v>
      </c>
      <c r="CD25" s="65">
        <v>1083147.3999999999</v>
      </c>
      <c r="CF25" s="65">
        <v>25170.44412</v>
      </c>
      <c r="CG25" s="65">
        <v>402727.10590000002</v>
      </c>
      <c r="CH25" s="65">
        <v>503408.8824</v>
      </c>
      <c r="CI25" s="65">
        <v>503408.8824</v>
      </c>
      <c r="CK25" s="65">
        <v>118163.7083</v>
      </c>
      <c r="CL25" s="65">
        <v>723727.6409</v>
      </c>
      <c r="CM25" s="65">
        <v>666727.87170000002</v>
      </c>
      <c r="CN25" s="65">
        <v>666727.87170000002</v>
      </c>
      <c r="CP25" s="65">
        <v>2003.633394</v>
      </c>
      <c r="CQ25" s="65">
        <v>10918.419900000001</v>
      </c>
      <c r="CR25" s="65">
        <v>10918.419900000001</v>
      </c>
      <c r="CS25" s="65">
        <v>10918.419900000001</v>
      </c>
      <c r="CU25" s="65">
        <v>1094.7929019999999</v>
      </c>
      <c r="CV25" s="65">
        <v>52409.012369999997</v>
      </c>
      <c r="CW25" s="65">
        <v>66251.761889999994</v>
      </c>
      <c r="CX25" s="65">
        <v>67165.208729999998</v>
      </c>
      <c r="CZ25" s="65">
        <v>693.97191029999999</v>
      </c>
      <c r="DA25" s="65">
        <v>26279.944149999999</v>
      </c>
      <c r="DB25" s="65">
        <v>32769.43535</v>
      </c>
      <c r="DC25" s="65">
        <v>33221.244270000003</v>
      </c>
      <c r="DE25" s="65">
        <v>298855.3541</v>
      </c>
      <c r="DF25" s="65">
        <v>337424.58350000001</v>
      </c>
      <c r="DG25" s="65">
        <v>359014.27830000001</v>
      </c>
      <c r="DH25" s="65">
        <v>450388.29629999999</v>
      </c>
      <c r="DI25" s="65">
        <v>-9999</v>
      </c>
      <c r="DJ25" s="65">
        <v>-9999</v>
      </c>
      <c r="DK25" s="65">
        <v>-9999</v>
      </c>
      <c r="DL25" s="65">
        <v>-9999</v>
      </c>
      <c r="DM25" s="65">
        <v>-9999</v>
      </c>
      <c r="DO25" s="65">
        <v>37086</v>
      </c>
      <c r="DP25" s="65">
        <v>107646</v>
      </c>
      <c r="DQ25" s="65">
        <v>112198</v>
      </c>
      <c r="DR25" s="65">
        <v>112198</v>
      </c>
      <c r="DS25" s="65">
        <v>-9999</v>
      </c>
      <c r="DT25" s="65">
        <v>-9999</v>
      </c>
      <c r="DU25" s="65">
        <v>-9999</v>
      </c>
      <c r="DV25" s="65">
        <v>-9999</v>
      </c>
      <c r="DW25" s="65">
        <v>-9999</v>
      </c>
    </row>
    <row r="26" spans="1:127" x14ac:dyDescent="0.2">
      <c r="A26" s="65" t="s">
        <v>68</v>
      </c>
      <c r="B26" s="65" t="s">
        <v>69</v>
      </c>
      <c r="C26" s="65">
        <v>29</v>
      </c>
      <c r="D26" s="65">
        <v>169148892.40000001</v>
      </c>
      <c r="E26" s="65">
        <v>144035185.69999999</v>
      </c>
      <c r="F26" s="65"/>
      <c r="G26" s="65">
        <v>389792.32620000001</v>
      </c>
      <c r="H26" s="65">
        <v>9165688.1280000005</v>
      </c>
      <c r="I26" s="66">
        <v>9165688.1280000005</v>
      </c>
      <c r="J26" s="65">
        <v>11136923.609999999</v>
      </c>
      <c r="L26" s="67">
        <v>154399.0387</v>
      </c>
      <c r="M26" s="67">
        <v>3630583.1090000002</v>
      </c>
      <c r="N26" s="68">
        <v>3630583.1090000002</v>
      </c>
      <c r="O26" s="67">
        <v>4411401.1050000004</v>
      </c>
      <c r="P26" s="69">
        <f t="shared" si="0"/>
        <v>48.298906439946471</v>
      </c>
      <c r="Q26" s="72">
        <f t="shared" si="1"/>
        <v>2.5245774171313702</v>
      </c>
      <c r="R26" s="73">
        <f t="shared" si="2"/>
        <v>3630583.1090000002</v>
      </c>
      <c r="T26" s="65">
        <v>919562.26450000005</v>
      </c>
      <c r="U26" s="65">
        <v>957877.35889999999</v>
      </c>
      <c r="V26" s="65">
        <v>957877.35889999999</v>
      </c>
      <c r="W26" s="65">
        <v>957877.35889999999</v>
      </c>
      <c r="Y26" s="67">
        <v>158088.13570000001</v>
      </c>
      <c r="Z26" s="67">
        <v>164675.14129999999</v>
      </c>
      <c r="AA26" s="67">
        <v>164675.14129999999</v>
      </c>
      <c r="AB26" s="67">
        <v>164675.14129999999</v>
      </c>
      <c r="AC26" s="69">
        <f t="shared" si="3"/>
        <v>11.600000001837392</v>
      </c>
      <c r="AD26" s="72">
        <f t="shared" si="4"/>
        <v>5.8167696188884346</v>
      </c>
      <c r="AE26" s="74">
        <f t="shared" si="5"/>
        <v>164675.14129999999</v>
      </c>
      <c r="AF26" s="65">
        <v>0</v>
      </c>
      <c r="AG26" s="65">
        <v>92275.430930000002</v>
      </c>
      <c r="AH26" s="65">
        <v>192388.92939999999</v>
      </c>
      <c r="AI26" s="65">
        <v>235142.02480000001</v>
      </c>
      <c r="AJ26" s="65">
        <v>263644.08840000001</v>
      </c>
      <c r="AK26" s="70">
        <v>0</v>
      </c>
      <c r="AL26" s="70">
        <v>195666.6667</v>
      </c>
      <c r="AM26" s="70">
        <v>195666.6667</v>
      </c>
      <c r="AN26" s="70">
        <v>195666.6667</v>
      </c>
      <c r="AO26" s="70">
        <v>195666.6667</v>
      </c>
      <c r="AP26" s="69">
        <f t="shared" si="6"/>
        <v>43.393939392496044</v>
      </c>
      <c r="AQ26" s="72">
        <f t="shared" si="7"/>
        <v>1.201747997069549</v>
      </c>
      <c r="AR26" s="73">
        <f t="shared" si="8"/>
        <v>195666.6667</v>
      </c>
      <c r="AS26" s="65">
        <v>-9999</v>
      </c>
      <c r="AT26" s="65">
        <v>-9999</v>
      </c>
      <c r="AU26" s="65">
        <v>-9999</v>
      </c>
      <c r="AV26" s="65">
        <v>-9999</v>
      </c>
      <c r="AW26" s="65">
        <v>-9999</v>
      </c>
      <c r="AX26" s="70">
        <v>-9999</v>
      </c>
      <c r="AY26" s="70">
        <v>-9999</v>
      </c>
      <c r="AZ26" s="70">
        <v>-9999</v>
      </c>
      <c r="BA26" s="70">
        <v>-9999</v>
      </c>
      <c r="BB26" s="70">
        <v>-9999</v>
      </c>
      <c r="BC26" s="75">
        <f t="shared" si="9"/>
        <v>0</v>
      </c>
      <c r="BD26" s="72">
        <f t="shared" si="10"/>
        <v>0</v>
      </c>
      <c r="BE26" s="72">
        <f t="shared" si="11"/>
        <v>0</v>
      </c>
      <c r="BF26" s="65">
        <v>0</v>
      </c>
      <c r="BG26" s="65">
        <v>0</v>
      </c>
      <c r="BH26" s="65">
        <v>0</v>
      </c>
      <c r="BI26" s="65">
        <v>0</v>
      </c>
      <c r="BJ26" s="65">
        <v>482099.16220000002</v>
      </c>
      <c r="BK26" s="65">
        <v>0</v>
      </c>
      <c r="BL26" s="65">
        <v>0</v>
      </c>
      <c r="BM26" s="65">
        <v>0</v>
      </c>
      <c r="BN26" s="65">
        <v>0</v>
      </c>
      <c r="BO26" s="65">
        <v>162157.67420000001</v>
      </c>
      <c r="BQ26" s="65">
        <v>4104791.4470000002</v>
      </c>
      <c r="BR26" s="65">
        <v>4104791.4470000002</v>
      </c>
      <c r="BS26" s="65">
        <v>4236110.8849999998</v>
      </c>
      <c r="BT26" s="65">
        <v>4236110.8849999998</v>
      </c>
      <c r="BV26" s="65">
        <v>8644550.8509999998</v>
      </c>
      <c r="BW26" s="65">
        <v>8644550.8509999998</v>
      </c>
      <c r="BX26" s="65">
        <v>8921105.1099999994</v>
      </c>
      <c r="BY26" s="65">
        <v>8921105.1099999994</v>
      </c>
      <c r="CA26" s="65">
        <v>167574.32689999999</v>
      </c>
      <c r="CB26" s="65">
        <v>2681189.23</v>
      </c>
      <c r="CC26" s="65">
        <v>3351486.5380000002</v>
      </c>
      <c r="CD26" s="65">
        <v>3351486.5380000002</v>
      </c>
      <c r="CF26" s="65">
        <v>77882.663660000006</v>
      </c>
      <c r="CG26" s="65">
        <v>1246122.6189999999</v>
      </c>
      <c r="CH26" s="65">
        <v>1557653.273</v>
      </c>
      <c r="CI26" s="65">
        <v>1557653.273</v>
      </c>
      <c r="CK26" s="65">
        <v>22302.32547</v>
      </c>
      <c r="CL26" s="65">
        <v>5465712.9139999999</v>
      </c>
      <c r="CM26" s="65">
        <v>5945018.0669999998</v>
      </c>
      <c r="CN26" s="65">
        <v>5945018.0669999998</v>
      </c>
      <c r="CP26" s="65">
        <v>0</v>
      </c>
      <c r="CQ26" s="65">
        <v>98132.495370000004</v>
      </c>
      <c r="CR26" s="65">
        <v>98132.495370000004</v>
      </c>
      <c r="CS26" s="65">
        <v>98132.495370000004</v>
      </c>
      <c r="CU26" s="65">
        <v>8377.9815440000002</v>
      </c>
      <c r="CV26" s="65">
        <v>401063.74219999998</v>
      </c>
      <c r="CW26" s="65">
        <v>506996.38010000001</v>
      </c>
      <c r="CX26" s="65">
        <v>513986.59779999999</v>
      </c>
      <c r="CZ26" s="65">
        <v>6237.2757119999997</v>
      </c>
      <c r="DA26" s="65">
        <v>236198.6917</v>
      </c>
      <c r="DB26" s="65">
        <v>294524.89380000002</v>
      </c>
      <c r="DC26" s="65">
        <v>298585.65879999998</v>
      </c>
      <c r="DE26" s="65">
        <v>1158570.1950000001</v>
      </c>
      <c r="DF26" s="65">
        <v>1306644.199</v>
      </c>
      <c r="DG26" s="65">
        <v>1839990.071</v>
      </c>
      <c r="DH26" s="65">
        <v>2184425.577</v>
      </c>
      <c r="DI26" s="65">
        <v>-9999</v>
      </c>
      <c r="DJ26" s="65">
        <v>-9999</v>
      </c>
      <c r="DK26" s="65">
        <v>-9999</v>
      </c>
      <c r="DL26" s="65">
        <v>-9999</v>
      </c>
      <c r="DM26" s="65">
        <v>-9999</v>
      </c>
      <c r="DO26" s="65">
        <v>545850</v>
      </c>
      <c r="DP26" s="65">
        <v>585413</v>
      </c>
      <c r="DQ26" s="65">
        <v>660404</v>
      </c>
      <c r="DR26" s="65">
        <v>660404</v>
      </c>
      <c r="DS26" s="65">
        <v>-9999</v>
      </c>
      <c r="DT26" s="65">
        <v>-9999</v>
      </c>
      <c r="DU26" s="65">
        <v>-9999</v>
      </c>
      <c r="DV26" s="65">
        <v>-9999</v>
      </c>
      <c r="DW26" s="65">
        <v>-9999</v>
      </c>
    </row>
    <row r="27" spans="1:127" x14ac:dyDescent="0.2">
      <c r="A27" s="65" t="s">
        <v>71</v>
      </c>
      <c r="B27" s="65" t="s">
        <v>72</v>
      </c>
      <c r="C27" s="65">
        <v>30</v>
      </c>
      <c r="D27" s="65">
        <v>46143630.75</v>
      </c>
      <c r="E27" s="65">
        <v>2421011.5860000001</v>
      </c>
      <c r="F27" s="65"/>
      <c r="G27" s="65">
        <v>237557.28839999999</v>
      </c>
      <c r="H27" s="65">
        <v>5585989.9529999997</v>
      </c>
      <c r="I27" s="66">
        <v>5585989.9529999997</v>
      </c>
      <c r="J27" s="65">
        <v>6787351.0970000001</v>
      </c>
      <c r="L27" s="67">
        <v>345337.14299999998</v>
      </c>
      <c r="M27" s="67">
        <v>8120356.2479999997</v>
      </c>
      <c r="N27" s="68">
        <v>8120356.2479999997</v>
      </c>
      <c r="O27" s="67">
        <v>9866775.5140000004</v>
      </c>
      <c r="P27" s="69">
        <f t="shared" si="0"/>
        <v>48.298906439869846</v>
      </c>
      <c r="Q27" s="72">
        <f t="shared" si="1"/>
        <v>0.68789961701197522</v>
      </c>
      <c r="R27" s="73">
        <f t="shared" si="2"/>
        <v>8120356.2479999997</v>
      </c>
      <c r="T27" s="65">
        <v>504340.00050000002</v>
      </c>
      <c r="U27" s="65">
        <v>525354.16720000003</v>
      </c>
      <c r="V27" s="65">
        <v>525354.16720000003</v>
      </c>
      <c r="W27" s="65">
        <v>525354.16720000003</v>
      </c>
      <c r="Y27" s="67">
        <v>179816.8798</v>
      </c>
      <c r="Z27" s="67">
        <v>187309.24979999999</v>
      </c>
      <c r="AA27" s="67">
        <v>187309.24979999999</v>
      </c>
      <c r="AB27" s="67">
        <v>187309.24979999999</v>
      </c>
      <c r="AC27" s="69">
        <f t="shared" si="3"/>
        <v>11.600000000913669</v>
      </c>
      <c r="AD27" s="72">
        <f t="shared" si="4"/>
        <v>2.8047422525099455</v>
      </c>
      <c r="AE27" s="74">
        <f t="shared" si="5"/>
        <v>187309.24979999999</v>
      </c>
      <c r="AF27" s="65">
        <v>-9999</v>
      </c>
      <c r="AG27" s="65">
        <v>-9999</v>
      </c>
      <c r="AH27" s="65">
        <v>-9999</v>
      </c>
      <c r="AI27" s="65">
        <v>-9999</v>
      </c>
      <c r="AJ27" s="65">
        <v>-9999</v>
      </c>
      <c r="AK27" s="70">
        <v>-9999</v>
      </c>
      <c r="AL27" s="70">
        <v>-9999</v>
      </c>
      <c r="AM27" s="70">
        <v>-9999</v>
      </c>
      <c r="AN27" s="70">
        <v>-9999</v>
      </c>
      <c r="AO27" s="70">
        <v>-9999</v>
      </c>
      <c r="AP27" s="69">
        <f t="shared" si="6"/>
        <v>0</v>
      </c>
      <c r="AQ27" s="72">
        <f t="shared" si="7"/>
        <v>0</v>
      </c>
      <c r="AR27" s="73">
        <f t="shared" si="8"/>
        <v>0</v>
      </c>
      <c r="AS27" s="65">
        <v>0</v>
      </c>
      <c r="AT27" s="65">
        <v>0</v>
      </c>
      <c r="AU27" s="65">
        <v>42713.73588</v>
      </c>
      <c r="AV27" s="65">
        <v>42713.73588</v>
      </c>
      <c r="AW27" s="65">
        <v>1680835.3570000001</v>
      </c>
      <c r="AX27" s="70">
        <v>-9999</v>
      </c>
      <c r="AY27" s="70">
        <v>0</v>
      </c>
      <c r="AZ27" s="70">
        <v>63897.703710000002</v>
      </c>
      <c r="BA27" s="70">
        <v>63897.703710000002</v>
      </c>
      <c r="BB27" s="70">
        <v>1948661.267</v>
      </c>
      <c r="BC27" s="75">
        <f t="shared" si="9"/>
        <v>50.000000000000007</v>
      </c>
      <c r="BD27" s="72">
        <f t="shared" si="10"/>
        <v>0.6684705928378345</v>
      </c>
      <c r="BE27" s="72">
        <f t="shared" si="11"/>
        <v>63897.703710000002</v>
      </c>
      <c r="BF27" s="65">
        <v>0</v>
      </c>
      <c r="BG27" s="65">
        <v>0</v>
      </c>
      <c r="BH27" s="65">
        <v>0</v>
      </c>
      <c r="BI27" s="65">
        <v>0</v>
      </c>
      <c r="BJ27" s="65">
        <v>32569.219850000001</v>
      </c>
      <c r="BK27" s="65">
        <v>0</v>
      </c>
      <c r="BL27" s="65">
        <v>0</v>
      </c>
      <c r="BM27" s="65">
        <v>0</v>
      </c>
      <c r="BN27" s="65">
        <v>0</v>
      </c>
      <c r="BO27" s="65">
        <v>16968.190159999998</v>
      </c>
      <c r="BQ27" s="65">
        <v>2919053.9819999998</v>
      </c>
      <c r="BR27" s="65">
        <v>2919053.9819999998</v>
      </c>
      <c r="BS27" s="65">
        <v>3012439.61</v>
      </c>
      <c r="BT27" s="65">
        <v>3012439.61</v>
      </c>
      <c r="BV27" s="65">
        <v>6147428.1739999996</v>
      </c>
      <c r="BW27" s="65">
        <v>6147428.1739999996</v>
      </c>
      <c r="BX27" s="65">
        <v>6344095.1220000004</v>
      </c>
      <c r="BY27" s="65">
        <v>6344095.1220000004</v>
      </c>
      <c r="CA27" s="65">
        <v>119167.68799999999</v>
      </c>
      <c r="CB27" s="65">
        <v>1906683.007</v>
      </c>
      <c r="CC27" s="65">
        <v>2383353.7590000001</v>
      </c>
      <c r="CD27" s="65">
        <v>2383353.7590000001</v>
      </c>
      <c r="CF27" s="65">
        <v>55384.957419999999</v>
      </c>
      <c r="CG27" s="65">
        <v>886159.31869999995</v>
      </c>
      <c r="CH27" s="65">
        <v>1107699.148</v>
      </c>
      <c r="CI27" s="65">
        <v>1107699.148</v>
      </c>
      <c r="CK27" s="65">
        <v>2314606.952</v>
      </c>
      <c r="CL27" s="65">
        <v>3210942.7960000001</v>
      </c>
      <c r="CM27" s="65">
        <v>2910606.0079999999</v>
      </c>
      <c r="CN27" s="65">
        <v>2910606.0079999999</v>
      </c>
      <c r="CP27" s="65">
        <v>12566.133680000001</v>
      </c>
      <c r="CQ27" s="65">
        <v>46368.026389999999</v>
      </c>
      <c r="CR27" s="65">
        <v>46368.026389999999</v>
      </c>
      <c r="CS27" s="65">
        <v>46368.026389999999</v>
      </c>
      <c r="CU27" s="65">
        <v>4286.712673</v>
      </c>
      <c r="CV27" s="65">
        <v>205209.9325</v>
      </c>
      <c r="CW27" s="65">
        <v>259411.8639</v>
      </c>
      <c r="CX27" s="65">
        <v>262988.50760000001</v>
      </c>
      <c r="CZ27" s="65">
        <v>2947.1396169999998</v>
      </c>
      <c r="DA27" s="65">
        <v>111604.89840000001</v>
      </c>
      <c r="DB27" s="65">
        <v>139164.27979999999</v>
      </c>
      <c r="DC27" s="65">
        <v>141083.00880000001</v>
      </c>
      <c r="DE27" s="65">
        <v>494359.96710000001</v>
      </c>
      <c r="DF27" s="65">
        <v>558100.40029999998</v>
      </c>
      <c r="DG27" s="65">
        <v>612439.27619999996</v>
      </c>
      <c r="DH27" s="65">
        <v>763182.50109999999</v>
      </c>
      <c r="DI27" s="65">
        <v>-9999</v>
      </c>
      <c r="DJ27" s="65">
        <v>-9999</v>
      </c>
      <c r="DK27" s="65">
        <v>-9999</v>
      </c>
      <c r="DL27" s="65">
        <v>-9999</v>
      </c>
      <c r="DM27" s="65">
        <v>-9999</v>
      </c>
      <c r="DO27" s="65">
        <v>8488</v>
      </c>
      <c r="DP27" s="65">
        <v>20067</v>
      </c>
      <c r="DQ27" s="65">
        <v>29547</v>
      </c>
      <c r="DR27" s="65">
        <v>29547</v>
      </c>
      <c r="DS27" s="65">
        <v>-9999</v>
      </c>
      <c r="DT27" s="65">
        <v>-9999</v>
      </c>
      <c r="DU27" s="65">
        <v>-9999</v>
      </c>
      <c r="DV27" s="65">
        <v>-9999</v>
      </c>
      <c r="DW27" s="65">
        <v>-9999</v>
      </c>
    </row>
    <row r="28" spans="1:127" x14ac:dyDescent="0.2">
      <c r="A28" s="65" t="s">
        <v>74</v>
      </c>
      <c r="B28" s="65" t="s">
        <v>75</v>
      </c>
      <c r="C28" s="65">
        <v>31</v>
      </c>
      <c r="D28" s="65">
        <v>88445637.519999996</v>
      </c>
      <c r="E28" s="65">
        <v>78151560.209999993</v>
      </c>
      <c r="F28" s="65"/>
      <c r="G28" s="65">
        <v>98474.866569999998</v>
      </c>
      <c r="H28" s="65">
        <v>2315566.148</v>
      </c>
      <c r="I28" s="66">
        <v>2315566.148</v>
      </c>
      <c r="J28" s="65">
        <v>2813567.6159999999</v>
      </c>
      <c r="L28" s="67">
        <v>77221.745110000003</v>
      </c>
      <c r="M28" s="67">
        <v>1815814.1780000001</v>
      </c>
      <c r="N28" s="68">
        <v>1815814.1780000001</v>
      </c>
      <c r="O28" s="67">
        <v>2206335.5750000002</v>
      </c>
      <c r="P28" s="69">
        <f t="shared" si="0"/>
        <v>48.298906439704957</v>
      </c>
      <c r="Q28" s="72">
        <f t="shared" si="1"/>
        <v>1.2752219781378973</v>
      </c>
      <c r="R28" s="73">
        <f t="shared" si="2"/>
        <v>1815814.1780000001</v>
      </c>
      <c r="T28" s="65">
        <v>28511.674650000001</v>
      </c>
      <c r="U28" s="65">
        <v>29699.661100000001</v>
      </c>
      <c r="V28" s="65">
        <v>29699.661100000001</v>
      </c>
      <c r="W28" s="65">
        <v>29699.661100000001</v>
      </c>
      <c r="Y28" s="67">
        <v>7100.5269790000002</v>
      </c>
      <c r="Z28" s="67">
        <v>7396.3822700000001</v>
      </c>
      <c r="AA28" s="67">
        <v>7396.3822700000001</v>
      </c>
      <c r="AB28" s="67">
        <v>7396.3822700000001</v>
      </c>
      <c r="AC28" s="69">
        <f t="shared" si="3"/>
        <v>11.600000008080901</v>
      </c>
      <c r="AD28" s="72">
        <f t="shared" si="4"/>
        <v>4.0154307897879917</v>
      </c>
      <c r="AE28" s="74">
        <f t="shared" si="5"/>
        <v>7396.3822700000001</v>
      </c>
      <c r="AF28" s="65">
        <v>-9999</v>
      </c>
      <c r="AG28" s="65">
        <v>-9999</v>
      </c>
      <c r="AH28" s="65">
        <v>-9999</v>
      </c>
      <c r="AI28" s="65">
        <v>-9999</v>
      </c>
      <c r="AJ28" s="65">
        <v>-9999</v>
      </c>
      <c r="AK28" s="70">
        <v>-9999</v>
      </c>
      <c r="AL28" s="70">
        <v>-9999</v>
      </c>
      <c r="AM28" s="70">
        <v>-9999</v>
      </c>
      <c r="AN28" s="70">
        <v>-9999</v>
      </c>
      <c r="AO28" s="70">
        <v>-9999</v>
      </c>
      <c r="AP28" s="69">
        <f t="shared" si="6"/>
        <v>0</v>
      </c>
      <c r="AQ28" s="72">
        <f t="shared" si="7"/>
        <v>0</v>
      </c>
      <c r="AR28" s="73">
        <f t="shared" si="8"/>
        <v>0</v>
      </c>
      <c r="AS28" s="65">
        <v>0</v>
      </c>
      <c r="AT28" s="65">
        <v>0</v>
      </c>
      <c r="AU28" s="65">
        <v>96205.343670000002</v>
      </c>
      <c r="AV28" s="65">
        <v>96205.343670000002</v>
      </c>
      <c r="AW28" s="65">
        <v>96205.343670000002</v>
      </c>
      <c r="AX28" s="70">
        <v>-9999</v>
      </c>
      <c r="AY28" s="70">
        <v>0</v>
      </c>
      <c r="AZ28" s="70">
        <v>143918.58780000001</v>
      </c>
      <c r="BA28" s="70">
        <v>143918.58780000001</v>
      </c>
      <c r="BB28" s="70">
        <v>143918.58780000001</v>
      </c>
      <c r="BC28" s="75">
        <f t="shared" si="9"/>
        <v>50</v>
      </c>
      <c r="BD28" s="72">
        <f t="shared" si="10"/>
        <v>0.66847059258039776</v>
      </c>
      <c r="BE28" s="72">
        <f t="shared" si="11"/>
        <v>143918.58780000001</v>
      </c>
      <c r="BF28" s="65">
        <v>0</v>
      </c>
      <c r="BG28" s="65">
        <v>0</v>
      </c>
      <c r="BH28" s="65">
        <v>0</v>
      </c>
      <c r="BI28" s="65">
        <v>0</v>
      </c>
      <c r="BJ28" s="65">
        <v>71144.052169999995</v>
      </c>
      <c r="BK28" s="65">
        <v>0</v>
      </c>
      <c r="BL28" s="65">
        <v>0</v>
      </c>
      <c r="BM28" s="65">
        <v>0</v>
      </c>
      <c r="BN28" s="65">
        <v>0</v>
      </c>
      <c r="BO28" s="65">
        <v>28655.47624</v>
      </c>
      <c r="BQ28" s="65">
        <v>6194534.0609999998</v>
      </c>
      <c r="BR28" s="65">
        <v>6194534.0609999998</v>
      </c>
      <c r="BS28" s="65">
        <v>6392708.0089999996</v>
      </c>
      <c r="BT28" s="65">
        <v>6392708.0089999996</v>
      </c>
      <c r="BV28" s="65">
        <v>13045477.550000001</v>
      </c>
      <c r="BW28" s="65">
        <v>13045477.550000001</v>
      </c>
      <c r="BX28" s="65">
        <v>13462825.130000001</v>
      </c>
      <c r="BY28" s="65">
        <v>13462825.130000001</v>
      </c>
      <c r="CA28" s="65">
        <v>252886.1427</v>
      </c>
      <c r="CB28" s="65">
        <v>4046178.284</v>
      </c>
      <c r="CC28" s="65">
        <v>5057722.8540000003</v>
      </c>
      <c r="CD28" s="65">
        <v>5057722.8540000003</v>
      </c>
      <c r="CF28" s="65">
        <v>117532.6004</v>
      </c>
      <c r="CG28" s="65">
        <v>1880521.6059999999</v>
      </c>
      <c r="CH28" s="65">
        <v>2350652.0079999999</v>
      </c>
      <c r="CI28" s="65">
        <v>2350652.0079999999</v>
      </c>
      <c r="CK28" s="65">
        <v>101002.84110000001</v>
      </c>
      <c r="CL28" s="65">
        <v>3600340.6510000001</v>
      </c>
      <c r="CM28" s="65">
        <v>4857297.6100000003</v>
      </c>
      <c r="CN28" s="65">
        <v>4857297.6100000003</v>
      </c>
      <c r="CP28" s="65">
        <v>742.06761889999996</v>
      </c>
      <c r="CQ28" s="65">
        <v>77625.39357</v>
      </c>
      <c r="CR28" s="65">
        <v>77625.39357</v>
      </c>
      <c r="CS28" s="65">
        <v>77625.39357</v>
      </c>
      <c r="CU28" s="65">
        <v>6245.795838</v>
      </c>
      <c r="CV28" s="65">
        <v>298993.52710000001</v>
      </c>
      <c r="CW28" s="65">
        <v>377966.44260000001</v>
      </c>
      <c r="CX28" s="65">
        <v>383177.65879999998</v>
      </c>
      <c r="CZ28" s="65">
        <v>4933.8496910000003</v>
      </c>
      <c r="DA28" s="65">
        <v>186839.39850000001</v>
      </c>
      <c r="DB28" s="65">
        <v>232976.96359999999</v>
      </c>
      <c r="DC28" s="65">
        <v>236189.13579999999</v>
      </c>
      <c r="DE28" s="65">
        <v>2505559.8760000002</v>
      </c>
      <c r="DF28" s="65">
        <v>2826786.5869999998</v>
      </c>
      <c r="DG28" s="65">
        <v>3670323.65</v>
      </c>
      <c r="DH28" s="65">
        <v>4421960.0920000002</v>
      </c>
      <c r="DI28" s="65">
        <v>-9999</v>
      </c>
      <c r="DJ28" s="65">
        <v>-9999</v>
      </c>
      <c r="DK28" s="65">
        <v>-9999</v>
      </c>
      <c r="DL28" s="65">
        <v>-9999</v>
      </c>
      <c r="DM28" s="65">
        <v>-9999</v>
      </c>
      <c r="DO28" s="65">
        <v>333419</v>
      </c>
      <c r="DP28" s="65">
        <v>360744</v>
      </c>
      <c r="DQ28" s="65">
        <v>431377</v>
      </c>
      <c r="DR28" s="65">
        <v>431377</v>
      </c>
      <c r="DS28" s="65">
        <v>-9999</v>
      </c>
      <c r="DT28" s="65">
        <v>-9999</v>
      </c>
      <c r="DU28" s="65">
        <v>-9999</v>
      </c>
      <c r="DV28" s="65">
        <v>-9999</v>
      </c>
      <c r="DW28" s="65">
        <v>-9999</v>
      </c>
    </row>
    <row r="29" spans="1:127" s="66" customFormat="1" x14ac:dyDescent="0.2">
      <c r="A29" s="77" t="s">
        <v>1</v>
      </c>
      <c r="B29" s="77" t="s">
        <v>77</v>
      </c>
      <c r="C29" s="77">
        <v>32</v>
      </c>
      <c r="D29" s="77">
        <v>42529625.649999999</v>
      </c>
      <c r="E29" s="77">
        <v>36131117.93</v>
      </c>
      <c r="F29" s="77"/>
      <c r="G29" s="77">
        <v>33496.328950000003</v>
      </c>
      <c r="H29" s="77">
        <v>787642.24930000002</v>
      </c>
      <c r="I29" s="77">
        <v>787642.24930000002</v>
      </c>
      <c r="J29" s="77">
        <v>957037.97</v>
      </c>
      <c r="K29" s="78"/>
      <c r="L29" s="78">
        <v>60285.501219999998</v>
      </c>
      <c r="M29" s="78">
        <v>1417570.5</v>
      </c>
      <c r="N29" s="78">
        <v>1417570.5</v>
      </c>
      <c r="O29" s="78">
        <v>1722442.892</v>
      </c>
      <c r="P29" s="69">
        <f t="shared" si="0"/>
        <v>48.298906439832585</v>
      </c>
      <c r="Q29" s="72">
        <f t="shared" si="1"/>
        <v>0.55562827337335252</v>
      </c>
      <c r="R29" s="73">
        <f t="shared" si="2"/>
        <v>1417570.5</v>
      </c>
      <c r="S29" s="77"/>
      <c r="T29" s="77">
        <v>30814.158650000001</v>
      </c>
      <c r="U29" s="77">
        <v>32098.08193</v>
      </c>
      <c r="V29" s="77">
        <v>32098.08193</v>
      </c>
      <c r="W29" s="77">
        <v>32098.08193</v>
      </c>
      <c r="X29" s="78"/>
      <c r="Y29" s="78">
        <v>17525.66792</v>
      </c>
      <c r="Z29" s="78">
        <v>18255.90408</v>
      </c>
      <c r="AA29" s="78">
        <v>18255.90408</v>
      </c>
      <c r="AB29" s="78">
        <v>18255.90408</v>
      </c>
      <c r="AC29" s="69">
        <f t="shared" si="3"/>
        <v>11.600000003489304</v>
      </c>
      <c r="AD29" s="72">
        <f t="shared" si="4"/>
        <v>1.7582302026424756</v>
      </c>
      <c r="AE29" s="74">
        <f t="shared" si="5"/>
        <v>18255.90408</v>
      </c>
      <c r="AF29" s="77">
        <v>-9999</v>
      </c>
      <c r="AG29" s="77">
        <v>-9999</v>
      </c>
      <c r="AH29" s="77">
        <v>-9999</v>
      </c>
      <c r="AI29" s="77">
        <v>-9999</v>
      </c>
      <c r="AJ29" s="77">
        <v>-9999</v>
      </c>
      <c r="AK29" s="79">
        <v>-9999</v>
      </c>
      <c r="AL29" s="79">
        <v>-9999</v>
      </c>
      <c r="AM29" s="79">
        <v>-9999</v>
      </c>
      <c r="AN29" s="79">
        <v>-9999</v>
      </c>
      <c r="AO29" s="79">
        <v>-9999</v>
      </c>
      <c r="AP29" s="69">
        <f t="shared" si="6"/>
        <v>0</v>
      </c>
      <c r="AQ29" s="72">
        <f t="shared" si="7"/>
        <v>0</v>
      </c>
      <c r="AR29" s="73">
        <f t="shared" si="8"/>
        <v>0</v>
      </c>
      <c r="AS29" s="77">
        <v>0</v>
      </c>
      <c r="AT29" s="77">
        <v>0</v>
      </c>
      <c r="AU29" s="77">
        <v>37205.971030000001</v>
      </c>
      <c r="AV29" s="77">
        <v>37403.577960000002</v>
      </c>
      <c r="AW29" s="77">
        <v>38537.899440000001</v>
      </c>
      <c r="AX29" s="79">
        <v>-9999</v>
      </c>
      <c r="AY29" s="79">
        <v>0</v>
      </c>
      <c r="AZ29" s="79">
        <v>194148.92860000001</v>
      </c>
      <c r="BA29" s="79">
        <v>194240.69</v>
      </c>
      <c r="BB29" s="79">
        <v>282460.21759999997</v>
      </c>
      <c r="BC29" s="75">
        <f t="shared" si="9"/>
        <v>50.264155116672697</v>
      </c>
      <c r="BD29" s="72">
        <f t="shared" si="10"/>
        <v>0.19256304103944441</v>
      </c>
      <c r="BE29" s="72">
        <f t="shared" si="11"/>
        <v>194240.69</v>
      </c>
      <c r="BF29" s="77">
        <v>0</v>
      </c>
      <c r="BG29" s="77">
        <v>0</v>
      </c>
      <c r="BH29" s="77">
        <v>0</v>
      </c>
      <c r="BI29" s="77">
        <v>0</v>
      </c>
      <c r="BJ29" s="77">
        <v>98838.063720000006</v>
      </c>
      <c r="BK29" s="77">
        <v>0</v>
      </c>
      <c r="BL29" s="77">
        <v>0</v>
      </c>
      <c r="BM29" s="77">
        <v>0</v>
      </c>
      <c r="BN29" s="77">
        <v>0</v>
      </c>
      <c r="BO29" s="77">
        <v>45771.998310000003</v>
      </c>
      <c r="BP29" s="77"/>
      <c r="BQ29" s="77">
        <v>114775.9359</v>
      </c>
      <c r="BR29" s="77">
        <v>114775.9359</v>
      </c>
      <c r="BS29" s="77">
        <v>118447.8183</v>
      </c>
      <c r="BT29" s="77">
        <v>118447.8183</v>
      </c>
      <c r="BU29" s="77"/>
      <c r="BV29" s="77">
        <v>241714.2083</v>
      </c>
      <c r="BW29" s="77">
        <v>241714.2083</v>
      </c>
      <c r="BX29" s="77">
        <v>249447.0674</v>
      </c>
      <c r="BY29" s="77">
        <v>249447.0674</v>
      </c>
      <c r="BZ29" s="77"/>
      <c r="CA29" s="77">
        <v>4685.6217809999998</v>
      </c>
      <c r="CB29" s="77">
        <v>74969.948499999999</v>
      </c>
      <c r="CC29" s="77">
        <v>93712.435620000004</v>
      </c>
      <c r="CD29" s="77">
        <v>93712.435620000004</v>
      </c>
      <c r="CE29" s="77"/>
      <c r="CF29" s="77">
        <v>2177.712493</v>
      </c>
      <c r="CG29" s="77">
        <v>34843.399890000001</v>
      </c>
      <c r="CH29" s="77">
        <v>43554.249860000004</v>
      </c>
      <c r="CI29" s="77">
        <v>43554.249860000004</v>
      </c>
      <c r="CJ29" s="77"/>
      <c r="CK29" s="77">
        <v>179844.1263</v>
      </c>
      <c r="CL29" s="77">
        <v>218158.81659999999</v>
      </c>
      <c r="CM29" s="77">
        <v>197753.24650000001</v>
      </c>
      <c r="CN29" s="77">
        <v>197753.24650000001</v>
      </c>
      <c r="CO29" s="77"/>
      <c r="CP29" s="77">
        <v>311.34238729999998</v>
      </c>
      <c r="CQ29" s="77">
        <v>4465.5872460000001</v>
      </c>
      <c r="CR29" s="77">
        <v>4465.5872460000001</v>
      </c>
      <c r="CS29" s="77">
        <v>4465.5872460000001</v>
      </c>
      <c r="CT29" s="77"/>
      <c r="CU29" s="77">
        <v>264.88990510000002</v>
      </c>
      <c r="CV29" s="77">
        <v>12680.588519999999</v>
      </c>
      <c r="CW29" s="77">
        <v>16029.901980000001</v>
      </c>
      <c r="CX29" s="77">
        <v>16250.914419999999</v>
      </c>
      <c r="CY29" s="77"/>
      <c r="CZ29" s="77">
        <v>283.83155620000002</v>
      </c>
      <c r="DA29" s="77">
        <v>10748.385249999999</v>
      </c>
      <c r="DB29" s="77">
        <v>13402.559509999999</v>
      </c>
      <c r="DC29" s="77">
        <v>13587.34744</v>
      </c>
      <c r="DD29" s="77"/>
      <c r="DE29" s="77">
        <v>26166.791730000001</v>
      </c>
      <c r="DF29" s="77">
        <v>29543.246709999999</v>
      </c>
      <c r="DG29" s="77">
        <v>31601.331969999999</v>
      </c>
      <c r="DH29" s="77">
        <v>39598.086510000001</v>
      </c>
      <c r="DI29" s="77">
        <v>-9999</v>
      </c>
      <c r="DJ29" s="77">
        <v>-9999</v>
      </c>
      <c r="DK29" s="77">
        <v>-9999</v>
      </c>
      <c r="DL29" s="77">
        <v>-9999</v>
      </c>
      <c r="DM29" s="77">
        <v>-9999</v>
      </c>
      <c r="DN29" s="77"/>
      <c r="DO29" s="77">
        <v>24710</v>
      </c>
      <c r="DP29" s="77">
        <v>65520</v>
      </c>
      <c r="DQ29" s="77">
        <v>71807</v>
      </c>
      <c r="DR29" s="77">
        <v>71807</v>
      </c>
      <c r="DS29" s="77">
        <v>-9999</v>
      </c>
      <c r="DT29" s="77">
        <v>-9999</v>
      </c>
      <c r="DU29" s="77">
        <v>-9999</v>
      </c>
      <c r="DV29" s="77">
        <v>-9999</v>
      </c>
      <c r="DW29" s="77">
        <v>-9999</v>
      </c>
    </row>
    <row r="30" spans="1:127" x14ac:dyDescent="0.2">
      <c r="A30" s="65" t="s">
        <v>79</v>
      </c>
      <c r="B30" s="65" t="s">
        <v>80</v>
      </c>
      <c r="C30" s="65">
        <v>33</v>
      </c>
      <c r="D30" s="65">
        <v>16064005.720000001</v>
      </c>
      <c r="E30" s="65">
        <v>6640723.7580000004</v>
      </c>
      <c r="F30" s="65"/>
      <c r="G30" s="65">
        <v>41830.258390000003</v>
      </c>
      <c r="H30" s="65">
        <v>983608.64720000001</v>
      </c>
      <c r="I30" s="66">
        <v>983608.64720000001</v>
      </c>
      <c r="J30" s="65">
        <v>1195150.24</v>
      </c>
      <c r="L30" s="67">
        <v>12141.06006</v>
      </c>
      <c r="M30" s="67">
        <v>285488.35509999999</v>
      </c>
      <c r="N30" s="68">
        <v>285488.35509999999</v>
      </c>
      <c r="O30" s="67">
        <v>346887.4302</v>
      </c>
      <c r="P30" s="69">
        <f t="shared" si="0"/>
        <v>48.29890643970743</v>
      </c>
      <c r="Q30" s="72">
        <f t="shared" si="1"/>
        <v>3.4453547040665269</v>
      </c>
      <c r="R30" s="73">
        <f t="shared" si="2"/>
        <v>285488.35509999999</v>
      </c>
      <c r="T30" s="65">
        <v>303717.21139999997</v>
      </c>
      <c r="U30" s="65">
        <v>316372.09519999998</v>
      </c>
      <c r="V30" s="65">
        <v>316372.09519999998</v>
      </c>
      <c r="W30" s="65">
        <v>316372.09519999998</v>
      </c>
      <c r="Y30" s="67">
        <v>36113.758139999998</v>
      </c>
      <c r="Z30" s="67">
        <v>37618.498059999998</v>
      </c>
      <c r="AA30" s="67">
        <v>37618.498059999998</v>
      </c>
      <c r="AB30" s="67">
        <v>37618.498059999998</v>
      </c>
      <c r="AC30" s="69">
        <f t="shared" si="3"/>
        <v>11.599999998988533</v>
      </c>
      <c r="AD30" s="72">
        <f t="shared" si="4"/>
        <v>8.4100139961834515</v>
      </c>
      <c r="AE30" s="74">
        <f t="shared" si="5"/>
        <v>37618.498059999998</v>
      </c>
      <c r="AF30" s="65">
        <v>-9999</v>
      </c>
      <c r="AG30" s="65">
        <v>-9999</v>
      </c>
      <c r="AH30" s="65">
        <v>-9999</v>
      </c>
      <c r="AI30" s="65">
        <v>-9999</v>
      </c>
      <c r="AJ30" s="65">
        <v>-9999</v>
      </c>
      <c r="AK30" s="70">
        <v>-9999</v>
      </c>
      <c r="AL30" s="70">
        <v>-9999</v>
      </c>
      <c r="AM30" s="70">
        <v>-9999</v>
      </c>
      <c r="AN30" s="70">
        <v>-9999</v>
      </c>
      <c r="AO30" s="70">
        <v>-9999</v>
      </c>
      <c r="AP30" s="69">
        <f t="shared" si="6"/>
        <v>0</v>
      </c>
      <c r="AQ30" s="72">
        <f t="shared" si="7"/>
        <v>0</v>
      </c>
      <c r="AR30" s="73">
        <f t="shared" si="8"/>
        <v>0</v>
      </c>
      <c r="AS30" s="65">
        <v>-9999</v>
      </c>
      <c r="AT30" s="65">
        <v>-9999</v>
      </c>
      <c r="AU30" s="65">
        <v>-9999</v>
      </c>
      <c r="AV30" s="65">
        <v>-9999</v>
      </c>
      <c r="AW30" s="65">
        <v>-9999</v>
      </c>
      <c r="AX30" s="70">
        <v>-9999</v>
      </c>
      <c r="AY30" s="70">
        <v>-9999</v>
      </c>
      <c r="AZ30" s="70">
        <v>-9999</v>
      </c>
      <c r="BA30" s="70">
        <v>-9999</v>
      </c>
      <c r="BB30" s="70">
        <v>-9999</v>
      </c>
      <c r="BC30" s="75">
        <f t="shared" si="9"/>
        <v>0</v>
      </c>
      <c r="BD30" s="72">
        <f t="shared" si="10"/>
        <v>0</v>
      </c>
      <c r="BE30" s="72">
        <f t="shared" si="11"/>
        <v>0</v>
      </c>
      <c r="BF30" s="65">
        <v>0</v>
      </c>
      <c r="BG30" s="65">
        <v>0</v>
      </c>
      <c r="BH30" s="65">
        <v>0</v>
      </c>
      <c r="BI30" s="65">
        <v>0</v>
      </c>
      <c r="BJ30" s="65">
        <v>96980.680859999993</v>
      </c>
      <c r="BK30" s="65">
        <v>0</v>
      </c>
      <c r="BL30" s="65">
        <v>0</v>
      </c>
      <c r="BM30" s="65">
        <v>0</v>
      </c>
      <c r="BN30" s="65">
        <v>0</v>
      </c>
      <c r="BO30" s="65">
        <v>42842.172440000002</v>
      </c>
      <c r="BQ30" s="65">
        <v>20198.88149</v>
      </c>
      <c r="BR30" s="65">
        <v>20198.88149</v>
      </c>
      <c r="BS30" s="65">
        <v>20845.07893</v>
      </c>
      <c r="BT30" s="65">
        <v>20845.07893</v>
      </c>
      <c r="BV30" s="65">
        <v>42538.155809999997</v>
      </c>
      <c r="BW30" s="65">
        <v>42538.155809999997</v>
      </c>
      <c r="BX30" s="65">
        <v>43899.025609999997</v>
      </c>
      <c r="BY30" s="65">
        <v>43899.025609999997</v>
      </c>
      <c r="CA30" s="65">
        <v>824.60071670000002</v>
      </c>
      <c r="CB30" s="65">
        <v>13193.61147</v>
      </c>
      <c r="CC30" s="65">
        <v>16492.014330000002</v>
      </c>
      <c r="CD30" s="65">
        <v>16492.014330000002</v>
      </c>
      <c r="CF30" s="65">
        <v>383.2454616</v>
      </c>
      <c r="CG30" s="65">
        <v>6131.9273860000003</v>
      </c>
      <c r="CH30" s="65">
        <v>7664.9092330000003</v>
      </c>
      <c r="CI30" s="65">
        <v>7664.9092330000003</v>
      </c>
      <c r="CK30" s="65">
        <v>5318.627305</v>
      </c>
      <c r="CL30" s="65">
        <v>10316.36148</v>
      </c>
      <c r="CM30" s="65">
        <v>9351.4165759999996</v>
      </c>
      <c r="CN30" s="65">
        <v>9351.4165759999996</v>
      </c>
      <c r="CP30" s="65">
        <v>0</v>
      </c>
      <c r="CQ30" s="65">
        <v>86.983153599999994</v>
      </c>
      <c r="CR30" s="65">
        <v>86.983153599999994</v>
      </c>
      <c r="CS30" s="65">
        <v>86.983153599999994</v>
      </c>
      <c r="CU30" s="65">
        <v>12.87513459</v>
      </c>
      <c r="CV30" s="65">
        <v>616.34770049999997</v>
      </c>
      <c r="CW30" s="65">
        <v>779.1431139</v>
      </c>
      <c r="CX30" s="65">
        <v>789.8855575</v>
      </c>
      <c r="CZ30" s="65">
        <v>5.5286264679999997</v>
      </c>
      <c r="DA30" s="65">
        <v>209.36293330000001</v>
      </c>
      <c r="DB30" s="65">
        <v>261.06239299999999</v>
      </c>
      <c r="DC30" s="65">
        <v>264.66179340000002</v>
      </c>
      <c r="DE30" s="65">
        <v>3725.705954</v>
      </c>
      <c r="DF30" s="65">
        <v>4206.4342969999998</v>
      </c>
      <c r="DG30" s="65">
        <v>4506.1206629999997</v>
      </c>
      <c r="DH30" s="65">
        <v>5644.5776180000003</v>
      </c>
      <c r="DI30" s="65">
        <v>-9999</v>
      </c>
      <c r="DJ30" s="65">
        <v>-9999</v>
      </c>
      <c r="DK30" s="65">
        <v>-9999</v>
      </c>
      <c r="DL30" s="65">
        <v>-9999</v>
      </c>
      <c r="DM30" s="65">
        <v>-9999</v>
      </c>
      <c r="DO30" s="65">
        <v>0</v>
      </c>
      <c r="DP30" s="65">
        <v>504</v>
      </c>
      <c r="DQ30" s="65">
        <v>504</v>
      </c>
      <c r="DR30" s="65">
        <v>504</v>
      </c>
      <c r="DS30" s="65">
        <v>-9999</v>
      </c>
      <c r="DT30" s="65">
        <v>-9999</v>
      </c>
      <c r="DU30" s="65">
        <v>-9999</v>
      </c>
      <c r="DV30" s="65">
        <v>-9999</v>
      </c>
      <c r="DW30" s="65">
        <v>-9999</v>
      </c>
    </row>
    <row r="31" spans="1:127" x14ac:dyDescent="0.2">
      <c r="A31" s="65" t="s">
        <v>82</v>
      </c>
      <c r="B31" s="65" t="s">
        <v>83</v>
      </c>
      <c r="C31" s="65">
        <v>34</v>
      </c>
      <c r="D31" s="65">
        <v>127876397.8</v>
      </c>
      <c r="E31" s="65">
        <v>123349072.8</v>
      </c>
      <c r="F31" s="65">
        <v>0</v>
      </c>
      <c r="G31" s="65">
        <v>37499.23891</v>
      </c>
      <c r="H31" s="65">
        <v>881767.81770000001</v>
      </c>
      <c r="I31" s="66">
        <v>881767.81770000001</v>
      </c>
      <c r="J31" s="65">
        <v>1071406.8259999999</v>
      </c>
      <c r="K31" s="67">
        <v>0</v>
      </c>
      <c r="L31" s="67">
        <v>8700.0029350000004</v>
      </c>
      <c r="M31" s="67">
        <v>204574.3547</v>
      </c>
      <c r="N31" s="68">
        <v>204574.3547</v>
      </c>
      <c r="O31" s="67">
        <v>248571.51240000001</v>
      </c>
      <c r="P31" s="69">
        <f t="shared" si="0"/>
        <v>48.298906439665139</v>
      </c>
      <c r="Q31" s="72">
        <f t="shared" si="1"/>
        <v>4.3102558920108871</v>
      </c>
      <c r="R31" s="73">
        <f t="shared" si="2"/>
        <v>204574.3547</v>
      </c>
      <c r="S31" s="65">
        <v>0</v>
      </c>
      <c r="T31" s="65">
        <v>285108.23239999998</v>
      </c>
      <c r="U31" s="65">
        <v>296987.74209999997</v>
      </c>
      <c r="V31" s="65">
        <v>296987.74209999997</v>
      </c>
      <c r="W31" s="65">
        <v>296987.74209999997</v>
      </c>
      <c r="X31" s="67">
        <v>0</v>
      </c>
      <c r="Y31" s="67">
        <v>34652.587460000002</v>
      </c>
      <c r="Z31" s="67">
        <v>36096.445269999997</v>
      </c>
      <c r="AA31" s="67">
        <v>36096.445269999997</v>
      </c>
      <c r="AB31" s="67">
        <v>36096.445269999997</v>
      </c>
      <c r="AC31" s="69">
        <f t="shared" si="3"/>
        <v>11.600000002154971</v>
      </c>
      <c r="AD31" s="72">
        <f t="shared" si="4"/>
        <v>8.2276174254429577</v>
      </c>
      <c r="AE31" s="74">
        <f t="shared" si="5"/>
        <v>36096.445269999997</v>
      </c>
      <c r="AF31" s="65">
        <v>-9999</v>
      </c>
      <c r="AG31" s="65">
        <v>-9999</v>
      </c>
      <c r="AH31" s="65">
        <v>-9999</v>
      </c>
      <c r="AI31" s="65">
        <v>-9999</v>
      </c>
      <c r="AJ31" s="65">
        <v>-9999</v>
      </c>
      <c r="AK31" s="70">
        <v>-9999</v>
      </c>
      <c r="AL31" s="70">
        <v>-9999</v>
      </c>
      <c r="AM31" s="70">
        <v>-9999</v>
      </c>
      <c r="AN31" s="70">
        <v>-9999</v>
      </c>
      <c r="AO31" s="70">
        <v>-9999</v>
      </c>
      <c r="AP31" s="69">
        <f t="shared" si="6"/>
        <v>0</v>
      </c>
      <c r="AQ31" s="72">
        <f t="shared" si="7"/>
        <v>0</v>
      </c>
      <c r="AR31" s="73">
        <f t="shared" si="8"/>
        <v>0</v>
      </c>
      <c r="AS31" s="65">
        <v>-9999</v>
      </c>
      <c r="AT31" s="65">
        <v>-9999</v>
      </c>
      <c r="AU31" s="65">
        <v>-9999</v>
      </c>
      <c r="AV31" s="65">
        <v>-9999</v>
      </c>
      <c r="AW31" s="65">
        <v>-9999</v>
      </c>
      <c r="AX31" s="70">
        <v>-9999</v>
      </c>
      <c r="AY31" s="70">
        <v>-9999</v>
      </c>
      <c r="AZ31" s="70">
        <v>-9999</v>
      </c>
      <c r="BA31" s="70">
        <v>-9999</v>
      </c>
      <c r="BB31" s="70">
        <v>-9999</v>
      </c>
      <c r="BC31" s="75">
        <f t="shared" si="9"/>
        <v>0</v>
      </c>
      <c r="BD31" s="72">
        <f t="shared" si="10"/>
        <v>0</v>
      </c>
      <c r="BE31" s="72">
        <f t="shared" si="11"/>
        <v>0</v>
      </c>
      <c r="BF31" s="65">
        <v>0</v>
      </c>
      <c r="BG31" s="65">
        <v>0</v>
      </c>
      <c r="BH31" s="65">
        <v>0</v>
      </c>
      <c r="BI31" s="65">
        <v>0</v>
      </c>
      <c r="BJ31" s="65">
        <v>110317.4486</v>
      </c>
      <c r="BK31" s="65">
        <v>0</v>
      </c>
      <c r="BL31" s="65">
        <v>0</v>
      </c>
      <c r="BM31" s="65">
        <v>0</v>
      </c>
      <c r="BN31" s="65">
        <v>0</v>
      </c>
      <c r="BO31" s="65">
        <v>35970.201309999997</v>
      </c>
      <c r="BQ31" s="65">
        <v>99942.382360000003</v>
      </c>
      <c r="BR31" s="65">
        <v>99942.382360000003</v>
      </c>
      <c r="BS31" s="65">
        <v>103139.7135</v>
      </c>
      <c r="BT31" s="65">
        <v>103139.7135</v>
      </c>
      <c r="BV31" s="65">
        <v>210475.2501</v>
      </c>
      <c r="BW31" s="65">
        <v>210475.2501</v>
      </c>
      <c r="BX31" s="65">
        <v>217208.72039999999</v>
      </c>
      <c r="BY31" s="65">
        <v>217208.72039999999</v>
      </c>
      <c r="CA31" s="65">
        <v>4080.0556299999998</v>
      </c>
      <c r="CB31" s="65">
        <v>65280.890079999997</v>
      </c>
      <c r="CC31" s="65">
        <v>81601.112590000004</v>
      </c>
      <c r="CD31" s="65">
        <v>81601.112590000004</v>
      </c>
      <c r="CF31" s="65">
        <v>1896.266607</v>
      </c>
      <c r="CG31" s="65">
        <v>30340.26571</v>
      </c>
      <c r="CH31" s="65">
        <v>37925.332139999999</v>
      </c>
      <c r="CI31" s="65">
        <v>37925.332139999999</v>
      </c>
      <c r="CJ31" s="65">
        <v>0</v>
      </c>
      <c r="CK31" s="65">
        <v>559.79076329999998</v>
      </c>
      <c r="CL31" s="65">
        <v>38814.691550000003</v>
      </c>
      <c r="CM31" s="65">
        <v>35184.144220000002</v>
      </c>
      <c r="CN31" s="65">
        <v>35184.144220000002</v>
      </c>
      <c r="CO31" s="65">
        <v>0</v>
      </c>
      <c r="CP31" s="65">
        <v>0</v>
      </c>
      <c r="CQ31" s="65">
        <v>533.90995840000005</v>
      </c>
      <c r="CR31" s="65">
        <v>533.90995840000005</v>
      </c>
      <c r="CS31" s="65">
        <v>533.90995840000005</v>
      </c>
      <c r="CU31" s="65">
        <v>50.25154191</v>
      </c>
      <c r="CV31" s="65">
        <v>2405.5998869999999</v>
      </c>
      <c r="CW31" s="65">
        <v>3040.9890150000001</v>
      </c>
      <c r="CX31" s="65">
        <v>3082.916682</v>
      </c>
      <c r="CZ31" s="65">
        <v>33.935177160000002</v>
      </c>
      <c r="DA31" s="65">
        <v>1285.0874040000001</v>
      </c>
      <c r="DB31" s="65">
        <v>1602.423063</v>
      </c>
      <c r="DC31" s="65">
        <v>1624.5164870000001</v>
      </c>
      <c r="DD31" s="65">
        <v>40316.638079999997</v>
      </c>
      <c r="DE31" s="65">
        <v>41709.250520000001</v>
      </c>
      <c r="DF31" s="65">
        <v>47092.426520000001</v>
      </c>
      <c r="DG31" s="65">
        <v>50004.368060000001</v>
      </c>
      <c r="DH31" s="65">
        <v>62759.034820000001</v>
      </c>
      <c r="DI31" s="65">
        <v>-9999</v>
      </c>
      <c r="DJ31" s="65">
        <v>-9999</v>
      </c>
      <c r="DK31" s="65">
        <v>-9999</v>
      </c>
      <c r="DL31" s="65">
        <v>-9999</v>
      </c>
      <c r="DM31" s="65">
        <v>-9999</v>
      </c>
      <c r="DN31" s="65">
        <v>0</v>
      </c>
      <c r="DO31" s="65">
        <v>0</v>
      </c>
      <c r="DP31" s="65">
        <v>121</v>
      </c>
      <c r="DQ31" s="65">
        <v>1115</v>
      </c>
      <c r="DR31" s="65">
        <v>1115</v>
      </c>
      <c r="DS31" s="65">
        <v>-9999</v>
      </c>
      <c r="DT31" s="65">
        <v>-9999</v>
      </c>
      <c r="DU31" s="65">
        <v>-9999</v>
      </c>
      <c r="DV31" s="65">
        <v>-9999</v>
      </c>
      <c r="DW31" s="65">
        <v>-9999</v>
      </c>
    </row>
    <row r="32" spans="1:127" x14ac:dyDescent="0.2">
      <c r="A32" s="65" t="s">
        <v>85</v>
      </c>
      <c r="B32" s="65" t="s">
        <v>86</v>
      </c>
      <c r="C32" s="65">
        <v>35</v>
      </c>
      <c r="D32" s="65">
        <v>77689506.629999995</v>
      </c>
      <c r="E32" s="65">
        <v>76185697.129999995</v>
      </c>
      <c r="F32" s="65"/>
      <c r="G32" s="65">
        <v>83725.335089999993</v>
      </c>
      <c r="H32" s="65">
        <v>1968741.4509999999</v>
      </c>
      <c r="I32" s="66">
        <v>1968741.4509999999</v>
      </c>
      <c r="J32" s="65">
        <v>2392152.4309999999</v>
      </c>
      <c r="L32" s="67">
        <v>168076.28539999999</v>
      </c>
      <c r="M32" s="67">
        <v>3952193.7969999998</v>
      </c>
      <c r="N32" s="68">
        <v>3952193.7969999998</v>
      </c>
      <c r="O32" s="67">
        <v>4802179.5829999996</v>
      </c>
      <c r="P32" s="69">
        <f t="shared" si="0"/>
        <v>48.298906440000586</v>
      </c>
      <c r="Q32" s="72">
        <f t="shared" si="1"/>
        <v>0.49813889503455439</v>
      </c>
      <c r="R32" s="73">
        <f t="shared" si="2"/>
        <v>3952193.7969999998</v>
      </c>
      <c r="T32" s="65">
        <v>107791.467</v>
      </c>
      <c r="U32" s="65">
        <v>112282.7781</v>
      </c>
      <c r="V32" s="65">
        <v>112282.7781</v>
      </c>
      <c r="W32" s="65">
        <v>112282.7781</v>
      </c>
      <c r="Y32" s="67">
        <v>56001.973660000003</v>
      </c>
      <c r="Z32" s="67">
        <v>58335.389230000001</v>
      </c>
      <c r="AA32" s="67">
        <v>58335.389230000001</v>
      </c>
      <c r="AB32" s="67">
        <v>58335.389230000001</v>
      </c>
      <c r="AC32" s="69">
        <f t="shared" si="3"/>
        <v>11.599999991450154</v>
      </c>
      <c r="AD32" s="72">
        <f t="shared" si="4"/>
        <v>1.9247797877425767</v>
      </c>
      <c r="AE32" s="74">
        <f t="shared" si="5"/>
        <v>58335.389230000001</v>
      </c>
      <c r="AF32" s="65">
        <v>-9999</v>
      </c>
      <c r="AG32" s="65">
        <v>-9999</v>
      </c>
      <c r="AH32" s="65">
        <v>-9999</v>
      </c>
      <c r="AI32" s="65">
        <v>-9999</v>
      </c>
      <c r="AJ32" s="65">
        <v>-9999</v>
      </c>
      <c r="AK32" s="70">
        <v>-9999</v>
      </c>
      <c r="AL32" s="70">
        <v>-9999</v>
      </c>
      <c r="AM32" s="70">
        <v>-9999</v>
      </c>
      <c r="AN32" s="70">
        <v>-9999</v>
      </c>
      <c r="AO32" s="70">
        <v>-9999</v>
      </c>
      <c r="AP32" s="69">
        <f t="shared" si="6"/>
        <v>0</v>
      </c>
      <c r="AQ32" s="72">
        <f t="shared" si="7"/>
        <v>0</v>
      </c>
      <c r="AR32" s="73">
        <f t="shared" si="8"/>
        <v>0</v>
      </c>
      <c r="AS32" s="65">
        <v>0</v>
      </c>
      <c r="AT32" s="65">
        <v>0</v>
      </c>
      <c r="AU32" s="65">
        <v>1350725.9369999999</v>
      </c>
      <c r="AV32" s="65">
        <v>1350725.9369999999</v>
      </c>
      <c r="AW32" s="65">
        <v>1362218.446</v>
      </c>
      <c r="AX32" s="70">
        <v>-9999</v>
      </c>
      <c r="AY32" s="70">
        <v>0</v>
      </c>
      <c r="AZ32" s="70">
        <v>2113298.2680000002</v>
      </c>
      <c r="BA32" s="70">
        <v>2113298.2680000002</v>
      </c>
      <c r="BB32" s="70">
        <v>3007104.58</v>
      </c>
      <c r="BC32" s="75">
        <f t="shared" si="9"/>
        <v>50</v>
      </c>
      <c r="BD32" s="72">
        <f t="shared" si="10"/>
        <v>0.63915537028207126</v>
      </c>
      <c r="BE32" s="72">
        <f t="shared" si="11"/>
        <v>2113298.2680000002</v>
      </c>
      <c r="BF32" s="65">
        <v>0</v>
      </c>
      <c r="BG32" s="65">
        <v>0</v>
      </c>
      <c r="BH32" s="65">
        <v>0</v>
      </c>
      <c r="BI32" s="65">
        <v>0</v>
      </c>
      <c r="BJ32" s="65">
        <v>135689.45490000001</v>
      </c>
      <c r="BK32" s="65">
        <v>0</v>
      </c>
      <c r="BL32" s="65">
        <v>0</v>
      </c>
      <c r="BM32" s="65">
        <v>0</v>
      </c>
      <c r="BN32" s="65">
        <v>0</v>
      </c>
      <c r="BO32" s="65">
        <v>49457.975960000003</v>
      </c>
      <c r="BQ32" s="65">
        <v>293409.7941</v>
      </c>
      <c r="BR32" s="65">
        <v>293409.7941</v>
      </c>
      <c r="BS32" s="65">
        <v>302796.48509999999</v>
      </c>
      <c r="BT32" s="65">
        <v>302796.48509999999</v>
      </c>
      <c r="BV32" s="65">
        <v>617911.02379999997</v>
      </c>
      <c r="BW32" s="65">
        <v>617911.02379999997</v>
      </c>
      <c r="BX32" s="65">
        <v>637679.07510000002</v>
      </c>
      <c r="BY32" s="65">
        <v>637679.07510000002</v>
      </c>
      <c r="CA32" s="65">
        <v>11978.184370000001</v>
      </c>
      <c r="CB32" s="65">
        <v>191650.94990000001</v>
      </c>
      <c r="CC32" s="65">
        <v>239563.6874</v>
      </c>
      <c r="CD32" s="65">
        <v>239563.6874</v>
      </c>
      <c r="CF32" s="65">
        <v>5567.0395440000002</v>
      </c>
      <c r="CG32" s="65">
        <v>89072.632710000005</v>
      </c>
      <c r="CH32" s="65">
        <v>111340.79090000001</v>
      </c>
      <c r="CI32" s="65">
        <v>111340.79090000001</v>
      </c>
      <c r="CK32" s="65">
        <v>460947.38040000002</v>
      </c>
      <c r="CL32" s="65">
        <v>906273.79260000004</v>
      </c>
      <c r="CM32" s="65">
        <v>821505.11950000003</v>
      </c>
      <c r="CN32" s="65">
        <v>821505.11950000003</v>
      </c>
      <c r="CP32" s="65">
        <v>293.53304170000001</v>
      </c>
      <c r="CQ32" s="65">
        <v>22223.737219999999</v>
      </c>
      <c r="CR32" s="65">
        <v>22230.298129999999</v>
      </c>
      <c r="CS32" s="65">
        <v>22230.298129999999</v>
      </c>
      <c r="CU32" s="65">
        <v>831.18750660000001</v>
      </c>
      <c r="CV32" s="65">
        <v>39789.914810000002</v>
      </c>
      <c r="CW32" s="65">
        <v>50299.592420000001</v>
      </c>
      <c r="CX32" s="65">
        <v>50993.098559999999</v>
      </c>
      <c r="CZ32" s="65">
        <v>1412.951928</v>
      </c>
      <c r="DA32" s="65">
        <v>53506.917509999999</v>
      </c>
      <c r="DB32" s="65">
        <v>66719.75649</v>
      </c>
      <c r="DC32" s="65">
        <v>67639.655809999997</v>
      </c>
      <c r="DE32" s="65">
        <v>42229.025370000003</v>
      </c>
      <c r="DF32" s="65">
        <v>47666.65814</v>
      </c>
      <c r="DG32" s="65">
        <v>54538.802389999997</v>
      </c>
      <c r="DH32" s="65">
        <v>67366.952579999997</v>
      </c>
      <c r="DI32" s="65">
        <v>-9999</v>
      </c>
      <c r="DJ32" s="65">
        <v>-9999</v>
      </c>
      <c r="DK32" s="65">
        <v>-9999</v>
      </c>
      <c r="DL32" s="65">
        <v>-9999</v>
      </c>
      <c r="DM32" s="65">
        <v>-9999</v>
      </c>
      <c r="DO32" s="65">
        <v>473025</v>
      </c>
      <c r="DP32" s="65">
        <v>931726</v>
      </c>
      <c r="DQ32" s="65">
        <v>982432</v>
      </c>
      <c r="DR32" s="65">
        <v>982432</v>
      </c>
      <c r="DS32" s="65">
        <v>-9999</v>
      </c>
      <c r="DT32" s="65">
        <v>-9999</v>
      </c>
      <c r="DU32" s="65">
        <v>-9999</v>
      </c>
      <c r="DV32" s="65">
        <v>-9999</v>
      </c>
      <c r="DW32" s="65">
        <v>-9999</v>
      </c>
    </row>
    <row r="33" spans="1:127" x14ac:dyDescent="0.2">
      <c r="A33" s="65" t="s">
        <v>87</v>
      </c>
      <c r="B33" s="65" t="s">
        <v>88</v>
      </c>
      <c r="C33" s="65">
        <v>36</v>
      </c>
      <c r="D33" s="65">
        <v>206144798.09999999</v>
      </c>
      <c r="E33" s="65">
        <v>185562667.19999999</v>
      </c>
      <c r="F33" s="65">
        <v>0</v>
      </c>
      <c r="G33" s="65">
        <v>302569.03240000003</v>
      </c>
      <c r="H33" s="65">
        <v>7114694.6770000001</v>
      </c>
      <c r="I33" s="66">
        <v>7114694.6770000001</v>
      </c>
      <c r="J33" s="65">
        <v>8644829.4979999997</v>
      </c>
      <c r="K33" s="67">
        <v>0</v>
      </c>
      <c r="L33" s="67">
        <v>83106.438890000005</v>
      </c>
      <c r="M33" s="67">
        <v>1954188.5490000001</v>
      </c>
      <c r="N33" s="68">
        <v>1954188.5490000001</v>
      </c>
      <c r="O33" s="67">
        <v>2374469.6830000002</v>
      </c>
      <c r="P33" s="69">
        <f t="shared" si="0"/>
        <v>48.29890644005777</v>
      </c>
      <c r="Q33" s="72">
        <f t="shared" si="1"/>
        <v>3.64074115603673</v>
      </c>
      <c r="R33" s="73">
        <f t="shared" si="2"/>
        <v>1954188.5490000001</v>
      </c>
      <c r="S33" s="65">
        <v>0</v>
      </c>
      <c r="T33" s="65">
        <v>559234.58479999995</v>
      </c>
      <c r="U33" s="65">
        <v>582536.02579999994</v>
      </c>
      <c r="V33" s="65">
        <v>582536.02579999994</v>
      </c>
      <c r="W33" s="65">
        <v>582536.02579999994</v>
      </c>
      <c r="X33" s="67">
        <v>0</v>
      </c>
      <c r="Y33" s="67">
        <v>65624.047319999998</v>
      </c>
      <c r="Z33" s="67">
        <v>68358.382629999993</v>
      </c>
      <c r="AA33" s="67">
        <v>68358.382629999993</v>
      </c>
      <c r="AB33" s="67">
        <v>68358.382629999993</v>
      </c>
      <c r="AC33" s="69">
        <f t="shared" si="3"/>
        <v>11.59999999780271</v>
      </c>
      <c r="AD33" s="72">
        <f t="shared" si="4"/>
        <v>8.5217935736289085</v>
      </c>
      <c r="AE33" s="74">
        <f t="shared" si="5"/>
        <v>68358.382629999993</v>
      </c>
      <c r="AF33" s="65">
        <v>-9999</v>
      </c>
      <c r="AG33" s="65">
        <v>-9999</v>
      </c>
      <c r="AH33" s="65">
        <v>-9999</v>
      </c>
      <c r="AI33" s="65">
        <v>-9999</v>
      </c>
      <c r="AJ33" s="65">
        <v>-9999</v>
      </c>
      <c r="AK33" s="70">
        <v>-9999</v>
      </c>
      <c r="AL33" s="70">
        <v>-9999</v>
      </c>
      <c r="AM33" s="70">
        <v>-9999</v>
      </c>
      <c r="AN33" s="70">
        <v>-9999</v>
      </c>
      <c r="AO33" s="70">
        <v>-9999</v>
      </c>
      <c r="AP33" s="69">
        <f t="shared" si="6"/>
        <v>0</v>
      </c>
      <c r="AQ33" s="72">
        <f t="shared" si="7"/>
        <v>0</v>
      </c>
      <c r="AR33" s="73">
        <f t="shared" si="8"/>
        <v>0</v>
      </c>
      <c r="AS33" s="65">
        <v>-9999</v>
      </c>
      <c r="AT33" s="65">
        <v>-9999</v>
      </c>
      <c r="AU33" s="65">
        <v>-9999</v>
      </c>
      <c r="AV33" s="65">
        <v>-9999</v>
      </c>
      <c r="AW33" s="65">
        <v>-9999</v>
      </c>
      <c r="AX33" s="70">
        <v>-9999</v>
      </c>
      <c r="AY33" s="70">
        <v>-9999</v>
      </c>
      <c r="AZ33" s="70">
        <v>-9999</v>
      </c>
      <c r="BA33" s="70">
        <v>-9999</v>
      </c>
      <c r="BB33" s="70">
        <v>-9999</v>
      </c>
      <c r="BC33" s="75">
        <f t="shared" si="9"/>
        <v>0</v>
      </c>
      <c r="BD33" s="72">
        <f t="shared" si="10"/>
        <v>0</v>
      </c>
      <c r="BE33" s="72">
        <f t="shared" si="11"/>
        <v>0</v>
      </c>
      <c r="BF33" s="65">
        <v>0</v>
      </c>
      <c r="BG33" s="65">
        <v>0</v>
      </c>
      <c r="BH33" s="65">
        <v>0</v>
      </c>
      <c r="BI33" s="65">
        <v>0</v>
      </c>
      <c r="BJ33" s="65">
        <v>1114786.1470000001</v>
      </c>
      <c r="BK33" s="65">
        <v>0</v>
      </c>
      <c r="BL33" s="65">
        <v>0</v>
      </c>
      <c r="BM33" s="65">
        <v>0</v>
      </c>
      <c r="BN33" s="65">
        <v>0</v>
      </c>
      <c r="BO33" s="65">
        <v>445272.94870000001</v>
      </c>
      <c r="BQ33" s="65">
        <v>910422.50199999998</v>
      </c>
      <c r="BR33" s="65">
        <v>910422.50199999998</v>
      </c>
      <c r="BS33" s="65">
        <v>939548.50569999998</v>
      </c>
      <c r="BT33" s="65">
        <v>939548.50569999998</v>
      </c>
      <c r="BV33" s="65">
        <v>1917318.7520000001</v>
      </c>
      <c r="BW33" s="65">
        <v>1917318.7520000001</v>
      </c>
      <c r="BX33" s="65">
        <v>1978657.1229999999</v>
      </c>
      <c r="BY33" s="65">
        <v>1978657.1229999999</v>
      </c>
      <c r="CA33" s="65">
        <v>37167.159390000001</v>
      </c>
      <c r="CB33" s="65">
        <v>594674.55020000006</v>
      </c>
      <c r="CC33" s="65">
        <v>743343.18779999996</v>
      </c>
      <c r="CD33" s="65">
        <v>743343.18779999996</v>
      </c>
      <c r="CF33" s="65">
        <v>17273.990760000001</v>
      </c>
      <c r="CG33" s="65">
        <v>276383.85210000002</v>
      </c>
      <c r="CH33" s="65">
        <v>345479.81510000001</v>
      </c>
      <c r="CI33" s="65">
        <v>345479.81510000001</v>
      </c>
      <c r="CJ33" s="65">
        <v>0</v>
      </c>
      <c r="CK33" s="65">
        <v>830441.12199999997</v>
      </c>
      <c r="CL33" s="65">
        <v>3538089.338</v>
      </c>
      <c r="CM33" s="65">
        <v>3207152.77</v>
      </c>
      <c r="CN33" s="65">
        <v>3207152.77</v>
      </c>
      <c r="CO33" s="65">
        <v>0</v>
      </c>
      <c r="CP33" s="65">
        <v>7484.3649370000003</v>
      </c>
      <c r="CQ33" s="65">
        <v>36920.958489999997</v>
      </c>
      <c r="CR33" s="65">
        <v>36954.210070000001</v>
      </c>
      <c r="CS33" s="65">
        <v>36974.233249999997</v>
      </c>
      <c r="CU33" s="65">
        <v>4183.5810499999998</v>
      </c>
      <c r="CV33" s="65">
        <v>200272.9014</v>
      </c>
      <c r="CW33" s="65">
        <v>253170.81890000001</v>
      </c>
      <c r="CX33" s="65">
        <v>256661.41409999999</v>
      </c>
      <c r="CZ33" s="65">
        <v>2350.072584</v>
      </c>
      <c r="DA33" s="65">
        <v>88994.634130000006</v>
      </c>
      <c r="DB33" s="65">
        <v>110970.7043</v>
      </c>
      <c r="DC33" s="65">
        <v>112500.71400000001</v>
      </c>
      <c r="DD33" s="65">
        <v>161764.78570000001</v>
      </c>
      <c r="DE33" s="65">
        <v>167329.1188</v>
      </c>
      <c r="DF33" s="65">
        <v>188894.3988</v>
      </c>
      <c r="DG33" s="65">
        <v>210190.42920000001</v>
      </c>
      <c r="DH33" s="65">
        <v>261150.193</v>
      </c>
      <c r="DI33" s="65">
        <v>-9999</v>
      </c>
      <c r="DJ33" s="65">
        <v>-9999</v>
      </c>
      <c r="DK33" s="65">
        <v>-9999</v>
      </c>
      <c r="DL33" s="65">
        <v>-9999</v>
      </c>
      <c r="DM33" s="65">
        <v>-9999</v>
      </c>
      <c r="DN33" s="65">
        <v>0</v>
      </c>
      <c r="DO33" s="65">
        <v>24437</v>
      </c>
      <c r="DP33" s="65">
        <v>82562</v>
      </c>
      <c r="DQ33" s="65">
        <v>84140</v>
      </c>
      <c r="DR33" s="65">
        <v>84140</v>
      </c>
      <c r="DS33" s="65">
        <v>-9999</v>
      </c>
      <c r="DT33" s="65">
        <v>-9999</v>
      </c>
      <c r="DU33" s="65">
        <v>-9999</v>
      </c>
      <c r="DV33" s="65">
        <v>-9999</v>
      </c>
      <c r="DW33" s="65">
        <v>-9999</v>
      </c>
    </row>
    <row r="34" spans="1:127" x14ac:dyDescent="0.2">
      <c r="A34" s="65" t="s">
        <v>90</v>
      </c>
      <c r="B34" s="65" t="s">
        <v>91</v>
      </c>
      <c r="C34" s="65">
        <v>37</v>
      </c>
      <c r="D34" s="65">
        <v>166344815.69999999</v>
      </c>
      <c r="E34" s="65">
        <v>140174476.59999999</v>
      </c>
      <c r="F34" s="65">
        <v>0</v>
      </c>
      <c r="G34" s="65">
        <v>296122.69349999999</v>
      </c>
      <c r="H34" s="65">
        <v>6963113.6229999997</v>
      </c>
      <c r="I34" s="66">
        <v>6963113.6229999997</v>
      </c>
      <c r="J34" s="65">
        <v>8460648.3870000001</v>
      </c>
      <c r="K34" s="67">
        <v>0</v>
      </c>
      <c r="L34" s="67">
        <v>101861.185</v>
      </c>
      <c r="M34" s="67">
        <v>2395193.0070000002</v>
      </c>
      <c r="N34" s="68">
        <v>2395193.0070000002</v>
      </c>
      <c r="O34" s="67">
        <v>2910319.571</v>
      </c>
      <c r="P34" s="69">
        <f t="shared" si="0"/>
        <v>48.298906440234603</v>
      </c>
      <c r="Q34" s="72">
        <f t="shared" si="1"/>
        <v>2.9071200536450128</v>
      </c>
      <c r="R34" s="73">
        <f t="shared" si="2"/>
        <v>2395193.0070000002</v>
      </c>
      <c r="S34" s="65">
        <v>0</v>
      </c>
      <c r="T34" s="65">
        <v>2603912.0109999999</v>
      </c>
      <c r="U34" s="65">
        <v>2712408.3450000002</v>
      </c>
      <c r="V34" s="65">
        <v>2712408.3450000002</v>
      </c>
      <c r="W34" s="65">
        <v>2712408.3450000002</v>
      </c>
      <c r="X34" s="67">
        <v>0</v>
      </c>
      <c r="Y34" s="67">
        <v>380506.98050000001</v>
      </c>
      <c r="Z34" s="67">
        <v>396361.43800000002</v>
      </c>
      <c r="AA34" s="67">
        <v>396361.43800000002</v>
      </c>
      <c r="AB34" s="67">
        <v>396361.43800000002</v>
      </c>
      <c r="AC34" s="69">
        <f t="shared" si="3"/>
        <v>11.600000002949413</v>
      </c>
      <c r="AD34" s="72">
        <f t="shared" si="4"/>
        <v>6.8432700181090773</v>
      </c>
      <c r="AE34" s="74">
        <f t="shared" si="5"/>
        <v>396361.43800000002</v>
      </c>
      <c r="AF34" s="65">
        <v>-9999</v>
      </c>
      <c r="AG34" s="65">
        <v>-9999</v>
      </c>
      <c r="AH34" s="65">
        <v>-9999</v>
      </c>
      <c r="AI34" s="65">
        <v>-9999</v>
      </c>
      <c r="AJ34" s="65">
        <v>-9999</v>
      </c>
      <c r="AK34" s="70">
        <v>-9999</v>
      </c>
      <c r="AL34" s="70">
        <v>-9999</v>
      </c>
      <c r="AM34" s="70">
        <v>-9999</v>
      </c>
      <c r="AN34" s="70">
        <v>-9999</v>
      </c>
      <c r="AO34" s="70">
        <v>-9999</v>
      </c>
      <c r="AP34" s="69">
        <f t="shared" si="6"/>
        <v>0</v>
      </c>
      <c r="AQ34" s="72">
        <f t="shared" si="7"/>
        <v>0</v>
      </c>
      <c r="AR34" s="73">
        <f t="shared" si="8"/>
        <v>0</v>
      </c>
      <c r="AS34" s="65">
        <v>-9999</v>
      </c>
      <c r="AT34" s="65">
        <v>-9999</v>
      </c>
      <c r="AU34" s="65">
        <v>-9999</v>
      </c>
      <c r="AV34" s="65">
        <v>-9999</v>
      </c>
      <c r="AW34" s="65">
        <v>-9999</v>
      </c>
      <c r="AX34" s="70">
        <v>-9999</v>
      </c>
      <c r="AY34" s="70">
        <v>-9999</v>
      </c>
      <c r="AZ34" s="70">
        <v>-9999</v>
      </c>
      <c r="BA34" s="70">
        <v>-9999</v>
      </c>
      <c r="BB34" s="70">
        <v>-9999</v>
      </c>
      <c r="BC34" s="75">
        <f t="shared" si="9"/>
        <v>0</v>
      </c>
      <c r="BD34" s="72">
        <f t="shared" si="10"/>
        <v>0</v>
      </c>
      <c r="BE34" s="72">
        <f t="shared" si="11"/>
        <v>0</v>
      </c>
      <c r="BF34" s="65">
        <v>0</v>
      </c>
      <c r="BG34" s="65">
        <v>0</v>
      </c>
      <c r="BH34" s="65">
        <v>0</v>
      </c>
      <c r="BI34" s="65">
        <v>0</v>
      </c>
      <c r="BJ34" s="65">
        <v>1046733.098</v>
      </c>
      <c r="BK34" s="65">
        <v>0</v>
      </c>
      <c r="BL34" s="65">
        <v>0</v>
      </c>
      <c r="BM34" s="65">
        <v>0</v>
      </c>
      <c r="BN34" s="65">
        <v>0</v>
      </c>
      <c r="BO34" s="65">
        <v>321608.37719999999</v>
      </c>
      <c r="BQ34" s="65">
        <v>1432121.7379999999</v>
      </c>
      <c r="BR34" s="65">
        <v>1432121.7379999999</v>
      </c>
      <c r="BS34" s="65">
        <v>1477937.81</v>
      </c>
      <c r="BT34" s="65">
        <v>1477937.81</v>
      </c>
      <c r="BV34" s="65">
        <v>3015999.5580000002</v>
      </c>
      <c r="BW34" s="65">
        <v>3015999.5580000002</v>
      </c>
      <c r="BX34" s="65">
        <v>3112486.6439999999</v>
      </c>
      <c r="BY34" s="65">
        <v>3112486.6439999999</v>
      </c>
      <c r="CA34" s="65">
        <v>58465.049780000001</v>
      </c>
      <c r="CB34" s="65">
        <v>935440.79639999999</v>
      </c>
      <c r="CC34" s="65">
        <v>1169300.996</v>
      </c>
      <c r="CD34" s="65">
        <v>1169300.996</v>
      </c>
      <c r="CF34" s="65">
        <v>27172.50244</v>
      </c>
      <c r="CG34" s="65">
        <v>434760.03909999999</v>
      </c>
      <c r="CH34" s="65">
        <v>543450.04890000005</v>
      </c>
      <c r="CI34" s="65">
        <v>543450.04890000005</v>
      </c>
      <c r="CJ34" s="65">
        <v>0</v>
      </c>
      <c r="CK34" s="65">
        <v>1097.769164</v>
      </c>
      <c r="CL34" s="65">
        <v>585906.09199999995</v>
      </c>
      <c r="CM34" s="65">
        <v>531244.2892</v>
      </c>
      <c r="CN34" s="65">
        <v>531244.2892</v>
      </c>
      <c r="CO34" s="65">
        <v>0</v>
      </c>
      <c r="CP34" s="65">
        <v>0</v>
      </c>
      <c r="CQ34" s="65">
        <v>9876.7530509999997</v>
      </c>
      <c r="CR34" s="65">
        <v>9876.7530509999997</v>
      </c>
      <c r="CS34" s="65">
        <v>9876.7530509999997</v>
      </c>
      <c r="CU34" s="65">
        <v>1082.1836840000001</v>
      </c>
      <c r="CV34" s="65">
        <v>51805.394379999998</v>
      </c>
      <c r="CW34" s="65">
        <v>65488.710769999998</v>
      </c>
      <c r="CX34" s="65">
        <v>66391.637029999998</v>
      </c>
      <c r="CZ34" s="65">
        <v>627.7638379</v>
      </c>
      <c r="DA34" s="65">
        <v>23772.718099999998</v>
      </c>
      <c r="DB34" s="65">
        <v>29643.08237</v>
      </c>
      <c r="DC34" s="65">
        <v>30051.786670000001</v>
      </c>
      <c r="DD34" s="65">
        <v>371625.06410000002</v>
      </c>
      <c r="DE34" s="65">
        <v>384436.08199999999</v>
      </c>
      <c r="DF34" s="65">
        <v>434019.09580000001</v>
      </c>
      <c r="DG34" s="65">
        <v>471413.59769999998</v>
      </c>
      <c r="DH34" s="65">
        <v>588744.0588</v>
      </c>
      <c r="DI34" s="65">
        <v>-9999</v>
      </c>
      <c r="DJ34" s="65">
        <v>-9999</v>
      </c>
      <c r="DK34" s="65">
        <v>-9999</v>
      </c>
      <c r="DL34" s="65">
        <v>-9999</v>
      </c>
      <c r="DM34" s="65">
        <v>-9999</v>
      </c>
      <c r="DN34" s="65">
        <v>0</v>
      </c>
      <c r="DO34" s="65">
        <v>1039321</v>
      </c>
      <c r="DP34" s="65">
        <v>2978577</v>
      </c>
      <c r="DQ34" s="65">
        <v>3154873</v>
      </c>
      <c r="DR34" s="65">
        <v>3154873</v>
      </c>
      <c r="DS34" s="65">
        <v>-9999</v>
      </c>
      <c r="DT34" s="65">
        <v>-9999</v>
      </c>
      <c r="DU34" s="65">
        <v>-9999</v>
      </c>
      <c r="DV34" s="65">
        <v>-9999</v>
      </c>
      <c r="DW34" s="65">
        <v>-9999</v>
      </c>
    </row>
    <row r="35" spans="1:127" x14ac:dyDescent="0.2">
      <c r="A35" s="65" t="s">
        <v>93</v>
      </c>
      <c r="B35" s="65" t="s">
        <v>94</v>
      </c>
      <c r="C35" s="65">
        <v>38</v>
      </c>
      <c r="D35" s="65">
        <v>90041267.159999996</v>
      </c>
      <c r="E35" s="65">
        <v>89180168.280000001</v>
      </c>
      <c r="F35" s="65"/>
      <c r="G35" s="65">
        <v>43003.191989999999</v>
      </c>
      <c r="H35" s="65">
        <v>1011189.343</v>
      </c>
      <c r="I35" s="66">
        <v>1011189.343</v>
      </c>
      <c r="J35" s="65">
        <v>1228662.628</v>
      </c>
      <c r="L35" s="67">
        <v>36305.972099999999</v>
      </c>
      <c r="M35" s="67">
        <v>853709.00100000005</v>
      </c>
      <c r="N35" s="68">
        <v>853709.00100000005</v>
      </c>
      <c r="O35" s="67">
        <v>1037313.488</v>
      </c>
      <c r="P35" s="69">
        <f t="shared" si="0"/>
        <v>48.298906439721051</v>
      </c>
      <c r="Q35" s="72">
        <f t="shared" si="1"/>
        <v>1.1844660672612493</v>
      </c>
      <c r="R35" s="73">
        <f t="shared" si="2"/>
        <v>853709.00100000005</v>
      </c>
      <c r="T35" s="65">
        <v>3202.1829069999999</v>
      </c>
      <c r="U35" s="65">
        <v>3335.607195</v>
      </c>
      <c r="V35" s="65">
        <v>3335.607195</v>
      </c>
      <c r="W35" s="65">
        <v>3335.607195</v>
      </c>
      <c r="Y35" s="67">
        <v>809.72152229999995</v>
      </c>
      <c r="Z35" s="67">
        <v>843.45991909999998</v>
      </c>
      <c r="AA35" s="67">
        <v>843.45991909999998</v>
      </c>
      <c r="AB35" s="67">
        <v>843.45991909999998</v>
      </c>
      <c r="AC35" s="69">
        <f t="shared" si="3"/>
        <v>11.600000002398366</v>
      </c>
      <c r="AD35" s="72">
        <f t="shared" si="4"/>
        <v>3.9546718456511898</v>
      </c>
      <c r="AE35" s="74">
        <f t="shared" si="5"/>
        <v>843.45991909999998</v>
      </c>
      <c r="AF35" s="65">
        <v>-9999</v>
      </c>
      <c r="AG35" s="65">
        <v>-9999</v>
      </c>
      <c r="AH35" s="65">
        <v>-9999</v>
      </c>
      <c r="AI35" s="65">
        <v>-9999</v>
      </c>
      <c r="AJ35" s="65">
        <v>-9999</v>
      </c>
      <c r="AK35" s="70">
        <v>-9999</v>
      </c>
      <c r="AL35" s="70">
        <v>-9999</v>
      </c>
      <c r="AM35" s="70">
        <v>-9999</v>
      </c>
      <c r="AN35" s="70">
        <v>-9999</v>
      </c>
      <c r="AO35" s="70">
        <v>-9999</v>
      </c>
      <c r="AP35" s="69">
        <f t="shared" si="6"/>
        <v>0</v>
      </c>
      <c r="AQ35" s="72">
        <f t="shared" si="7"/>
        <v>0</v>
      </c>
      <c r="AR35" s="73">
        <f t="shared" si="8"/>
        <v>0</v>
      </c>
      <c r="AS35" s="65">
        <v>-9999</v>
      </c>
      <c r="AT35" s="65">
        <v>-9999</v>
      </c>
      <c r="AU35" s="65">
        <v>-9999</v>
      </c>
      <c r="AV35" s="65">
        <v>-9999</v>
      </c>
      <c r="AW35" s="65">
        <v>-9999</v>
      </c>
      <c r="AX35" s="70">
        <v>-9999</v>
      </c>
      <c r="AY35" s="70">
        <v>-9999</v>
      </c>
      <c r="AZ35" s="70">
        <v>-9999</v>
      </c>
      <c r="BA35" s="70">
        <v>-9999</v>
      </c>
      <c r="BB35" s="70">
        <v>-9999</v>
      </c>
      <c r="BC35" s="75">
        <f t="shared" si="9"/>
        <v>0</v>
      </c>
      <c r="BD35" s="72">
        <f t="shared" si="10"/>
        <v>0</v>
      </c>
      <c r="BE35" s="72">
        <f t="shared" si="11"/>
        <v>0</v>
      </c>
      <c r="BF35" s="65">
        <v>0</v>
      </c>
      <c r="BG35" s="65">
        <v>0</v>
      </c>
      <c r="BH35" s="65">
        <v>0</v>
      </c>
      <c r="BI35" s="65">
        <v>0</v>
      </c>
      <c r="BJ35" s="65">
        <v>25259.65868</v>
      </c>
      <c r="BK35" s="65">
        <v>0</v>
      </c>
      <c r="BL35" s="65">
        <v>0</v>
      </c>
      <c r="BM35" s="65">
        <v>0</v>
      </c>
      <c r="BN35" s="65">
        <v>0</v>
      </c>
      <c r="BO35" s="65">
        <v>10858.469220000001</v>
      </c>
      <c r="BQ35" s="65">
        <v>7478109.858</v>
      </c>
      <c r="BR35" s="65">
        <v>7478109.858</v>
      </c>
      <c r="BS35" s="65">
        <v>7717347.6349999998</v>
      </c>
      <c r="BT35" s="65">
        <v>7717347.6349999998</v>
      </c>
      <c r="BV35" s="65">
        <v>15748644.43</v>
      </c>
      <c r="BW35" s="65">
        <v>15748644.43</v>
      </c>
      <c r="BX35" s="65">
        <v>16252471.029999999</v>
      </c>
      <c r="BY35" s="65">
        <v>16252471.029999999</v>
      </c>
      <c r="CA35" s="65">
        <v>305286.94140000001</v>
      </c>
      <c r="CB35" s="65">
        <v>4884591.0619999999</v>
      </c>
      <c r="CC35" s="65">
        <v>6105738.8279999997</v>
      </c>
      <c r="CD35" s="65">
        <v>6105738.8279999997</v>
      </c>
      <c r="CF35" s="65">
        <v>141886.65179999999</v>
      </c>
      <c r="CG35" s="65">
        <v>2270186.429</v>
      </c>
      <c r="CH35" s="65">
        <v>2837733.0359999998</v>
      </c>
      <c r="CI35" s="65">
        <v>2837733.0359999998</v>
      </c>
      <c r="CK35" s="65">
        <v>1539192.352</v>
      </c>
      <c r="CL35" s="65">
        <v>10383055</v>
      </c>
      <c r="CM35" s="65">
        <v>9411871.8949999996</v>
      </c>
      <c r="CN35" s="65">
        <v>9411871.8949999996</v>
      </c>
      <c r="CP35" s="65">
        <v>97052.987420000005</v>
      </c>
      <c r="CQ35" s="65">
        <v>124399.8579</v>
      </c>
      <c r="CR35" s="65">
        <v>124399.8579</v>
      </c>
      <c r="CS35" s="65">
        <v>124399.8579</v>
      </c>
      <c r="CU35" s="65">
        <v>14653.99382</v>
      </c>
      <c r="CV35" s="65">
        <v>701503.76529999997</v>
      </c>
      <c r="CW35" s="65">
        <v>886791.38029999996</v>
      </c>
      <c r="CX35" s="65">
        <v>899018.02549999999</v>
      </c>
      <c r="CZ35" s="65">
        <v>7906.8224</v>
      </c>
      <c r="DA35" s="65">
        <v>299422.5673</v>
      </c>
      <c r="DB35" s="65">
        <v>373361.08510000003</v>
      </c>
      <c r="DC35" s="65">
        <v>378508.80479999998</v>
      </c>
      <c r="DE35" s="65">
        <v>1769828.071</v>
      </c>
      <c r="DF35" s="65">
        <v>1996389.4680000001</v>
      </c>
      <c r="DG35" s="65">
        <v>2698008.0249999999</v>
      </c>
      <c r="DH35" s="65">
        <v>3226630.3330000001</v>
      </c>
      <c r="DI35" s="65">
        <v>-9999</v>
      </c>
      <c r="DJ35" s="65">
        <v>-9999</v>
      </c>
      <c r="DK35" s="65">
        <v>-9999</v>
      </c>
      <c r="DL35" s="65">
        <v>-9999</v>
      </c>
      <c r="DM35" s="65">
        <v>-9999</v>
      </c>
      <c r="DO35" s="65">
        <v>18996</v>
      </c>
      <c r="DP35" s="65">
        <v>21452</v>
      </c>
      <c r="DQ35" s="65">
        <v>24426</v>
      </c>
      <c r="DR35" s="65">
        <v>24426</v>
      </c>
      <c r="DS35" s="65">
        <v>-9999</v>
      </c>
      <c r="DT35" s="65">
        <v>-9999</v>
      </c>
      <c r="DU35" s="65">
        <v>-9999</v>
      </c>
      <c r="DV35" s="65">
        <v>-9999</v>
      </c>
      <c r="DW35" s="65">
        <v>-9999</v>
      </c>
    </row>
    <row r="36" spans="1:127" x14ac:dyDescent="0.2">
      <c r="A36" s="65" t="s">
        <v>96</v>
      </c>
      <c r="B36" s="65" t="s">
        <v>97</v>
      </c>
      <c r="C36" s="65">
        <v>39</v>
      </c>
      <c r="D36" s="65">
        <v>275218347.80000001</v>
      </c>
      <c r="E36" s="65">
        <v>251280185.30000001</v>
      </c>
      <c r="F36" s="65"/>
      <c r="G36" s="65">
        <v>492670.13319999998</v>
      </c>
      <c r="H36" s="65">
        <v>11584786.279999999</v>
      </c>
      <c r="I36" s="66">
        <v>11584786.279999999</v>
      </c>
      <c r="J36" s="65">
        <v>14076289.52</v>
      </c>
      <c r="L36" s="67">
        <v>134191.07010000001</v>
      </c>
      <c r="M36" s="67">
        <v>3155407.162</v>
      </c>
      <c r="N36" s="68">
        <v>3155407.162</v>
      </c>
      <c r="O36" s="67">
        <v>3834030.574</v>
      </c>
      <c r="P36" s="69">
        <f t="shared" si="0"/>
        <v>48.298906440594266</v>
      </c>
      <c r="Q36" s="72">
        <f t="shared" si="1"/>
        <v>3.6714077408182035</v>
      </c>
      <c r="R36" s="73">
        <f t="shared" si="2"/>
        <v>3155407.162</v>
      </c>
      <c r="T36" s="65">
        <v>927811.2095</v>
      </c>
      <c r="U36" s="65">
        <v>966470.00989999995</v>
      </c>
      <c r="V36" s="65">
        <v>966470.00989999995</v>
      </c>
      <c r="W36" s="65">
        <v>966470.00989999995</v>
      </c>
      <c r="Y36" s="67">
        <v>101898.9259</v>
      </c>
      <c r="Z36" s="67">
        <v>106144.7145</v>
      </c>
      <c r="AA36" s="67">
        <v>106144.7145</v>
      </c>
      <c r="AB36" s="67">
        <v>106144.7145</v>
      </c>
      <c r="AC36" s="69">
        <f t="shared" si="3"/>
        <v>11.600000000165549</v>
      </c>
      <c r="AD36" s="72">
        <f t="shared" si="4"/>
        <v>9.1052108854652385</v>
      </c>
      <c r="AE36" s="74">
        <f t="shared" si="5"/>
        <v>106144.7145</v>
      </c>
      <c r="AF36" s="65">
        <v>-9999</v>
      </c>
      <c r="AG36" s="65">
        <v>-9999</v>
      </c>
      <c r="AH36" s="65">
        <v>-9999</v>
      </c>
      <c r="AI36" s="65">
        <v>-9999</v>
      </c>
      <c r="AJ36" s="65">
        <v>-9999</v>
      </c>
      <c r="AK36" s="70">
        <v>-9999</v>
      </c>
      <c r="AL36" s="70">
        <v>-9999</v>
      </c>
      <c r="AM36" s="70">
        <v>-9999</v>
      </c>
      <c r="AN36" s="70">
        <v>-9999</v>
      </c>
      <c r="AO36" s="70">
        <v>-9999</v>
      </c>
      <c r="AP36" s="69">
        <f t="shared" si="6"/>
        <v>0</v>
      </c>
      <c r="AQ36" s="72">
        <f t="shared" si="7"/>
        <v>0</v>
      </c>
      <c r="AR36" s="73">
        <f t="shared" si="8"/>
        <v>0</v>
      </c>
      <c r="AS36" s="65">
        <v>-9999</v>
      </c>
      <c r="AT36" s="65">
        <v>-9999</v>
      </c>
      <c r="AU36" s="65">
        <v>-9999</v>
      </c>
      <c r="AV36" s="65">
        <v>-9999</v>
      </c>
      <c r="AW36" s="65">
        <v>-9999</v>
      </c>
      <c r="AX36" s="70">
        <v>-9999</v>
      </c>
      <c r="AY36" s="70">
        <v>-9999</v>
      </c>
      <c r="AZ36" s="70">
        <v>-9999</v>
      </c>
      <c r="BA36" s="70">
        <v>-9999</v>
      </c>
      <c r="BB36" s="70">
        <v>-9999</v>
      </c>
      <c r="BC36" s="75">
        <f t="shared" si="9"/>
        <v>0</v>
      </c>
      <c r="BD36" s="72">
        <f t="shared" si="10"/>
        <v>0</v>
      </c>
      <c r="BE36" s="72">
        <f t="shared" si="11"/>
        <v>0</v>
      </c>
      <c r="BF36" s="65">
        <v>0</v>
      </c>
      <c r="BG36" s="65">
        <v>0</v>
      </c>
      <c r="BH36" s="65">
        <v>0</v>
      </c>
      <c r="BI36" s="65">
        <v>0</v>
      </c>
      <c r="BJ36" s="65">
        <v>878377.74990000005</v>
      </c>
      <c r="BK36" s="65">
        <v>0</v>
      </c>
      <c r="BL36" s="65">
        <v>0</v>
      </c>
      <c r="BM36" s="65">
        <v>0</v>
      </c>
      <c r="BN36" s="65">
        <v>0</v>
      </c>
      <c r="BO36" s="65">
        <v>339528.03129999997</v>
      </c>
      <c r="BQ36" s="65">
        <v>3161650.9649999999</v>
      </c>
      <c r="BR36" s="65">
        <v>3161650.9649999999</v>
      </c>
      <c r="BS36" s="65">
        <v>3262797.6940000001</v>
      </c>
      <c r="BT36" s="65">
        <v>3262797.6940000001</v>
      </c>
      <c r="BV36" s="65">
        <v>6658329.1490000002</v>
      </c>
      <c r="BW36" s="65">
        <v>6658329.1490000002</v>
      </c>
      <c r="BX36" s="65">
        <v>6871340.7110000001</v>
      </c>
      <c r="BY36" s="65">
        <v>6871340.7110000001</v>
      </c>
      <c r="CA36" s="65">
        <v>129071.48609999999</v>
      </c>
      <c r="CB36" s="65">
        <v>2065143.7779999999</v>
      </c>
      <c r="CC36" s="65">
        <v>2581429.7230000002</v>
      </c>
      <c r="CD36" s="65">
        <v>2581429.7230000002</v>
      </c>
      <c r="CF36" s="65">
        <v>59987.895100000002</v>
      </c>
      <c r="CG36" s="65">
        <v>959806.32160000002</v>
      </c>
      <c r="CH36" s="65">
        <v>1199757.902</v>
      </c>
      <c r="CI36" s="65">
        <v>1199757.902</v>
      </c>
      <c r="CK36" s="65">
        <v>13090.199710000001</v>
      </c>
      <c r="CL36" s="65">
        <v>1128028.1510000001</v>
      </c>
      <c r="CM36" s="65">
        <v>1141693.5390000001</v>
      </c>
      <c r="CN36" s="65">
        <v>1141693.5390000001</v>
      </c>
      <c r="CP36" s="65">
        <v>288.80894000000001</v>
      </c>
      <c r="CQ36" s="65">
        <v>15273.70614</v>
      </c>
      <c r="CR36" s="65">
        <v>15997.732389999999</v>
      </c>
      <c r="CS36" s="65">
        <v>15997.732389999999</v>
      </c>
      <c r="CU36" s="65">
        <v>1604.4572780000001</v>
      </c>
      <c r="CV36" s="65">
        <v>76807.240109999999</v>
      </c>
      <c r="CW36" s="65">
        <v>97094.273539999995</v>
      </c>
      <c r="CX36" s="65">
        <v>98432.96183</v>
      </c>
      <c r="CZ36" s="65">
        <v>1016.811682</v>
      </c>
      <c r="DA36" s="65">
        <v>38505.527099999999</v>
      </c>
      <c r="DB36" s="65">
        <v>48013.967380000002</v>
      </c>
      <c r="DC36" s="65">
        <v>48675.960449999999</v>
      </c>
      <c r="DE36" s="65">
        <v>754758.48300000001</v>
      </c>
      <c r="DF36" s="65">
        <v>851528.1973</v>
      </c>
      <c r="DG36" s="65">
        <v>1103927.2169999999</v>
      </c>
      <c r="DH36" s="65">
        <v>1330382.3489999999</v>
      </c>
      <c r="DI36" s="65">
        <v>-9999</v>
      </c>
      <c r="DJ36" s="65">
        <v>-9999</v>
      </c>
      <c r="DK36" s="65">
        <v>-9999</v>
      </c>
      <c r="DL36" s="65">
        <v>-9999</v>
      </c>
      <c r="DM36" s="65">
        <v>-9999</v>
      </c>
      <c r="DO36" s="65">
        <v>164576</v>
      </c>
      <c r="DP36" s="65">
        <v>244165</v>
      </c>
      <c r="DQ36" s="65">
        <v>360768</v>
      </c>
      <c r="DR36" s="65">
        <v>360768</v>
      </c>
      <c r="DS36" s="65">
        <v>-9999</v>
      </c>
      <c r="DT36" s="65">
        <v>-9999</v>
      </c>
      <c r="DU36" s="65">
        <v>-9999</v>
      </c>
      <c r="DV36" s="65">
        <v>-9999</v>
      </c>
      <c r="DW36" s="65">
        <v>-9999</v>
      </c>
    </row>
    <row r="37" spans="1:127" x14ac:dyDescent="0.2">
      <c r="A37" s="65" t="s">
        <v>98</v>
      </c>
      <c r="B37" s="65" t="s">
        <v>99</v>
      </c>
      <c r="C37" s="65">
        <v>40</v>
      </c>
      <c r="D37" s="65">
        <v>145138415.5</v>
      </c>
      <c r="E37" s="65">
        <v>135956394.90000001</v>
      </c>
      <c r="F37" s="65"/>
      <c r="G37" s="65">
        <v>248463.54269999999</v>
      </c>
      <c r="H37" s="65">
        <v>5842442.733</v>
      </c>
      <c r="I37" s="66">
        <v>5842442.733</v>
      </c>
      <c r="J37" s="65">
        <v>7098958.3629999999</v>
      </c>
      <c r="L37" s="67">
        <v>87265.284780000002</v>
      </c>
      <c r="M37" s="67">
        <v>2051980.8389999999</v>
      </c>
      <c r="N37" s="68">
        <v>2051980.8389999999</v>
      </c>
      <c r="O37" s="67">
        <v>2493293.8509999998</v>
      </c>
      <c r="P37" s="69">
        <f t="shared" si="0"/>
        <v>48.298906439961499</v>
      </c>
      <c r="Q37" s="72">
        <f t="shared" si="1"/>
        <v>2.8472209008770379</v>
      </c>
      <c r="R37" s="73">
        <f t="shared" si="2"/>
        <v>2051980.8389999999</v>
      </c>
      <c r="T37" s="65">
        <v>766260.58810000005</v>
      </c>
      <c r="U37" s="65">
        <v>798188.11259999999</v>
      </c>
      <c r="V37" s="65">
        <v>798188.11259999999</v>
      </c>
      <c r="W37" s="65">
        <v>798188.11259999999</v>
      </c>
      <c r="Y37" s="67">
        <v>155398.4234</v>
      </c>
      <c r="Z37" s="67">
        <v>161873.35769999999</v>
      </c>
      <c r="AA37" s="67">
        <v>161873.35769999999</v>
      </c>
      <c r="AB37" s="67">
        <v>161873.35769999999</v>
      </c>
      <c r="AC37" s="69">
        <f t="shared" si="3"/>
        <v>11.599999999799545</v>
      </c>
      <c r="AD37" s="72">
        <f t="shared" si="4"/>
        <v>4.9309418420743611</v>
      </c>
      <c r="AE37" s="74">
        <f t="shared" si="5"/>
        <v>161873.35769999999</v>
      </c>
      <c r="AF37" s="65">
        <v>-9999</v>
      </c>
      <c r="AG37" s="65">
        <v>-9999</v>
      </c>
      <c r="AH37" s="65">
        <v>-9999</v>
      </c>
      <c r="AI37" s="65">
        <v>-9999</v>
      </c>
      <c r="AJ37" s="65">
        <v>-9999</v>
      </c>
      <c r="AK37" s="70">
        <v>-9999</v>
      </c>
      <c r="AL37" s="70">
        <v>-9999</v>
      </c>
      <c r="AM37" s="70">
        <v>-9999</v>
      </c>
      <c r="AN37" s="70">
        <v>-9999</v>
      </c>
      <c r="AO37" s="70">
        <v>-9999</v>
      </c>
      <c r="AP37" s="69">
        <f t="shared" si="6"/>
        <v>0</v>
      </c>
      <c r="AQ37" s="72">
        <f t="shared" si="7"/>
        <v>0</v>
      </c>
      <c r="AR37" s="73">
        <f t="shared" si="8"/>
        <v>0</v>
      </c>
      <c r="AS37" s="65">
        <v>-9999</v>
      </c>
      <c r="AT37" s="65">
        <v>-9999</v>
      </c>
      <c r="AU37" s="65">
        <v>-9999</v>
      </c>
      <c r="AV37" s="65">
        <v>-9999</v>
      </c>
      <c r="AW37" s="65">
        <v>-9999</v>
      </c>
      <c r="AX37" s="70">
        <v>-9999</v>
      </c>
      <c r="AY37" s="70">
        <v>-9999</v>
      </c>
      <c r="AZ37" s="70">
        <v>-9999</v>
      </c>
      <c r="BA37" s="70">
        <v>-9999</v>
      </c>
      <c r="BB37" s="70">
        <v>-9999</v>
      </c>
      <c r="BC37" s="75">
        <f t="shared" si="9"/>
        <v>0</v>
      </c>
      <c r="BD37" s="72">
        <f t="shared" si="10"/>
        <v>0</v>
      </c>
      <c r="BE37" s="72">
        <f t="shared" si="11"/>
        <v>0</v>
      </c>
      <c r="BF37" s="65">
        <v>0</v>
      </c>
      <c r="BG37" s="65">
        <v>0</v>
      </c>
      <c r="BH37" s="65">
        <v>0</v>
      </c>
      <c r="BI37" s="65">
        <v>0</v>
      </c>
      <c r="BJ37" s="65">
        <v>238997.2746</v>
      </c>
      <c r="BK37" s="65">
        <v>0</v>
      </c>
      <c r="BL37" s="65">
        <v>0</v>
      </c>
      <c r="BM37" s="65">
        <v>0</v>
      </c>
      <c r="BN37" s="65">
        <v>0</v>
      </c>
      <c r="BO37" s="65">
        <v>69008.224660000007</v>
      </c>
      <c r="BQ37" s="65">
        <v>3157653.27</v>
      </c>
      <c r="BR37" s="65">
        <v>3157653.27</v>
      </c>
      <c r="BS37" s="65">
        <v>3258672.105</v>
      </c>
      <c r="BT37" s="65">
        <v>3258672.105</v>
      </c>
      <c r="BV37" s="65">
        <v>6649910.1390000004</v>
      </c>
      <c r="BW37" s="65">
        <v>6649910.1390000004</v>
      </c>
      <c r="BX37" s="65">
        <v>6862652.3619999997</v>
      </c>
      <c r="BY37" s="65">
        <v>6862652.3619999997</v>
      </c>
      <c r="CA37" s="65">
        <v>128908.28389999999</v>
      </c>
      <c r="CB37" s="65">
        <v>2062532.5430000001</v>
      </c>
      <c r="CC37" s="65">
        <v>2578165.6779999998</v>
      </c>
      <c r="CD37" s="65">
        <v>2578165.6779999998</v>
      </c>
      <c r="CF37" s="65">
        <v>59912.044430000002</v>
      </c>
      <c r="CG37" s="65">
        <v>958592.71089999995</v>
      </c>
      <c r="CH37" s="65">
        <v>1198240.889</v>
      </c>
      <c r="CI37" s="65">
        <v>1198240.889</v>
      </c>
      <c r="CK37" s="65">
        <v>1544880.017</v>
      </c>
      <c r="CL37" s="65">
        <v>4005499.5249999999</v>
      </c>
      <c r="CM37" s="65">
        <v>3630843.5630000001</v>
      </c>
      <c r="CN37" s="65">
        <v>3630843.5630000001</v>
      </c>
      <c r="CP37" s="65">
        <v>995.60716200000002</v>
      </c>
      <c r="CQ37" s="65">
        <v>71611.544940000007</v>
      </c>
      <c r="CR37" s="65">
        <v>71611.544940000007</v>
      </c>
      <c r="CS37" s="65">
        <v>71611.544940000007</v>
      </c>
      <c r="CU37" s="65">
        <v>4523.302068</v>
      </c>
      <c r="CV37" s="65">
        <v>216535.7426</v>
      </c>
      <c r="CW37" s="65">
        <v>273729.15090000001</v>
      </c>
      <c r="CX37" s="65">
        <v>277503.19439999998</v>
      </c>
      <c r="CZ37" s="65">
        <v>4551.611046</v>
      </c>
      <c r="DA37" s="65">
        <v>172364.44630000001</v>
      </c>
      <c r="DB37" s="65">
        <v>214927.6097</v>
      </c>
      <c r="DC37" s="65">
        <v>217890.92629999999</v>
      </c>
      <c r="DE37" s="65">
        <v>567390.22600000002</v>
      </c>
      <c r="DF37" s="65">
        <v>640253.43929999997</v>
      </c>
      <c r="DG37" s="65">
        <v>793789.60530000005</v>
      </c>
      <c r="DH37" s="65">
        <v>964815.96160000004</v>
      </c>
      <c r="DI37" s="65">
        <v>-9999</v>
      </c>
      <c r="DJ37" s="65">
        <v>-9999</v>
      </c>
      <c r="DK37" s="65">
        <v>-9999</v>
      </c>
      <c r="DL37" s="65">
        <v>-9999</v>
      </c>
      <c r="DM37" s="65">
        <v>-9999</v>
      </c>
      <c r="DO37" s="65">
        <v>366452</v>
      </c>
      <c r="DP37" s="65">
        <v>821292</v>
      </c>
      <c r="DQ37" s="65">
        <v>832590</v>
      </c>
      <c r="DR37" s="65">
        <v>832590</v>
      </c>
      <c r="DS37" s="65">
        <v>-9999</v>
      </c>
      <c r="DT37" s="65">
        <v>-9999</v>
      </c>
      <c r="DU37" s="65">
        <v>-9999</v>
      </c>
      <c r="DV37" s="65">
        <v>-9999</v>
      </c>
      <c r="DW37" s="65">
        <v>-9999</v>
      </c>
    </row>
    <row r="38" spans="1:127" x14ac:dyDescent="0.2">
      <c r="A38" s="65" t="s">
        <v>100</v>
      </c>
      <c r="B38" s="65" t="s">
        <v>101</v>
      </c>
      <c r="C38" s="65">
        <v>41</v>
      </c>
      <c r="D38" s="65">
        <v>50191238.390000001</v>
      </c>
      <c r="E38" s="65">
        <v>51946273.390000001</v>
      </c>
      <c r="F38" s="65">
        <v>0</v>
      </c>
      <c r="G38" s="65">
        <v>195225.08180000001</v>
      </c>
      <c r="H38" s="65">
        <v>4590578.352</v>
      </c>
      <c r="I38" s="66">
        <v>4590578.352</v>
      </c>
      <c r="J38" s="65">
        <v>5577859.4800000004</v>
      </c>
      <c r="K38" s="67">
        <v>0</v>
      </c>
      <c r="L38" s="67">
        <v>184429.43640000001</v>
      </c>
      <c r="M38" s="67">
        <v>4336726.4610000001</v>
      </c>
      <c r="N38" s="68">
        <v>4336726.4610000001</v>
      </c>
      <c r="O38" s="67">
        <v>5269412.4680000003</v>
      </c>
      <c r="P38" s="69">
        <f t="shared" si="0"/>
        <v>48.298906439839371</v>
      </c>
      <c r="Q38" s="72">
        <f t="shared" si="1"/>
        <v>1.0585353706955878</v>
      </c>
      <c r="R38" s="73">
        <f t="shared" si="2"/>
        <v>4336726.4610000001</v>
      </c>
      <c r="S38" s="65">
        <v>0</v>
      </c>
      <c r="T38" s="65">
        <v>1621819.0789999999</v>
      </c>
      <c r="U38" s="65">
        <v>1689394.8740000001</v>
      </c>
      <c r="V38" s="65">
        <v>1689394.8740000001</v>
      </c>
      <c r="W38" s="65">
        <v>1689394.8740000001</v>
      </c>
      <c r="X38" s="67">
        <v>0</v>
      </c>
      <c r="Y38" s="67">
        <v>313921.6349</v>
      </c>
      <c r="Z38" s="67">
        <v>327001.70299999998</v>
      </c>
      <c r="AA38" s="67">
        <v>327001.70299999998</v>
      </c>
      <c r="AB38" s="67">
        <v>327001.70299999998</v>
      </c>
      <c r="AC38" s="69">
        <f t="shared" si="3"/>
        <v>11.600000000947087</v>
      </c>
      <c r="AD38" s="72">
        <f t="shared" si="4"/>
        <v>5.1663182744953478</v>
      </c>
      <c r="AE38" s="74">
        <f t="shared" si="5"/>
        <v>327001.70299999998</v>
      </c>
      <c r="AF38" s="65">
        <v>-9999</v>
      </c>
      <c r="AG38" s="65">
        <v>-9999</v>
      </c>
      <c r="AH38" s="65">
        <v>-9999</v>
      </c>
      <c r="AI38" s="65">
        <v>-9999</v>
      </c>
      <c r="AJ38" s="65">
        <v>-9999</v>
      </c>
      <c r="AK38" s="70">
        <v>-9999</v>
      </c>
      <c r="AL38" s="70">
        <v>-9999</v>
      </c>
      <c r="AM38" s="70">
        <v>-9999</v>
      </c>
      <c r="AN38" s="70">
        <v>-9999</v>
      </c>
      <c r="AO38" s="70">
        <v>-9999</v>
      </c>
      <c r="AP38" s="69">
        <f t="shared" si="6"/>
        <v>0</v>
      </c>
      <c r="AQ38" s="72">
        <f t="shared" si="7"/>
        <v>0</v>
      </c>
      <c r="AR38" s="73">
        <f t="shared" si="8"/>
        <v>0</v>
      </c>
      <c r="AS38" s="65">
        <v>0</v>
      </c>
      <c r="AT38" s="65">
        <v>0</v>
      </c>
      <c r="AU38" s="65">
        <v>0</v>
      </c>
      <c r="AV38" s="65">
        <v>1818135.727</v>
      </c>
      <c r="AW38" s="65">
        <v>2701882.3730000001</v>
      </c>
      <c r="AX38" s="70">
        <v>-9999</v>
      </c>
      <c r="AY38" s="70">
        <v>0</v>
      </c>
      <c r="AZ38" s="70">
        <v>0</v>
      </c>
      <c r="BA38" s="70">
        <v>1444646.291</v>
      </c>
      <c r="BB38" s="70">
        <v>2461453.2579999999</v>
      </c>
      <c r="BC38" s="75">
        <f t="shared" si="9"/>
        <v>100</v>
      </c>
      <c r="BD38" s="72">
        <f t="shared" si="10"/>
        <v>1.2585334820895615</v>
      </c>
      <c r="BE38" s="72">
        <f t="shared" si="11"/>
        <v>1444646.291</v>
      </c>
      <c r="BF38" s="65">
        <v>0</v>
      </c>
      <c r="BG38" s="65">
        <v>0</v>
      </c>
      <c r="BH38" s="65">
        <v>0</v>
      </c>
      <c r="BI38" s="65">
        <v>0</v>
      </c>
      <c r="BJ38" s="65">
        <v>228065.12179999999</v>
      </c>
      <c r="BK38" s="65">
        <v>0</v>
      </c>
      <c r="BL38" s="65">
        <v>0</v>
      </c>
      <c r="BM38" s="65">
        <v>0</v>
      </c>
      <c r="BN38" s="65">
        <v>0</v>
      </c>
      <c r="BO38" s="65">
        <v>90341.957649999997</v>
      </c>
      <c r="BQ38" s="65">
        <v>667089.10160000005</v>
      </c>
      <c r="BR38" s="65">
        <v>667089.10160000005</v>
      </c>
      <c r="BS38" s="65">
        <v>688430.44539999997</v>
      </c>
      <c r="BT38" s="65">
        <v>688430.44539999997</v>
      </c>
      <c r="BV38" s="65">
        <v>1404866.906</v>
      </c>
      <c r="BW38" s="65">
        <v>1404866.906</v>
      </c>
      <c r="BX38" s="65">
        <v>1449811.0490000001</v>
      </c>
      <c r="BY38" s="65">
        <v>1449811.0490000001</v>
      </c>
      <c r="CA38" s="65">
        <v>27233.297630000001</v>
      </c>
      <c r="CB38" s="65">
        <v>435732.76209999999</v>
      </c>
      <c r="CC38" s="65">
        <v>544665.95259999996</v>
      </c>
      <c r="CD38" s="65">
        <v>544665.95259999996</v>
      </c>
      <c r="CF38" s="65">
        <v>12657.08058</v>
      </c>
      <c r="CG38" s="65">
        <v>202513.28940000001</v>
      </c>
      <c r="CH38" s="65">
        <v>253141.61170000001</v>
      </c>
      <c r="CI38" s="65">
        <v>253141.61170000001</v>
      </c>
      <c r="CJ38" s="65">
        <v>0</v>
      </c>
      <c r="CK38" s="65">
        <v>38036.24482</v>
      </c>
      <c r="CL38" s="65">
        <v>1184730.8829999999</v>
      </c>
      <c r="CM38" s="65">
        <v>1073916.6170000001</v>
      </c>
      <c r="CN38" s="65">
        <v>1073916.6170000001</v>
      </c>
      <c r="CO38" s="65">
        <v>0</v>
      </c>
      <c r="CP38" s="65">
        <v>189.41404120000001</v>
      </c>
      <c r="CQ38" s="65">
        <v>15748.51426</v>
      </c>
      <c r="CR38" s="65">
        <v>15878.59065</v>
      </c>
      <c r="CS38" s="65">
        <v>15878.59065</v>
      </c>
      <c r="CU38" s="65">
        <v>1297.835296</v>
      </c>
      <c r="CV38" s="65">
        <v>62128.888440000002</v>
      </c>
      <c r="CW38" s="65">
        <v>78538.940870000006</v>
      </c>
      <c r="CX38" s="65">
        <v>79621.797309999994</v>
      </c>
      <c r="CZ38" s="65">
        <v>1009.239064</v>
      </c>
      <c r="DA38" s="65">
        <v>38218.760499999997</v>
      </c>
      <c r="DB38" s="65">
        <v>47656.387490000001</v>
      </c>
      <c r="DC38" s="65">
        <v>48313.450420000001</v>
      </c>
      <c r="DD38" s="65">
        <v>435502.2562</v>
      </c>
      <c r="DE38" s="65">
        <v>450307.14030000003</v>
      </c>
      <c r="DF38" s="65">
        <v>508109.8175</v>
      </c>
      <c r="DG38" s="65">
        <v>637713.33719999995</v>
      </c>
      <c r="DH38" s="65">
        <v>773278.96950000001</v>
      </c>
      <c r="DI38" s="65">
        <v>-9999</v>
      </c>
      <c r="DJ38" s="65">
        <v>-9999</v>
      </c>
      <c r="DK38" s="65">
        <v>-9999</v>
      </c>
      <c r="DL38" s="65">
        <v>-9999</v>
      </c>
      <c r="DM38" s="65">
        <v>-9999</v>
      </c>
      <c r="DN38" s="65">
        <v>0</v>
      </c>
      <c r="DO38" s="65">
        <v>107060</v>
      </c>
      <c r="DP38" s="65">
        <v>206354</v>
      </c>
      <c r="DQ38" s="65">
        <v>228818</v>
      </c>
      <c r="DR38" s="65">
        <v>228818</v>
      </c>
      <c r="DS38" s="65">
        <v>-9999</v>
      </c>
      <c r="DT38" s="65">
        <v>-9999</v>
      </c>
      <c r="DU38" s="65">
        <v>-9999</v>
      </c>
      <c r="DV38" s="65">
        <v>-9999</v>
      </c>
      <c r="DW38" s="65">
        <v>-9999</v>
      </c>
    </row>
    <row r="39" spans="1:127" x14ac:dyDescent="0.2">
      <c r="A39" s="65" t="s">
        <v>102</v>
      </c>
      <c r="B39" s="65" t="s">
        <v>103</v>
      </c>
      <c r="C39" s="65">
        <v>42</v>
      </c>
      <c r="D39" s="65">
        <v>295018394.39999998</v>
      </c>
      <c r="E39" s="65">
        <v>260466161.5</v>
      </c>
      <c r="F39" s="65"/>
      <c r="G39" s="65">
        <v>482574.44919999997</v>
      </c>
      <c r="H39" s="65">
        <v>11347393.48</v>
      </c>
      <c r="I39" s="66">
        <v>11347393.48</v>
      </c>
      <c r="J39" s="65">
        <v>13787841.41</v>
      </c>
      <c r="L39" s="67">
        <v>110730.6793</v>
      </c>
      <c r="M39" s="67">
        <v>2603752.83</v>
      </c>
      <c r="N39" s="68">
        <v>2603752.83</v>
      </c>
      <c r="O39" s="67">
        <v>3163733.6940000001</v>
      </c>
      <c r="P39" s="69">
        <f t="shared" si="0"/>
        <v>48.298906440318483</v>
      </c>
      <c r="Q39" s="72">
        <f t="shared" si="1"/>
        <v>4.3580916549594306</v>
      </c>
      <c r="R39" s="73">
        <f t="shared" si="2"/>
        <v>2603752.83</v>
      </c>
      <c r="T39" s="65">
        <v>1075981.8700000001</v>
      </c>
      <c r="U39" s="65">
        <v>1120814.4480000001</v>
      </c>
      <c r="V39" s="65">
        <v>1120814.4480000001</v>
      </c>
      <c r="W39" s="65">
        <v>1120814.4480000001</v>
      </c>
      <c r="Y39" s="67">
        <v>115015.21490000001</v>
      </c>
      <c r="Z39" s="67">
        <v>119807.51549999999</v>
      </c>
      <c r="AA39" s="67">
        <v>119807.51549999999</v>
      </c>
      <c r="AB39" s="67">
        <v>119807.51549999999</v>
      </c>
      <c r="AC39" s="69">
        <f t="shared" si="3"/>
        <v>11.600000002855065</v>
      </c>
      <c r="AD39" s="72">
        <f t="shared" si="4"/>
        <v>9.3551263735203669</v>
      </c>
      <c r="AE39" s="74">
        <f t="shared" si="5"/>
        <v>119807.51549999999</v>
      </c>
      <c r="AF39" s="65">
        <v>-9999</v>
      </c>
      <c r="AG39" s="65">
        <v>-9999</v>
      </c>
      <c r="AH39" s="65">
        <v>-9999</v>
      </c>
      <c r="AI39" s="65">
        <v>-9999</v>
      </c>
      <c r="AJ39" s="65">
        <v>-9999</v>
      </c>
      <c r="AK39" s="70">
        <v>-9999</v>
      </c>
      <c r="AL39" s="70">
        <v>-9999</v>
      </c>
      <c r="AM39" s="70">
        <v>-9999</v>
      </c>
      <c r="AN39" s="70">
        <v>-9999</v>
      </c>
      <c r="AO39" s="70">
        <v>-9999</v>
      </c>
      <c r="AP39" s="69">
        <f t="shared" si="6"/>
        <v>0</v>
      </c>
      <c r="AQ39" s="72">
        <f t="shared" si="7"/>
        <v>0</v>
      </c>
      <c r="AR39" s="73">
        <f t="shared" si="8"/>
        <v>0</v>
      </c>
      <c r="AS39" s="65">
        <v>-9999</v>
      </c>
      <c r="AT39" s="65">
        <v>-9999</v>
      </c>
      <c r="AU39" s="65">
        <v>-9999</v>
      </c>
      <c r="AV39" s="65">
        <v>-9999</v>
      </c>
      <c r="AW39" s="65">
        <v>-9999</v>
      </c>
      <c r="AX39" s="70">
        <v>-9999</v>
      </c>
      <c r="AY39" s="70">
        <v>-9999</v>
      </c>
      <c r="AZ39" s="70">
        <v>-9999</v>
      </c>
      <c r="BA39" s="70">
        <v>-9999</v>
      </c>
      <c r="BB39" s="70">
        <v>-9999</v>
      </c>
      <c r="BC39" s="75">
        <f t="shared" si="9"/>
        <v>0</v>
      </c>
      <c r="BD39" s="72">
        <f t="shared" si="10"/>
        <v>0</v>
      </c>
      <c r="BE39" s="72">
        <f t="shared" si="11"/>
        <v>0</v>
      </c>
      <c r="BF39" s="65">
        <v>0</v>
      </c>
      <c r="BG39" s="65">
        <v>0</v>
      </c>
      <c r="BH39" s="65">
        <v>0</v>
      </c>
      <c r="BI39" s="65">
        <v>0</v>
      </c>
      <c r="BJ39" s="65">
        <v>1022273.066</v>
      </c>
      <c r="BK39" s="65">
        <v>0</v>
      </c>
      <c r="BL39" s="65">
        <v>0</v>
      </c>
      <c r="BM39" s="65">
        <v>0</v>
      </c>
      <c r="BN39" s="65">
        <v>0</v>
      </c>
      <c r="BO39" s="65">
        <v>401627.16739999998</v>
      </c>
      <c r="BQ39" s="65">
        <v>1156596.3700000001</v>
      </c>
      <c r="BR39" s="65">
        <v>1156596.3700000001</v>
      </c>
      <c r="BS39" s="65">
        <v>1193597.905</v>
      </c>
      <c r="BT39" s="65">
        <v>1193597.905</v>
      </c>
      <c r="BV39" s="65">
        <v>2435752.5260000001</v>
      </c>
      <c r="BW39" s="65">
        <v>2435752.5260000001</v>
      </c>
      <c r="BX39" s="65">
        <v>2513676.497</v>
      </c>
      <c r="BY39" s="65">
        <v>2513676.497</v>
      </c>
      <c r="CA39" s="65">
        <v>47216.980620000002</v>
      </c>
      <c r="CB39" s="65">
        <v>755471.69</v>
      </c>
      <c r="CC39" s="65">
        <v>944339.61250000005</v>
      </c>
      <c r="CD39" s="65">
        <v>944339.61250000005</v>
      </c>
      <c r="CF39" s="65">
        <v>21944.794819999999</v>
      </c>
      <c r="CG39" s="65">
        <v>351116.71710000001</v>
      </c>
      <c r="CH39" s="65">
        <v>438895.89640000003</v>
      </c>
      <c r="CI39" s="65">
        <v>438895.89640000003</v>
      </c>
      <c r="CK39" s="65">
        <v>323182.23879999999</v>
      </c>
      <c r="CL39" s="65">
        <v>1305619.2069999999</v>
      </c>
      <c r="CM39" s="65">
        <v>1208533.108</v>
      </c>
      <c r="CN39" s="65">
        <v>1208533.108</v>
      </c>
      <c r="CP39" s="65">
        <v>0</v>
      </c>
      <c r="CQ39" s="65">
        <v>17380.13723</v>
      </c>
      <c r="CR39" s="65">
        <v>17948.94469</v>
      </c>
      <c r="CS39" s="65">
        <v>17948.94469</v>
      </c>
      <c r="CU39" s="65">
        <v>1589.7410970000001</v>
      </c>
      <c r="CV39" s="65">
        <v>76102.759399999995</v>
      </c>
      <c r="CW39" s="65">
        <v>96203.718919999999</v>
      </c>
      <c r="CX39" s="65">
        <v>97530.128670000006</v>
      </c>
      <c r="CZ39" s="65">
        <v>1140.8302249999999</v>
      </c>
      <c r="DA39" s="65">
        <v>43201.97135</v>
      </c>
      <c r="DB39" s="65">
        <v>53870.137589999998</v>
      </c>
      <c r="DC39" s="65">
        <v>54612.872660000001</v>
      </c>
      <c r="DE39" s="65">
        <v>224188.23639999999</v>
      </c>
      <c r="DF39" s="65">
        <v>253117.6698</v>
      </c>
      <c r="DG39" s="65">
        <v>270406.58049999998</v>
      </c>
      <c r="DH39" s="65">
        <v>338927.5673</v>
      </c>
      <c r="DI39" s="65">
        <v>-9999</v>
      </c>
      <c r="DJ39" s="65">
        <v>-9999</v>
      </c>
      <c r="DK39" s="65">
        <v>-9999</v>
      </c>
      <c r="DL39" s="65">
        <v>-9999</v>
      </c>
      <c r="DM39" s="65">
        <v>-9999</v>
      </c>
      <c r="DO39" s="65">
        <v>33962</v>
      </c>
      <c r="DP39" s="65">
        <v>99454</v>
      </c>
      <c r="DQ39" s="65">
        <v>152977</v>
      </c>
      <c r="DR39" s="65">
        <v>152977</v>
      </c>
      <c r="DS39" s="65">
        <v>-9999</v>
      </c>
      <c r="DT39" s="65">
        <v>-9999</v>
      </c>
      <c r="DU39" s="65">
        <v>-9999</v>
      </c>
      <c r="DV39" s="65">
        <v>-9999</v>
      </c>
      <c r="DW39" s="65">
        <v>-9999</v>
      </c>
    </row>
    <row r="40" spans="1:127" x14ac:dyDescent="0.2">
      <c r="A40" s="65" t="s">
        <v>104</v>
      </c>
      <c r="B40" s="65" t="s">
        <v>105</v>
      </c>
      <c r="C40" s="65">
        <v>44</v>
      </c>
      <c r="D40" s="65">
        <v>10848581.99</v>
      </c>
      <c r="E40" s="65">
        <v>9509835.2129999995</v>
      </c>
      <c r="F40" s="65">
        <v>0</v>
      </c>
      <c r="G40" s="65">
        <v>5435.8241559999997</v>
      </c>
      <c r="H40" s="65">
        <v>127819.5223</v>
      </c>
      <c r="I40" s="66">
        <v>127819.5223</v>
      </c>
      <c r="J40" s="65">
        <v>155309.2616</v>
      </c>
      <c r="K40" s="67">
        <v>0</v>
      </c>
      <c r="L40" s="67">
        <v>1179.177972</v>
      </c>
      <c r="M40" s="67">
        <v>27727.527740000001</v>
      </c>
      <c r="N40" s="68">
        <v>27727.527740000001</v>
      </c>
      <c r="O40" s="67">
        <v>33690.799200000001</v>
      </c>
      <c r="P40" s="69">
        <f t="shared" si="0"/>
        <v>48.298906439896776</v>
      </c>
      <c r="Q40" s="72">
        <f t="shared" si="1"/>
        <v>4.6098420132713924</v>
      </c>
      <c r="R40" s="73">
        <f t="shared" si="2"/>
        <v>27727.527740000001</v>
      </c>
      <c r="S40" s="65">
        <v>0</v>
      </c>
      <c r="T40" s="65">
        <v>0</v>
      </c>
      <c r="U40" s="65">
        <v>0</v>
      </c>
      <c r="V40" s="65">
        <v>0</v>
      </c>
      <c r="W40" s="65">
        <v>0</v>
      </c>
      <c r="X40" s="67">
        <v>0</v>
      </c>
      <c r="Y40" s="67">
        <v>0</v>
      </c>
      <c r="Z40" s="67">
        <v>0</v>
      </c>
      <c r="AA40" s="67">
        <v>0</v>
      </c>
      <c r="AB40" s="67">
        <v>0</v>
      </c>
      <c r="AC40" s="69" t="e">
        <f t="shared" si="3"/>
        <v>#DIV/0!</v>
      </c>
      <c r="AD40" s="72" t="e">
        <f t="shared" si="4"/>
        <v>#DIV/0!</v>
      </c>
      <c r="AE40" s="74">
        <f t="shared" si="5"/>
        <v>0</v>
      </c>
      <c r="AF40" s="65">
        <v>-9999</v>
      </c>
      <c r="AG40" s="65">
        <v>-9999</v>
      </c>
      <c r="AH40" s="65">
        <v>-9999</v>
      </c>
      <c r="AI40" s="65">
        <v>-9999</v>
      </c>
      <c r="AJ40" s="65">
        <v>-9999</v>
      </c>
      <c r="AK40" s="70">
        <v>-9999</v>
      </c>
      <c r="AL40" s="70">
        <v>-9999</v>
      </c>
      <c r="AM40" s="70">
        <v>-9999</v>
      </c>
      <c r="AN40" s="70">
        <v>-9999</v>
      </c>
      <c r="AO40" s="70">
        <v>-9999</v>
      </c>
      <c r="AP40" s="69">
        <f t="shared" si="6"/>
        <v>0</v>
      </c>
      <c r="AQ40" s="72">
        <f t="shared" si="7"/>
        <v>0</v>
      </c>
      <c r="AR40" s="73">
        <f t="shared" si="8"/>
        <v>0</v>
      </c>
      <c r="AS40" s="65">
        <v>-9999</v>
      </c>
      <c r="AT40" s="65">
        <v>-9999</v>
      </c>
      <c r="AU40" s="65">
        <v>-9999</v>
      </c>
      <c r="AV40" s="65">
        <v>-9999</v>
      </c>
      <c r="AW40" s="65">
        <v>-9999</v>
      </c>
      <c r="AX40" s="70">
        <v>-9999</v>
      </c>
      <c r="AY40" s="70">
        <v>-9999</v>
      </c>
      <c r="AZ40" s="70">
        <v>-9999</v>
      </c>
      <c r="BA40" s="70">
        <v>-9999</v>
      </c>
      <c r="BB40" s="70">
        <v>-9999</v>
      </c>
      <c r="BC40" s="75">
        <f t="shared" si="9"/>
        <v>0</v>
      </c>
      <c r="BD40" s="72">
        <f t="shared" si="10"/>
        <v>0</v>
      </c>
      <c r="BE40" s="72">
        <f t="shared" si="11"/>
        <v>0</v>
      </c>
      <c r="BF40" s="65">
        <v>0</v>
      </c>
      <c r="BG40" s="65">
        <v>0</v>
      </c>
      <c r="BH40" s="65">
        <v>0</v>
      </c>
      <c r="BI40" s="65">
        <v>0</v>
      </c>
      <c r="BJ40" s="65">
        <v>107949.0252</v>
      </c>
      <c r="BK40" s="65">
        <v>0</v>
      </c>
      <c r="BL40" s="65">
        <v>0</v>
      </c>
      <c r="BM40" s="65">
        <v>0</v>
      </c>
      <c r="BN40" s="65">
        <v>0</v>
      </c>
      <c r="BO40" s="65">
        <v>40109.2932</v>
      </c>
      <c r="BQ40" s="65">
        <v>2735.2652010000002</v>
      </c>
      <c r="BR40" s="65">
        <v>2735.2652010000002</v>
      </c>
      <c r="BS40" s="65">
        <v>2822.7711060000001</v>
      </c>
      <c r="BT40" s="65">
        <v>2822.7711060000001</v>
      </c>
      <c r="BV40" s="65">
        <v>5760.375266</v>
      </c>
      <c r="BW40" s="65">
        <v>5760.375266</v>
      </c>
      <c r="BX40" s="65">
        <v>5944.6597179999999</v>
      </c>
      <c r="BY40" s="65">
        <v>5944.6597179999999</v>
      </c>
      <c r="CA40" s="65">
        <v>111.66468039999999</v>
      </c>
      <c r="CB40" s="65">
        <v>1786.6348860000001</v>
      </c>
      <c r="CC40" s="65">
        <v>2233.2936079999999</v>
      </c>
      <c r="CD40" s="65">
        <v>2233.2936079999999</v>
      </c>
      <c r="CF40" s="65">
        <v>51.897822929999997</v>
      </c>
      <c r="CG40" s="65">
        <v>830.36516689999996</v>
      </c>
      <c r="CH40" s="65">
        <v>1037.956459</v>
      </c>
      <c r="CI40" s="65">
        <v>1037.956459</v>
      </c>
      <c r="CJ40" s="65">
        <v>-9999</v>
      </c>
      <c r="CK40" s="65">
        <v>-9999</v>
      </c>
      <c r="CL40" s="65">
        <v>-9999</v>
      </c>
      <c r="CM40" s="65">
        <v>-9999</v>
      </c>
      <c r="CN40" s="65">
        <v>-9999</v>
      </c>
      <c r="CO40" s="65">
        <v>-9999</v>
      </c>
      <c r="CP40" s="65">
        <v>-9999</v>
      </c>
      <c r="CQ40" s="65">
        <v>-9999</v>
      </c>
      <c r="CR40" s="65">
        <v>-9999</v>
      </c>
      <c r="CS40" s="65">
        <v>-9999</v>
      </c>
      <c r="CU40" s="65">
        <v>0</v>
      </c>
      <c r="CV40" s="65">
        <v>0</v>
      </c>
      <c r="CW40" s="65">
        <v>0</v>
      </c>
      <c r="CX40" s="65">
        <v>0</v>
      </c>
      <c r="CZ40" s="65">
        <v>0</v>
      </c>
      <c r="DA40" s="65">
        <v>0</v>
      </c>
      <c r="DB40" s="65">
        <v>0</v>
      </c>
      <c r="DC40" s="65">
        <v>0</v>
      </c>
      <c r="DD40" s="65">
        <v>2603.2146520000001</v>
      </c>
      <c r="DE40" s="65">
        <v>2693.1357029999999</v>
      </c>
      <c r="DF40" s="65">
        <v>3040.7249219999999</v>
      </c>
      <c r="DG40" s="65">
        <v>3228.2827750000001</v>
      </c>
      <c r="DH40" s="65">
        <v>4051.8523580000001</v>
      </c>
      <c r="DI40" s="65">
        <v>-9999</v>
      </c>
      <c r="DJ40" s="65">
        <v>-9999</v>
      </c>
      <c r="DK40" s="65">
        <v>-9999</v>
      </c>
      <c r="DL40" s="65">
        <v>-9999</v>
      </c>
      <c r="DM40" s="65">
        <v>-9999</v>
      </c>
      <c r="DN40" s="65">
        <v>-9999</v>
      </c>
      <c r="DO40" s="65">
        <v>0</v>
      </c>
      <c r="DP40" s="65">
        <v>0</v>
      </c>
      <c r="DQ40" s="65">
        <v>0</v>
      </c>
      <c r="DR40" s="65">
        <v>0</v>
      </c>
      <c r="DS40" s="65">
        <v>-9999</v>
      </c>
      <c r="DT40" s="65">
        <v>-9999</v>
      </c>
      <c r="DU40" s="65">
        <v>-9999</v>
      </c>
      <c r="DV40" s="65">
        <v>-9999</v>
      </c>
      <c r="DW40" s="65">
        <v>-9999</v>
      </c>
    </row>
    <row r="41" spans="1:127" x14ac:dyDescent="0.2">
      <c r="A41" s="65" t="s">
        <v>106</v>
      </c>
      <c r="B41" s="65" t="s">
        <v>107</v>
      </c>
      <c r="C41" s="65">
        <v>45</v>
      </c>
      <c r="D41" s="65">
        <v>85405015.670000002</v>
      </c>
      <c r="E41" s="65">
        <v>49244946.32</v>
      </c>
      <c r="F41" s="65"/>
      <c r="G41" s="65">
        <v>215288.37700000001</v>
      </c>
      <c r="H41" s="65">
        <v>5062352.4069999997</v>
      </c>
      <c r="I41" s="66">
        <v>5062352.4069999997</v>
      </c>
      <c r="J41" s="65">
        <v>6151096.4850000003</v>
      </c>
      <c r="L41" s="67">
        <v>82448.309399999998</v>
      </c>
      <c r="M41" s="67">
        <v>1938713.1040000001</v>
      </c>
      <c r="N41" s="68">
        <v>1938713.1040000001</v>
      </c>
      <c r="O41" s="67">
        <v>2355665.983</v>
      </c>
      <c r="P41" s="69">
        <f t="shared" si="0"/>
        <v>48.298906439604572</v>
      </c>
      <c r="Q41" s="72">
        <f t="shared" si="1"/>
        <v>2.6111921338723256</v>
      </c>
      <c r="R41" s="73">
        <f t="shared" si="2"/>
        <v>1938713.1040000001</v>
      </c>
      <c r="T41" s="65">
        <v>1456554.3359999999</v>
      </c>
      <c r="U41" s="65">
        <v>1517244.1</v>
      </c>
      <c r="V41" s="65">
        <v>1517244.1</v>
      </c>
      <c r="W41" s="65">
        <v>1517244.1</v>
      </c>
      <c r="Y41" s="67">
        <v>280895.12339999998</v>
      </c>
      <c r="Z41" s="67">
        <v>292599.08689999999</v>
      </c>
      <c r="AA41" s="67">
        <v>292599.08689999999</v>
      </c>
      <c r="AB41" s="67">
        <v>292599.08689999999</v>
      </c>
      <c r="AC41" s="69">
        <f t="shared" si="3"/>
        <v>11.600000000000005</v>
      </c>
      <c r="AD41" s="72">
        <f t="shared" si="4"/>
        <v>5.1854027163062897</v>
      </c>
      <c r="AE41" s="74">
        <f t="shared" si="5"/>
        <v>292599.08689999999</v>
      </c>
      <c r="AF41" s="65">
        <v>-9999</v>
      </c>
      <c r="AG41" s="65">
        <v>-9999</v>
      </c>
      <c r="AH41" s="65">
        <v>-9999</v>
      </c>
      <c r="AI41" s="65">
        <v>-9999</v>
      </c>
      <c r="AJ41" s="65">
        <v>-9999</v>
      </c>
      <c r="AK41" s="70">
        <v>-9999</v>
      </c>
      <c r="AL41" s="70">
        <v>-9999</v>
      </c>
      <c r="AM41" s="70">
        <v>-9999</v>
      </c>
      <c r="AN41" s="70">
        <v>-9999</v>
      </c>
      <c r="AO41" s="70">
        <v>-9999</v>
      </c>
      <c r="AP41" s="69">
        <f t="shared" si="6"/>
        <v>0</v>
      </c>
      <c r="AQ41" s="72">
        <f t="shared" si="7"/>
        <v>0</v>
      </c>
      <c r="AR41" s="73">
        <f t="shared" si="8"/>
        <v>0</v>
      </c>
      <c r="AS41" s="65">
        <v>-9999</v>
      </c>
      <c r="AT41" s="65">
        <v>-9999</v>
      </c>
      <c r="AU41" s="65">
        <v>-9999</v>
      </c>
      <c r="AV41" s="65">
        <v>-9999</v>
      </c>
      <c r="AW41" s="65">
        <v>-9999</v>
      </c>
      <c r="AX41" s="70">
        <v>-9999</v>
      </c>
      <c r="AY41" s="70">
        <v>-9999</v>
      </c>
      <c r="AZ41" s="70">
        <v>-9999</v>
      </c>
      <c r="BA41" s="70">
        <v>-9999</v>
      </c>
      <c r="BB41" s="70">
        <v>-9999</v>
      </c>
      <c r="BC41" s="75">
        <f t="shared" si="9"/>
        <v>0</v>
      </c>
      <c r="BD41" s="72">
        <f t="shared" si="10"/>
        <v>0</v>
      </c>
      <c r="BE41" s="72">
        <f t="shared" si="11"/>
        <v>0</v>
      </c>
      <c r="BF41" s="65">
        <v>0</v>
      </c>
      <c r="BG41" s="65">
        <v>0</v>
      </c>
      <c r="BH41" s="65">
        <v>0</v>
      </c>
      <c r="BI41" s="65">
        <v>0</v>
      </c>
      <c r="BJ41" s="65">
        <v>545382.82070000004</v>
      </c>
      <c r="BK41" s="65">
        <v>0</v>
      </c>
      <c r="BL41" s="65">
        <v>0</v>
      </c>
      <c r="BM41" s="65">
        <v>0</v>
      </c>
      <c r="BN41" s="65">
        <v>0</v>
      </c>
      <c r="BO41" s="65">
        <v>154678.7819</v>
      </c>
      <c r="BQ41" s="65">
        <v>487403.21840000001</v>
      </c>
      <c r="BR41" s="65">
        <v>487403.21840000001</v>
      </c>
      <c r="BS41" s="65">
        <v>502996.09740000003</v>
      </c>
      <c r="BT41" s="65">
        <v>502996.09740000003</v>
      </c>
      <c r="BV41" s="65">
        <v>1026454.562</v>
      </c>
      <c r="BW41" s="65">
        <v>1026454.562</v>
      </c>
      <c r="BX41" s="65">
        <v>1059292.6340000001</v>
      </c>
      <c r="BY41" s="65">
        <v>1059292.6340000001</v>
      </c>
      <c r="CA41" s="65">
        <v>19897.787090000002</v>
      </c>
      <c r="CB41" s="65">
        <v>318364.59340000001</v>
      </c>
      <c r="CC41" s="65">
        <v>397955.74170000001</v>
      </c>
      <c r="CD41" s="65">
        <v>397955.74170000001</v>
      </c>
      <c r="CF41" s="65">
        <v>9247.7928319999992</v>
      </c>
      <c r="CG41" s="65">
        <v>147964.68530000001</v>
      </c>
      <c r="CH41" s="65">
        <v>184955.8566</v>
      </c>
      <c r="CI41" s="65">
        <v>184955.8566</v>
      </c>
      <c r="CK41" s="65">
        <v>36131.412839999997</v>
      </c>
      <c r="CL41" s="65">
        <v>125673.45080000001</v>
      </c>
      <c r="CM41" s="65">
        <v>113918.5355</v>
      </c>
      <c r="CN41" s="65">
        <v>113918.5355</v>
      </c>
      <c r="CP41" s="65">
        <v>473.53611690000002</v>
      </c>
      <c r="CQ41" s="65">
        <v>1894.063013</v>
      </c>
      <c r="CR41" s="65">
        <v>1894.063013</v>
      </c>
      <c r="CS41" s="65">
        <v>1894.063013</v>
      </c>
      <c r="CU41" s="65">
        <v>173.42790450000001</v>
      </c>
      <c r="CV41" s="65">
        <v>8302.1959409999999</v>
      </c>
      <c r="CW41" s="65">
        <v>10495.04816</v>
      </c>
      <c r="CX41" s="65">
        <v>10639.748740000001</v>
      </c>
      <c r="CZ41" s="65">
        <v>120.38614920000001</v>
      </c>
      <c r="DA41" s="65">
        <v>4558.8895300000004</v>
      </c>
      <c r="DB41" s="65">
        <v>5684.6481439999998</v>
      </c>
      <c r="DC41" s="65">
        <v>5763.0252879999998</v>
      </c>
      <c r="DE41" s="65">
        <v>111091.463</v>
      </c>
      <c r="DF41" s="65">
        <v>125427.0622</v>
      </c>
      <c r="DG41" s="65">
        <v>133911.5453</v>
      </c>
      <c r="DH41" s="65">
        <v>167867.38690000001</v>
      </c>
      <c r="DI41" s="65">
        <v>-9999</v>
      </c>
      <c r="DJ41" s="65">
        <v>-9999</v>
      </c>
      <c r="DK41" s="65">
        <v>-9999</v>
      </c>
      <c r="DL41" s="65">
        <v>-9999</v>
      </c>
      <c r="DM41" s="65">
        <v>-9999</v>
      </c>
      <c r="DO41" s="65">
        <v>13590</v>
      </c>
      <c r="DP41" s="65">
        <v>37686</v>
      </c>
      <c r="DQ41" s="65">
        <v>46883</v>
      </c>
      <c r="DR41" s="65">
        <v>46883</v>
      </c>
      <c r="DS41" s="65">
        <v>-9999</v>
      </c>
      <c r="DT41" s="65">
        <v>-9999</v>
      </c>
      <c r="DU41" s="65">
        <v>-9999</v>
      </c>
      <c r="DV41" s="65">
        <v>-9999</v>
      </c>
      <c r="DW41" s="65">
        <v>-9999</v>
      </c>
    </row>
    <row r="42" spans="1:127" x14ac:dyDescent="0.2">
      <c r="A42" s="65" t="s">
        <v>108</v>
      </c>
      <c r="B42" s="65" t="s">
        <v>109</v>
      </c>
      <c r="C42" s="65">
        <v>46</v>
      </c>
      <c r="D42" s="65">
        <v>36010909.299999997</v>
      </c>
      <c r="E42" s="65">
        <v>29424330.68</v>
      </c>
      <c r="F42" s="65"/>
      <c r="G42" s="65">
        <v>150838.77660000001</v>
      </c>
      <c r="H42" s="65">
        <v>3546866.0890000002</v>
      </c>
      <c r="I42" s="66">
        <v>3546866.0890000002</v>
      </c>
      <c r="J42" s="65">
        <v>4309679.3310000002</v>
      </c>
      <c r="L42" s="67">
        <v>109331.7261</v>
      </c>
      <c r="M42" s="67">
        <v>2570857.4440000001</v>
      </c>
      <c r="N42" s="68">
        <v>2570857.4440000001</v>
      </c>
      <c r="O42" s="67">
        <v>3123763.602</v>
      </c>
      <c r="P42" s="69">
        <f t="shared" si="0"/>
        <v>48.298906439486949</v>
      </c>
      <c r="Q42" s="72">
        <f t="shared" si="1"/>
        <v>1.3796432382036037</v>
      </c>
      <c r="R42" s="73">
        <f t="shared" si="2"/>
        <v>2570857.4440000001</v>
      </c>
      <c r="T42" s="65">
        <v>15531.156080000001</v>
      </c>
      <c r="U42" s="65">
        <v>16178.28758</v>
      </c>
      <c r="V42" s="65">
        <v>16178.28758</v>
      </c>
      <c r="W42" s="65">
        <v>16178.28758</v>
      </c>
      <c r="Y42" s="67">
        <v>5426.9250529999999</v>
      </c>
      <c r="Z42" s="67">
        <v>5653.0469300000004</v>
      </c>
      <c r="AA42" s="67">
        <v>5653.0469300000004</v>
      </c>
      <c r="AB42" s="67">
        <v>5653.0469300000004</v>
      </c>
      <c r="AC42" s="69">
        <f t="shared" si="3"/>
        <v>11.599999992088161</v>
      </c>
      <c r="AD42" s="72">
        <f t="shared" si="4"/>
        <v>2.8618703825266136</v>
      </c>
      <c r="AE42" s="74">
        <f t="shared" si="5"/>
        <v>5653.0469300000004</v>
      </c>
      <c r="AF42" s="65">
        <v>-9999</v>
      </c>
      <c r="AG42" s="65">
        <v>-9999</v>
      </c>
      <c r="AH42" s="65">
        <v>-9999</v>
      </c>
      <c r="AI42" s="65">
        <v>-9999</v>
      </c>
      <c r="AJ42" s="65">
        <v>-9999</v>
      </c>
      <c r="AK42" s="70">
        <v>-9999</v>
      </c>
      <c r="AL42" s="70">
        <v>-9999</v>
      </c>
      <c r="AM42" s="70">
        <v>-9999</v>
      </c>
      <c r="AN42" s="70">
        <v>-9999</v>
      </c>
      <c r="AO42" s="70">
        <v>-9999</v>
      </c>
      <c r="AP42" s="69">
        <f t="shared" si="6"/>
        <v>0</v>
      </c>
      <c r="AQ42" s="72">
        <f t="shared" si="7"/>
        <v>0</v>
      </c>
      <c r="AR42" s="73">
        <f t="shared" si="8"/>
        <v>0</v>
      </c>
      <c r="AS42" s="65">
        <v>0</v>
      </c>
      <c r="AT42" s="65">
        <v>0</v>
      </c>
      <c r="AU42" s="65">
        <v>1909849.023</v>
      </c>
      <c r="AV42" s="65">
        <v>1909849.023</v>
      </c>
      <c r="AW42" s="65">
        <v>1909849.023</v>
      </c>
      <c r="AX42" s="70">
        <v>-9999</v>
      </c>
      <c r="AY42" s="70">
        <v>0</v>
      </c>
      <c r="AZ42" s="70">
        <v>2857042.693</v>
      </c>
      <c r="BA42" s="70">
        <v>2857042.693</v>
      </c>
      <c r="BB42" s="70">
        <v>2857042.693</v>
      </c>
      <c r="BC42" s="75">
        <f t="shared" si="9"/>
        <v>50</v>
      </c>
      <c r="BD42" s="72">
        <f t="shared" si="10"/>
        <v>0.66847059292438793</v>
      </c>
      <c r="BE42" s="72">
        <f t="shared" si="11"/>
        <v>2857042.693</v>
      </c>
      <c r="BF42" s="65">
        <v>0</v>
      </c>
      <c r="BG42" s="65">
        <v>0</v>
      </c>
      <c r="BH42" s="65">
        <v>0</v>
      </c>
      <c r="BI42" s="65">
        <v>0</v>
      </c>
      <c r="BJ42" s="65">
        <v>28891.663229999998</v>
      </c>
      <c r="BK42" s="65">
        <v>0</v>
      </c>
      <c r="BL42" s="65">
        <v>0</v>
      </c>
      <c r="BM42" s="65">
        <v>0</v>
      </c>
      <c r="BN42" s="65">
        <v>0</v>
      </c>
      <c r="BO42" s="65">
        <v>11735.6333</v>
      </c>
      <c r="BQ42" s="65">
        <v>5577100.5429999996</v>
      </c>
      <c r="BR42" s="65">
        <v>5577100.5429999996</v>
      </c>
      <c r="BS42" s="65">
        <v>5755521.716</v>
      </c>
      <c r="BT42" s="65">
        <v>5755521.716</v>
      </c>
      <c r="BV42" s="65">
        <v>11745183.619999999</v>
      </c>
      <c r="BW42" s="65">
        <v>11745183.619999999</v>
      </c>
      <c r="BX42" s="65">
        <v>12120932.52</v>
      </c>
      <c r="BY42" s="65">
        <v>12120932.52</v>
      </c>
      <c r="CA42" s="65">
        <v>227679.98850000001</v>
      </c>
      <c r="CB42" s="65">
        <v>3642879.8160000001</v>
      </c>
      <c r="CC42" s="65">
        <v>4553599.7699999996</v>
      </c>
      <c r="CD42" s="65">
        <v>4553599.7699999996</v>
      </c>
      <c r="CF42" s="65">
        <v>105817.6649</v>
      </c>
      <c r="CG42" s="65">
        <v>1693082.638</v>
      </c>
      <c r="CH42" s="65">
        <v>2116353.298</v>
      </c>
      <c r="CI42" s="65">
        <v>2116353.298</v>
      </c>
      <c r="CK42" s="65">
        <v>1076948.5279999999</v>
      </c>
      <c r="CL42" s="65">
        <v>13836186.060000001</v>
      </c>
      <c r="CM42" s="65">
        <v>12652912.43</v>
      </c>
      <c r="CN42" s="65">
        <v>12652912.43</v>
      </c>
      <c r="CP42" s="65">
        <v>61316.860739999996</v>
      </c>
      <c r="CQ42" s="65">
        <v>175981.4492</v>
      </c>
      <c r="CR42" s="65">
        <v>175981.4492</v>
      </c>
      <c r="CS42" s="65">
        <v>175981.4492</v>
      </c>
      <c r="CU42" s="65">
        <v>18022.1309</v>
      </c>
      <c r="CV42" s="65">
        <v>862740.41359999997</v>
      </c>
      <c r="CW42" s="65">
        <v>1090615.3330000001</v>
      </c>
      <c r="CX42" s="65">
        <v>1105652.203</v>
      </c>
      <c r="CZ42" s="65">
        <v>11185.33483</v>
      </c>
      <c r="DA42" s="65">
        <v>423576.18560000003</v>
      </c>
      <c r="DB42" s="65">
        <v>528172.8284</v>
      </c>
      <c r="DC42" s="65">
        <v>535455.01670000004</v>
      </c>
      <c r="DE42" s="65">
        <v>1540203.088</v>
      </c>
      <c r="DF42" s="65">
        <v>1738679.4410000001</v>
      </c>
      <c r="DG42" s="65">
        <v>1942200.068</v>
      </c>
      <c r="DH42" s="65">
        <v>2411102.66</v>
      </c>
      <c r="DI42" s="65">
        <v>-9999</v>
      </c>
      <c r="DJ42" s="65">
        <v>-9999</v>
      </c>
      <c r="DK42" s="65">
        <v>-9999</v>
      </c>
      <c r="DL42" s="65">
        <v>-9999</v>
      </c>
      <c r="DM42" s="65">
        <v>-9999</v>
      </c>
      <c r="DO42" s="65">
        <v>181354</v>
      </c>
      <c r="DP42" s="65">
        <v>208199</v>
      </c>
      <c r="DQ42" s="65">
        <v>235678</v>
      </c>
      <c r="DR42" s="65">
        <v>235678</v>
      </c>
      <c r="DS42" s="65">
        <v>-9999</v>
      </c>
      <c r="DT42" s="65">
        <v>-9999</v>
      </c>
      <c r="DU42" s="65">
        <v>-9999</v>
      </c>
      <c r="DV42" s="65">
        <v>-9999</v>
      </c>
      <c r="DW42" s="65">
        <v>-9999</v>
      </c>
    </row>
    <row r="43" spans="1:127" x14ac:dyDescent="0.2">
      <c r="A43" s="65" t="s">
        <v>110</v>
      </c>
      <c r="B43" s="65" t="s">
        <v>3448</v>
      </c>
      <c r="C43" s="65">
        <v>47</v>
      </c>
      <c r="D43" s="65">
        <v>123869425.2</v>
      </c>
      <c r="E43" s="65">
        <v>96484927.930000007</v>
      </c>
      <c r="F43" s="65"/>
      <c r="G43" s="65">
        <v>474085.65820000001</v>
      </c>
      <c r="H43" s="65">
        <v>11147785.619999999</v>
      </c>
      <c r="I43" s="66">
        <v>11147785.619999999</v>
      </c>
      <c r="J43" s="65">
        <v>13545304.52</v>
      </c>
      <c r="L43" s="67">
        <v>136658.55249999999</v>
      </c>
      <c r="M43" s="67">
        <v>3213428.25</v>
      </c>
      <c r="N43" s="68">
        <v>3213428.25</v>
      </c>
      <c r="O43" s="67">
        <v>3904530.0720000002</v>
      </c>
      <c r="P43" s="69">
        <f t="shared" si="0"/>
        <v>48.298906439860296</v>
      </c>
      <c r="Q43" s="72">
        <f t="shared" si="1"/>
        <v>3.4691254176905924</v>
      </c>
      <c r="R43" s="73">
        <f t="shared" si="2"/>
        <v>3213428.25</v>
      </c>
      <c r="T43" s="65">
        <v>1544738.08</v>
      </c>
      <c r="U43" s="65">
        <v>1609102.1669999999</v>
      </c>
      <c r="V43" s="65">
        <v>1609102.1669999999</v>
      </c>
      <c r="W43" s="65">
        <v>1609102.1669999999</v>
      </c>
      <c r="Y43" s="67">
        <v>204767.30379999999</v>
      </c>
      <c r="Z43" s="67">
        <v>213299.27470000001</v>
      </c>
      <c r="AA43" s="67">
        <v>213299.27470000001</v>
      </c>
      <c r="AB43" s="67">
        <v>213299.27470000001</v>
      </c>
      <c r="AC43" s="69">
        <f t="shared" si="3"/>
        <v>11.600000007954742</v>
      </c>
      <c r="AD43" s="72">
        <f t="shared" si="4"/>
        <v>7.5438707856046916</v>
      </c>
      <c r="AE43" s="74">
        <f t="shared" si="5"/>
        <v>213299.27470000001</v>
      </c>
      <c r="AF43" s="65">
        <v>-9999</v>
      </c>
      <c r="AG43" s="65">
        <v>-9999</v>
      </c>
      <c r="AH43" s="65">
        <v>-9999</v>
      </c>
      <c r="AI43" s="65">
        <v>-9999</v>
      </c>
      <c r="AJ43" s="65">
        <v>-9999</v>
      </c>
      <c r="AK43" s="70">
        <v>-9999</v>
      </c>
      <c r="AL43" s="70">
        <v>-9999</v>
      </c>
      <c r="AM43" s="70">
        <v>-9999</v>
      </c>
      <c r="AN43" s="70">
        <v>-9999</v>
      </c>
      <c r="AO43" s="70">
        <v>-9999</v>
      </c>
      <c r="AP43" s="69">
        <f t="shared" si="6"/>
        <v>0</v>
      </c>
      <c r="AQ43" s="72">
        <f t="shared" si="7"/>
        <v>0</v>
      </c>
      <c r="AR43" s="73">
        <f t="shared" si="8"/>
        <v>0</v>
      </c>
      <c r="AS43" s="65">
        <v>-9999</v>
      </c>
      <c r="AT43" s="65">
        <v>-9999</v>
      </c>
      <c r="AU43" s="65">
        <v>-9999</v>
      </c>
      <c r="AV43" s="65">
        <v>-9999</v>
      </c>
      <c r="AW43" s="65">
        <v>-9999</v>
      </c>
      <c r="AX43" s="70">
        <v>-9999</v>
      </c>
      <c r="AY43" s="70">
        <v>-9999</v>
      </c>
      <c r="AZ43" s="70">
        <v>-9999</v>
      </c>
      <c r="BA43" s="70">
        <v>-9999</v>
      </c>
      <c r="BB43" s="70">
        <v>-9999</v>
      </c>
      <c r="BC43" s="75">
        <f t="shared" si="9"/>
        <v>0</v>
      </c>
      <c r="BD43" s="72">
        <f t="shared" si="10"/>
        <v>0</v>
      </c>
      <c r="BE43" s="72">
        <f t="shared" si="11"/>
        <v>0</v>
      </c>
      <c r="BF43" s="65">
        <v>0</v>
      </c>
      <c r="BG43" s="65">
        <v>0</v>
      </c>
      <c r="BH43" s="65">
        <v>0</v>
      </c>
      <c r="BI43" s="65">
        <v>0</v>
      </c>
      <c r="BJ43" s="65">
        <v>695176.08440000005</v>
      </c>
      <c r="BK43" s="65">
        <v>0</v>
      </c>
      <c r="BL43" s="65">
        <v>0</v>
      </c>
      <c r="BM43" s="65">
        <v>0</v>
      </c>
      <c r="BN43" s="65">
        <v>0</v>
      </c>
      <c r="BO43" s="65">
        <v>219936.9431</v>
      </c>
      <c r="BQ43" s="65">
        <v>1561941.632</v>
      </c>
      <c r="BR43" s="65">
        <v>1561941.632</v>
      </c>
      <c r="BS43" s="65">
        <v>1611910.8689999999</v>
      </c>
      <c r="BT43" s="65">
        <v>1611910.8689999999</v>
      </c>
      <c r="BV43" s="65">
        <v>3289395.83</v>
      </c>
      <c r="BW43" s="65">
        <v>3289395.83</v>
      </c>
      <c r="BX43" s="65">
        <v>3394629.3390000002</v>
      </c>
      <c r="BY43" s="65">
        <v>3394629.3390000002</v>
      </c>
      <c r="CA43" s="65">
        <v>63764.827299999997</v>
      </c>
      <c r="CB43" s="65">
        <v>1020237.237</v>
      </c>
      <c r="CC43" s="65">
        <v>1275296.5460000001</v>
      </c>
      <c r="CD43" s="65">
        <v>1275296.5460000001</v>
      </c>
      <c r="CF43" s="65">
        <v>29635.652959999999</v>
      </c>
      <c r="CG43" s="65">
        <v>474170.4474</v>
      </c>
      <c r="CH43" s="65">
        <v>592713.05929999996</v>
      </c>
      <c r="CI43" s="65">
        <v>592713.05929999996</v>
      </c>
      <c r="CK43" s="65">
        <v>3679.9508679999999</v>
      </c>
      <c r="CL43" s="65">
        <v>973085.88419999997</v>
      </c>
      <c r="CM43" s="65">
        <v>993017.10080000001</v>
      </c>
      <c r="CN43" s="65">
        <v>993017.10080000001</v>
      </c>
      <c r="CP43" s="65">
        <v>0</v>
      </c>
      <c r="CQ43" s="65">
        <v>18431.710879999999</v>
      </c>
      <c r="CR43" s="65">
        <v>18431.710879999999</v>
      </c>
      <c r="CS43" s="65">
        <v>18431.710879999999</v>
      </c>
      <c r="CU43" s="65">
        <v>1571.9948649999999</v>
      </c>
      <c r="CV43" s="65">
        <v>75253.226590000006</v>
      </c>
      <c r="CW43" s="65">
        <v>95129.799710000007</v>
      </c>
      <c r="CX43" s="65">
        <v>96441.402789999993</v>
      </c>
      <c r="CZ43" s="65">
        <v>1171.514717</v>
      </c>
      <c r="DA43" s="65">
        <v>44363.958939999997</v>
      </c>
      <c r="DB43" s="65">
        <v>55319.062940000003</v>
      </c>
      <c r="DC43" s="65">
        <v>56081.775079999999</v>
      </c>
      <c r="DE43" s="65">
        <v>381091.63280000002</v>
      </c>
      <c r="DF43" s="65">
        <v>430222.53580000001</v>
      </c>
      <c r="DG43" s="65">
        <v>473741.85239999997</v>
      </c>
      <c r="DH43" s="65">
        <v>589911.09779999999</v>
      </c>
      <c r="DI43" s="65">
        <v>-9999</v>
      </c>
      <c r="DJ43" s="65">
        <v>-9999</v>
      </c>
      <c r="DK43" s="65">
        <v>-9999</v>
      </c>
      <c r="DL43" s="65">
        <v>-9999</v>
      </c>
      <c r="DM43" s="65">
        <v>-9999</v>
      </c>
      <c r="DO43" s="65">
        <v>5473</v>
      </c>
      <c r="DP43" s="65">
        <v>20020</v>
      </c>
      <c r="DQ43" s="65">
        <v>24687</v>
      </c>
      <c r="DR43" s="65">
        <v>24687</v>
      </c>
      <c r="DS43" s="65">
        <v>-9999</v>
      </c>
      <c r="DT43" s="65">
        <v>-9999</v>
      </c>
      <c r="DU43" s="65">
        <v>-9999</v>
      </c>
      <c r="DV43" s="65">
        <v>-9999</v>
      </c>
      <c r="DW43" s="65">
        <v>-9999</v>
      </c>
    </row>
    <row r="44" spans="1:127" x14ac:dyDescent="0.2">
      <c r="A44" s="65" t="s">
        <v>112</v>
      </c>
      <c r="B44" s="65" t="s">
        <v>113</v>
      </c>
      <c r="C44" s="65">
        <v>48</v>
      </c>
      <c r="D44" s="65">
        <v>873803627.89999998</v>
      </c>
      <c r="E44" s="65">
        <v>855858901.79999995</v>
      </c>
      <c r="F44" s="65"/>
      <c r="G44" s="65">
        <v>680154.51599999995</v>
      </c>
      <c r="H44" s="65">
        <v>15993347.619999999</v>
      </c>
      <c r="I44" s="66">
        <v>15993347.619999999</v>
      </c>
      <c r="J44" s="65">
        <v>19432986.170000002</v>
      </c>
      <c r="L44" s="67">
        <v>227977.58059999999</v>
      </c>
      <c r="M44" s="67">
        <v>5360729.966</v>
      </c>
      <c r="N44" s="68">
        <v>5360729.966</v>
      </c>
      <c r="O44" s="67">
        <v>6513645.159</v>
      </c>
      <c r="P44" s="69">
        <f t="shared" si="0"/>
        <v>48.298906439951431</v>
      </c>
      <c r="Q44" s="72">
        <f t="shared" si="1"/>
        <v>2.9834272051449195</v>
      </c>
      <c r="R44" s="73">
        <f t="shared" si="2"/>
        <v>5360729.966</v>
      </c>
      <c r="T44" s="65">
        <v>2045309.584</v>
      </c>
      <c r="U44" s="65">
        <v>2130530.8169999998</v>
      </c>
      <c r="V44" s="65">
        <v>2130530.8169999998</v>
      </c>
      <c r="W44" s="65">
        <v>2130530.8169999998</v>
      </c>
      <c r="Y44" s="67">
        <v>581881.51439999999</v>
      </c>
      <c r="Z44" s="67">
        <v>606126.57750000001</v>
      </c>
      <c r="AA44" s="67">
        <v>606126.57750000001</v>
      </c>
      <c r="AB44" s="67">
        <v>606126.57750000001</v>
      </c>
      <c r="AC44" s="69">
        <f t="shared" si="3"/>
        <v>11.600000006007887</v>
      </c>
      <c r="AD44" s="72">
        <f t="shared" si="4"/>
        <v>3.5149932309312071</v>
      </c>
      <c r="AE44" s="74">
        <f t="shared" si="5"/>
        <v>606126.57750000001</v>
      </c>
      <c r="AF44" s="65">
        <v>0</v>
      </c>
      <c r="AG44" s="65">
        <v>78756.372910000006</v>
      </c>
      <c r="AH44" s="65">
        <v>164202.47630000001</v>
      </c>
      <c r="AI44" s="65">
        <v>200691.9155</v>
      </c>
      <c r="AJ44" s="65">
        <v>225018.2083</v>
      </c>
      <c r="AK44" s="70">
        <v>0</v>
      </c>
      <c r="AL44" s="70">
        <v>167000</v>
      </c>
      <c r="AM44" s="70">
        <v>167000</v>
      </c>
      <c r="AN44" s="70">
        <v>167000</v>
      </c>
      <c r="AO44" s="70">
        <v>167000</v>
      </c>
      <c r="AP44" s="69">
        <f t="shared" si="6"/>
        <v>43.393939396627061</v>
      </c>
      <c r="AQ44" s="72">
        <f t="shared" si="7"/>
        <v>1.2017479970059881</v>
      </c>
      <c r="AR44" s="73">
        <f t="shared" si="8"/>
        <v>167000</v>
      </c>
      <c r="AS44" s="65">
        <v>-9999</v>
      </c>
      <c r="AT44" s="65">
        <v>-9999</v>
      </c>
      <c r="AU44" s="65">
        <v>-9999</v>
      </c>
      <c r="AV44" s="65">
        <v>-9999</v>
      </c>
      <c r="AW44" s="65">
        <v>-9999</v>
      </c>
      <c r="AX44" s="70">
        <v>-9999</v>
      </c>
      <c r="AY44" s="70">
        <v>-9999</v>
      </c>
      <c r="AZ44" s="70">
        <v>-9999</v>
      </c>
      <c r="BA44" s="70">
        <v>-9999</v>
      </c>
      <c r="BB44" s="70">
        <v>-9999</v>
      </c>
      <c r="BC44" s="75">
        <f t="shared" si="9"/>
        <v>0</v>
      </c>
      <c r="BD44" s="72">
        <f t="shared" si="10"/>
        <v>0</v>
      </c>
      <c r="BE44" s="72">
        <f t="shared" si="11"/>
        <v>0</v>
      </c>
      <c r="BF44" s="65">
        <v>0</v>
      </c>
      <c r="BG44" s="65">
        <v>0</v>
      </c>
      <c r="BH44" s="65">
        <v>0</v>
      </c>
      <c r="BI44" s="65">
        <v>0</v>
      </c>
      <c r="BJ44" s="65">
        <v>1930756.4509999999</v>
      </c>
      <c r="BK44" s="65">
        <v>0</v>
      </c>
      <c r="BL44" s="65">
        <v>0</v>
      </c>
      <c r="BM44" s="65">
        <v>0</v>
      </c>
      <c r="BN44" s="65">
        <v>0</v>
      </c>
      <c r="BO44" s="65">
        <v>502950.98830000003</v>
      </c>
      <c r="BQ44" s="65">
        <v>6840687.8629999999</v>
      </c>
      <c r="BR44" s="65">
        <v>6840687.8629999999</v>
      </c>
      <c r="BS44" s="65">
        <v>7059533.3990000002</v>
      </c>
      <c r="BT44" s="65">
        <v>7059533.3990000002</v>
      </c>
      <c r="BV44" s="65">
        <v>14406255.439999999</v>
      </c>
      <c r="BW44" s="65">
        <v>14406255.439999999</v>
      </c>
      <c r="BX44" s="65">
        <v>14867136.67</v>
      </c>
      <c r="BY44" s="65">
        <v>14867136.67</v>
      </c>
      <c r="CA44" s="65">
        <v>279264.77610000002</v>
      </c>
      <c r="CB44" s="65">
        <v>4468236.4170000004</v>
      </c>
      <c r="CC44" s="65">
        <v>5585295.5209999997</v>
      </c>
      <c r="CD44" s="65">
        <v>5585295.5209999997</v>
      </c>
      <c r="CF44" s="65">
        <v>129792.463</v>
      </c>
      <c r="CG44" s="65">
        <v>2076679.4080000001</v>
      </c>
      <c r="CH44" s="65">
        <v>2595849.2599999998</v>
      </c>
      <c r="CI44" s="65">
        <v>2595849.2599999998</v>
      </c>
      <c r="CK44" s="65">
        <v>6440333.9019999998</v>
      </c>
      <c r="CL44" s="65">
        <v>12823284.369999999</v>
      </c>
      <c r="CM44" s="65">
        <v>11624971.609999999</v>
      </c>
      <c r="CN44" s="65">
        <v>11624971.609999999</v>
      </c>
      <c r="CP44" s="65">
        <v>26046.096020000001</v>
      </c>
      <c r="CQ44" s="65">
        <v>217349.04010000001</v>
      </c>
      <c r="CR44" s="65">
        <v>217366.25140000001</v>
      </c>
      <c r="CS44" s="65">
        <v>217366.25140000001</v>
      </c>
      <c r="CU44" s="65">
        <v>12587.407740000001</v>
      </c>
      <c r="CV44" s="65">
        <v>602573.88080000004</v>
      </c>
      <c r="CW44" s="65">
        <v>761731.22649999999</v>
      </c>
      <c r="CX44" s="65">
        <v>772233.60349999997</v>
      </c>
      <c r="CZ44" s="65">
        <v>13815.742029999999</v>
      </c>
      <c r="DA44" s="65">
        <v>523186.7795</v>
      </c>
      <c r="DB44" s="65">
        <v>652380.96589999995</v>
      </c>
      <c r="DC44" s="65">
        <v>661375.67509999999</v>
      </c>
      <c r="DE44" s="65">
        <v>1405048.2760000001</v>
      </c>
      <c r="DF44" s="65">
        <v>1585916.183</v>
      </c>
      <c r="DG44" s="65">
        <v>1831204.959</v>
      </c>
      <c r="DH44" s="65">
        <v>2257662.0499999998</v>
      </c>
      <c r="DI44" s="65">
        <v>-9999</v>
      </c>
      <c r="DJ44" s="65">
        <v>-9999</v>
      </c>
      <c r="DK44" s="65">
        <v>-9999</v>
      </c>
      <c r="DL44" s="65">
        <v>-9999</v>
      </c>
      <c r="DM44" s="65">
        <v>-9999</v>
      </c>
      <c r="DO44" s="65">
        <v>594482</v>
      </c>
      <c r="DP44" s="65">
        <v>1092948</v>
      </c>
      <c r="DQ44" s="65">
        <v>1118112</v>
      </c>
      <c r="DR44" s="65">
        <v>1118112</v>
      </c>
      <c r="DS44" s="65">
        <v>-9999</v>
      </c>
      <c r="DT44" s="65">
        <v>-9999</v>
      </c>
      <c r="DU44" s="65">
        <v>-9999</v>
      </c>
      <c r="DV44" s="65">
        <v>-9999</v>
      </c>
      <c r="DW44" s="65">
        <v>-9999</v>
      </c>
    </row>
    <row r="45" spans="1:127" x14ac:dyDescent="0.2">
      <c r="A45" s="65" t="s">
        <v>114</v>
      </c>
      <c r="B45" s="65" t="s">
        <v>115</v>
      </c>
      <c r="C45" s="65">
        <v>49</v>
      </c>
      <c r="D45" s="65">
        <v>77579591.700000003</v>
      </c>
      <c r="E45" s="65">
        <v>51947351.920000002</v>
      </c>
      <c r="F45" s="65"/>
      <c r="G45" s="65">
        <v>98137.758239999996</v>
      </c>
      <c r="H45" s="65">
        <v>2307639.287</v>
      </c>
      <c r="I45" s="66">
        <v>2307639.287</v>
      </c>
      <c r="J45" s="65">
        <v>2803935.95</v>
      </c>
      <c r="L45" s="67">
        <v>199845.9528</v>
      </c>
      <c r="M45" s="67">
        <v>4699234.8329999996</v>
      </c>
      <c r="N45" s="68">
        <v>4699234.8329999996</v>
      </c>
      <c r="O45" s="67">
        <v>5709884.3650000002</v>
      </c>
      <c r="P45" s="69">
        <f t="shared" si="0"/>
        <v>48.298906440138104</v>
      </c>
      <c r="Q45" s="72">
        <f t="shared" si="1"/>
        <v>0.49106702878408803</v>
      </c>
      <c r="R45" s="73">
        <f t="shared" si="2"/>
        <v>4699234.8329999996</v>
      </c>
      <c r="T45" s="65">
        <v>74973.487770000007</v>
      </c>
      <c r="U45" s="65">
        <v>78097.383090000003</v>
      </c>
      <c r="V45" s="65">
        <v>78097.383090000003</v>
      </c>
      <c r="W45" s="65">
        <v>78097.383090000003</v>
      </c>
      <c r="Y45" s="67">
        <v>32041.869149999999</v>
      </c>
      <c r="Z45" s="67">
        <v>33376.947030000003</v>
      </c>
      <c r="AA45" s="67">
        <v>33376.947030000003</v>
      </c>
      <c r="AB45" s="67">
        <v>33376.947030000003</v>
      </c>
      <c r="AC45" s="69">
        <f t="shared" si="3"/>
        <v>11.599999998156147</v>
      </c>
      <c r="AD45" s="72">
        <f t="shared" si="4"/>
        <v>2.3398599943788807</v>
      </c>
      <c r="AE45" s="74">
        <f t="shared" si="5"/>
        <v>33376.947030000003</v>
      </c>
      <c r="AF45" s="65">
        <v>-9999</v>
      </c>
      <c r="AG45" s="65">
        <v>-9999</v>
      </c>
      <c r="AH45" s="65">
        <v>-9999</v>
      </c>
      <c r="AI45" s="65">
        <v>-9999</v>
      </c>
      <c r="AJ45" s="65">
        <v>-9999</v>
      </c>
      <c r="AK45" s="70">
        <v>-9999</v>
      </c>
      <c r="AL45" s="70">
        <v>-9999</v>
      </c>
      <c r="AM45" s="70">
        <v>-9999</v>
      </c>
      <c r="AN45" s="70">
        <v>-9999</v>
      </c>
      <c r="AO45" s="70">
        <v>-9999</v>
      </c>
      <c r="AP45" s="69">
        <f t="shared" si="6"/>
        <v>0</v>
      </c>
      <c r="AQ45" s="72">
        <f t="shared" si="7"/>
        <v>0</v>
      </c>
      <c r="AR45" s="73">
        <f t="shared" si="8"/>
        <v>0</v>
      </c>
      <c r="AS45" s="65">
        <v>0</v>
      </c>
      <c r="AT45" s="65">
        <v>0</v>
      </c>
      <c r="AU45" s="65">
        <v>1786.5557140000001</v>
      </c>
      <c r="AV45" s="65">
        <v>1786.5557140000001</v>
      </c>
      <c r="AW45" s="65">
        <v>22014.92452</v>
      </c>
      <c r="AX45" s="70">
        <v>-9999</v>
      </c>
      <c r="AY45" s="70">
        <v>0</v>
      </c>
      <c r="AZ45" s="70">
        <v>2795.182198</v>
      </c>
      <c r="BA45" s="70">
        <v>2795.182198</v>
      </c>
      <c r="BB45" s="70">
        <v>1576015.091</v>
      </c>
      <c r="BC45" s="75">
        <f t="shared" si="9"/>
        <v>50</v>
      </c>
      <c r="BD45" s="72">
        <f t="shared" si="10"/>
        <v>0.63915537072263517</v>
      </c>
      <c r="BE45" s="72">
        <f t="shared" si="11"/>
        <v>2795.182198</v>
      </c>
      <c r="BF45" s="65">
        <v>0</v>
      </c>
      <c r="BG45" s="65">
        <v>0</v>
      </c>
      <c r="BH45" s="65">
        <v>0</v>
      </c>
      <c r="BI45" s="65">
        <v>0</v>
      </c>
      <c r="BJ45" s="65">
        <v>146512.20209999999</v>
      </c>
      <c r="BK45" s="65">
        <v>0</v>
      </c>
      <c r="BL45" s="65">
        <v>0</v>
      </c>
      <c r="BM45" s="65">
        <v>0</v>
      </c>
      <c r="BN45" s="65">
        <v>0</v>
      </c>
      <c r="BO45" s="65">
        <v>65325.286939999998</v>
      </c>
      <c r="BQ45" s="65">
        <v>293935.80660000001</v>
      </c>
      <c r="BR45" s="65">
        <v>293935.80660000001</v>
      </c>
      <c r="BS45" s="65">
        <v>303339.32569999999</v>
      </c>
      <c r="BT45" s="65">
        <v>303339.32569999999</v>
      </c>
      <c r="BV45" s="65">
        <v>619018.78819999995</v>
      </c>
      <c r="BW45" s="65">
        <v>619018.78819999995</v>
      </c>
      <c r="BX45" s="65">
        <v>638822.27890000003</v>
      </c>
      <c r="BY45" s="65">
        <v>638822.27890000003</v>
      </c>
      <c r="CA45" s="65">
        <v>11999.65835</v>
      </c>
      <c r="CB45" s="65">
        <v>191994.53349999999</v>
      </c>
      <c r="CC45" s="65">
        <v>239993.16690000001</v>
      </c>
      <c r="CD45" s="65">
        <v>239993.16690000001</v>
      </c>
      <c r="CF45" s="65">
        <v>5577.0198950000004</v>
      </c>
      <c r="CG45" s="65">
        <v>89232.318320000006</v>
      </c>
      <c r="CH45" s="65">
        <v>111540.3979</v>
      </c>
      <c r="CI45" s="65">
        <v>111540.3979</v>
      </c>
      <c r="CK45" s="65">
        <v>684632.82830000005</v>
      </c>
      <c r="CL45" s="65">
        <v>1437016.0889999999</v>
      </c>
      <c r="CM45" s="65">
        <v>1302604.2279999999</v>
      </c>
      <c r="CN45" s="65">
        <v>1302604.2279999999</v>
      </c>
      <c r="CP45" s="65">
        <v>3363.2750839999999</v>
      </c>
      <c r="CQ45" s="65">
        <v>25229.957699999999</v>
      </c>
      <c r="CR45" s="65">
        <v>25229.957699999999</v>
      </c>
      <c r="CS45" s="65">
        <v>25229.957699999999</v>
      </c>
      <c r="CU45" s="65">
        <v>1841.7081780000001</v>
      </c>
      <c r="CV45" s="65">
        <v>88164.717239999998</v>
      </c>
      <c r="CW45" s="65">
        <v>111451.59179999999</v>
      </c>
      <c r="CX45" s="65">
        <v>112988.23179999999</v>
      </c>
      <c r="CZ45" s="65">
        <v>1603.609506</v>
      </c>
      <c r="DA45" s="65">
        <v>60726.90784</v>
      </c>
      <c r="DB45" s="65">
        <v>75722.629749999993</v>
      </c>
      <c r="DC45" s="65">
        <v>76766.656279999996</v>
      </c>
      <c r="DE45" s="65">
        <v>58974.11982</v>
      </c>
      <c r="DF45" s="65">
        <v>66576.353589999999</v>
      </c>
      <c r="DG45" s="65">
        <v>73558.933900000004</v>
      </c>
      <c r="DH45" s="65">
        <v>91530.782170000006</v>
      </c>
      <c r="DI45" s="65">
        <v>-9999</v>
      </c>
      <c r="DJ45" s="65">
        <v>-9999</v>
      </c>
      <c r="DK45" s="65">
        <v>-9999</v>
      </c>
      <c r="DL45" s="65">
        <v>-9999</v>
      </c>
      <c r="DM45" s="65">
        <v>-9999</v>
      </c>
      <c r="DO45" s="65">
        <v>100720</v>
      </c>
      <c r="DP45" s="65">
        <v>211559</v>
      </c>
      <c r="DQ45" s="65">
        <v>266721</v>
      </c>
      <c r="DR45" s="65">
        <v>266721</v>
      </c>
      <c r="DS45" s="65">
        <v>-9999</v>
      </c>
      <c r="DT45" s="65">
        <v>-9999</v>
      </c>
      <c r="DU45" s="65">
        <v>-9999</v>
      </c>
      <c r="DV45" s="65">
        <v>-9999</v>
      </c>
      <c r="DW45" s="65">
        <v>-9999</v>
      </c>
    </row>
    <row r="46" spans="1:127" x14ac:dyDescent="0.2">
      <c r="A46" s="65" t="s">
        <v>116</v>
      </c>
      <c r="B46" s="65" t="s">
        <v>117</v>
      </c>
      <c r="C46" s="65">
        <v>50</v>
      </c>
      <c r="D46" s="65">
        <v>7073996.0259999996</v>
      </c>
      <c r="E46" s="65">
        <v>-66651.494000000006</v>
      </c>
      <c r="F46" s="65">
        <v>0</v>
      </c>
      <c r="G46" s="65">
        <v>43158.293469999997</v>
      </c>
      <c r="H46" s="65">
        <v>1014836.444</v>
      </c>
      <c r="I46" s="66">
        <v>1014836.444</v>
      </c>
      <c r="J46" s="65">
        <v>1233094.0989999999</v>
      </c>
      <c r="K46" s="67">
        <v>0</v>
      </c>
      <c r="L46" s="67">
        <v>13948.83776</v>
      </c>
      <c r="M46" s="67">
        <v>327996.95649999997</v>
      </c>
      <c r="N46" s="68">
        <v>327996.95649999997</v>
      </c>
      <c r="O46" s="67">
        <v>398538.2218</v>
      </c>
      <c r="P46" s="69">
        <f t="shared" si="0"/>
        <v>48.298906440533777</v>
      </c>
      <c r="Q46" s="72">
        <f t="shared" si="1"/>
        <v>3.0940422582854059</v>
      </c>
      <c r="R46" s="73">
        <f t="shared" si="2"/>
        <v>327996.95649999997</v>
      </c>
      <c r="S46" s="65">
        <v>0</v>
      </c>
      <c r="T46" s="65">
        <v>106779.8397</v>
      </c>
      <c r="U46" s="65">
        <v>111228.9997</v>
      </c>
      <c r="V46" s="65">
        <v>111228.9997</v>
      </c>
      <c r="W46" s="65">
        <v>111228.9997</v>
      </c>
      <c r="X46" s="67">
        <v>0</v>
      </c>
      <c r="Y46" s="67">
        <v>11435.26568</v>
      </c>
      <c r="Z46" s="67">
        <v>11911.73509</v>
      </c>
      <c r="AA46" s="67">
        <v>11911.73509</v>
      </c>
      <c r="AB46" s="67">
        <v>11911.73509</v>
      </c>
      <c r="AC46" s="69">
        <f t="shared" si="3"/>
        <v>11.600000004315422</v>
      </c>
      <c r="AD46" s="72">
        <f t="shared" si="4"/>
        <v>9.3377664009148145</v>
      </c>
      <c r="AE46" s="74">
        <f t="shared" si="5"/>
        <v>11911.73509</v>
      </c>
      <c r="AF46" s="65">
        <v>-9999</v>
      </c>
      <c r="AG46" s="65">
        <v>-9999</v>
      </c>
      <c r="AH46" s="65">
        <v>-9999</v>
      </c>
      <c r="AI46" s="65">
        <v>-9999</v>
      </c>
      <c r="AJ46" s="65">
        <v>-9999</v>
      </c>
      <c r="AK46" s="70">
        <v>-9999</v>
      </c>
      <c r="AL46" s="70">
        <v>-9999</v>
      </c>
      <c r="AM46" s="70">
        <v>-9999</v>
      </c>
      <c r="AN46" s="70">
        <v>-9999</v>
      </c>
      <c r="AO46" s="70">
        <v>-9999</v>
      </c>
      <c r="AP46" s="69">
        <f t="shared" si="6"/>
        <v>0</v>
      </c>
      <c r="AQ46" s="72">
        <f t="shared" si="7"/>
        <v>0</v>
      </c>
      <c r="AR46" s="73">
        <f t="shared" si="8"/>
        <v>0</v>
      </c>
      <c r="AS46" s="65">
        <v>-9999</v>
      </c>
      <c r="AT46" s="65">
        <v>-9999</v>
      </c>
      <c r="AU46" s="65">
        <v>-9999</v>
      </c>
      <c r="AV46" s="65">
        <v>-9999</v>
      </c>
      <c r="AW46" s="65">
        <v>-9999</v>
      </c>
      <c r="AX46" s="70">
        <v>-9999</v>
      </c>
      <c r="AY46" s="70">
        <v>-9999</v>
      </c>
      <c r="AZ46" s="70">
        <v>-9999</v>
      </c>
      <c r="BA46" s="70">
        <v>-9999</v>
      </c>
      <c r="BB46" s="70">
        <v>-9999</v>
      </c>
      <c r="BC46" s="75">
        <f t="shared" si="9"/>
        <v>0</v>
      </c>
      <c r="BD46" s="72">
        <f t="shared" si="10"/>
        <v>0</v>
      </c>
      <c r="BE46" s="72">
        <f t="shared" si="11"/>
        <v>0</v>
      </c>
      <c r="BF46" s="65">
        <v>0</v>
      </c>
      <c r="BG46" s="65">
        <v>0</v>
      </c>
      <c r="BH46" s="65">
        <v>0</v>
      </c>
      <c r="BI46" s="65">
        <v>0</v>
      </c>
      <c r="BJ46" s="65">
        <v>26060.000520000001</v>
      </c>
      <c r="BK46" s="65">
        <v>0</v>
      </c>
      <c r="BL46" s="65">
        <v>0</v>
      </c>
      <c r="BM46" s="65">
        <v>0</v>
      </c>
      <c r="BN46" s="65">
        <v>0</v>
      </c>
      <c r="BO46" s="65">
        <v>11728.455019999999</v>
      </c>
      <c r="BQ46" s="65">
        <v>81952.753530000002</v>
      </c>
      <c r="BR46" s="65">
        <v>81952.753530000002</v>
      </c>
      <c r="BS46" s="65">
        <v>84574.565050000005</v>
      </c>
      <c r="BT46" s="65">
        <v>84574.565050000005</v>
      </c>
      <c r="BV46" s="65">
        <v>172589.70509999999</v>
      </c>
      <c r="BW46" s="65">
        <v>172589.70509999999</v>
      </c>
      <c r="BX46" s="65">
        <v>178111.1508</v>
      </c>
      <c r="BY46" s="65">
        <v>178111.1508</v>
      </c>
      <c r="CA46" s="65">
        <v>3345.6456159999998</v>
      </c>
      <c r="CB46" s="65">
        <v>53530.329859999998</v>
      </c>
      <c r="CC46" s="65">
        <v>66912.912330000006</v>
      </c>
      <c r="CD46" s="65">
        <v>66912.912330000006</v>
      </c>
      <c r="CF46" s="65">
        <v>1554.9386179999999</v>
      </c>
      <c r="CG46" s="65">
        <v>24879.017879999999</v>
      </c>
      <c r="CH46" s="65">
        <v>31098.772359999999</v>
      </c>
      <c r="CI46" s="65">
        <v>31098.772359999999</v>
      </c>
      <c r="CJ46" s="65">
        <v>0</v>
      </c>
      <c r="CK46" s="65">
        <v>60277.955710000002</v>
      </c>
      <c r="CL46" s="65">
        <v>145504.51850000001</v>
      </c>
      <c r="CM46" s="65">
        <v>131894.69649999999</v>
      </c>
      <c r="CN46" s="65">
        <v>131894.69649999999</v>
      </c>
      <c r="CO46" s="65">
        <v>0</v>
      </c>
      <c r="CP46" s="65">
        <v>0</v>
      </c>
      <c r="CQ46" s="65">
        <v>1380.494326</v>
      </c>
      <c r="CR46" s="65">
        <v>1380.494326</v>
      </c>
      <c r="CS46" s="65">
        <v>1380.494326</v>
      </c>
      <c r="CU46" s="65">
        <v>161.15084010000001</v>
      </c>
      <c r="CV46" s="65">
        <v>7714.4785620000002</v>
      </c>
      <c r="CW46" s="65">
        <v>9752.0974669999996</v>
      </c>
      <c r="CX46" s="65">
        <v>9886.5546099999992</v>
      </c>
      <c r="CZ46" s="65">
        <v>87.743857930000004</v>
      </c>
      <c r="DA46" s="65">
        <v>3322.7622780000002</v>
      </c>
      <c r="DB46" s="65">
        <v>4143.2753069999999</v>
      </c>
      <c r="DC46" s="65">
        <v>4200.4007570000003</v>
      </c>
      <c r="DD46" s="65">
        <v>197188.8322</v>
      </c>
      <c r="DE46" s="65">
        <v>21076.000840000001</v>
      </c>
      <c r="DF46" s="65">
        <v>23796.17222</v>
      </c>
      <c r="DG46" s="65">
        <v>25263.966619999999</v>
      </c>
      <c r="DH46" s="65">
        <v>31709.075629999999</v>
      </c>
      <c r="DI46" s="65">
        <v>-9999</v>
      </c>
      <c r="DJ46" s="65">
        <v>-9999</v>
      </c>
      <c r="DK46" s="65">
        <v>-9999</v>
      </c>
      <c r="DL46" s="65">
        <v>-9999</v>
      </c>
      <c r="DM46" s="65">
        <v>-9999</v>
      </c>
      <c r="DN46" s="65">
        <v>0</v>
      </c>
      <c r="DO46" s="65">
        <v>4319</v>
      </c>
      <c r="DP46" s="65">
        <v>17272</v>
      </c>
      <c r="DQ46" s="65">
        <v>17272</v>
      </c>
      <c r="DR46" s="65">
        <v>17272</v>
      </c>
      <c r="DS46" s="65">
        <v>-9999</v>
      </c>
      <c r="DT46" s="65">
        <v>-9999</v>
      </c>
      <c r="DU46" s="65">
        <v>-9999</v>
      </c>
      <c r="DV46" s="65">
        <v>-9999</v>
      </c>
      <c r="DW46" s="65">
        <v>-9999</v>
      </c>
    </row>
    <row r="47" spans="1:127" x14ac:dyDescent="0.2">
      <c r="A47" s="65" t="s">
        <v>118</v>
      </c>
      <c r="B47" s="65" t="s">
        <v>119</v>
      </c>
      <c r="C47" s="65">
        <v>51</v>
      </c>
      <c r="D47" s="65">
        <v>132644993.7</v>
      </c>
      <c r="E47" s="65">
        <v>100253294.90000001</v>
      </c>
      <c r="F47" s="65">
        <v>0</v>
      </c>
      <c r="G47" s="65">
        <v>349794.16529999999</v>
      </c>
      <c r="H47" s="65">
        <v>8225159.9440000001</v>
      </c>
      <c r="I47" s="66">
        <v>8225159.9440000001</v>
      </c>
      <c r="J47" s="65">
        <v>9994119.0089999996</v>
      </c>
      <c r="K47" s="67">
        <v>0</v>
      </c>
      <c r="L47" s="67">
        <v>90349.032590000003</v>
      </c>
      <c r="M47" s="67">
        <v>2124492.966</v>
      </c>
      <c r="N47" s="68">
        <v>2124492.966</v>
      </c>
      <c r="O47" s="67">
        <v>2581400.9309999999</v>
      </c>
      <c r="P47" s="69">
        <f t="shared" si="0"/>
        <v>48.298906439842966</v>
      </c>
      <c r="Q47" s="72">
        <f t="shared" si="1"/>
        <v>3.8715872801811857</v>
      </c>
      <c r="R47" s="73">
        <f t="shared" si="2"/>
        <v>2124492.966</v>
      </c>
      <c r="S47" s="65">
        <v>0</v>
      </c>
      <c r="T47" s="65">
        <v>1745553.298</v>
      </c>
      <c r="U47" s="65">
        <v>1818284.6850000001</v>
      </c>
      <c r="V47" s="65">
        <v>1818284.6850000001</v>
      </c>
      <c r="W47" s="65">
        <v>1818284.6850000001</v>
      </c>
      <c r="X47" s="67">
        <v>0</v>
      </c>
      <c r="Y47" s="67">
        <v>214002.671</v>
      </c>
      <c r="Z47" s="67">
        <v>222919.44889999999</v>
      </c>
      <c r="AA47" s="67">
        <v>222919.44889999999</v>
      </c>
      <c r="AB47" s="67">
        <v>222919.44889999999</v>
      </c>
      <c r="AC47" s="69">
        <f t="shared" si="3"/>
        <v>11.5999999912005</v>
      </c>
      <c r="AD47" s="72">
        <f t="shared" si="4"/>
        <v>8.1566893062599899</v>
      </c>
      <c r="AE47" s="74">
        <f t="shared" si="5"/>
        <v>222919.44889999999</v>
      </c>
      <c r="AF47" s="65">
        <v>-9999</v>
      </c>
      <c r="AG47" s="65">
        <v>-9999</v>
      </c>
      <c r="AH47" s="65">
        <v>-9999</v>
      </c>
      <c r="AI47" s="65">
        <v>-9999</v>
      </c>
      <c r="AJ47" s="65">
        <v>-9999</v>
      </c>
      <c r="AK47" s="70">
        <v>-9999</v>
      </c>
      <c r="AL47" s="70">
        <v>-9999</v>
      </c>
      <c r="AM47" s="70">
        <v>-9999</v>
      </c>
      <c r="AN47" s="70">
        <v>-9999</v>
      </c>
      <c r="AO47" s="70">
        <v>-9999</v>
      </c>
      <c r="AP47" s="69">
        <f t="shared" si="6"/>
        <v>0</v>
      </c>
      <c r="AQ47" s="72">
        <f t="shared" si="7"/>
        <v>0</v>
      </c>
      <c r="AR47" s="73">
        <f t="shared" si="8"/>
        <v>0</v>
      </c>
      <c r="AS47" s="65">
        <v>-9999</v>
      </c>
      <c r="AT47" s="65">
        <v>-9999</v>
      </c>
      <c r="AU47" s="65">
        <v>-9999</v>
      </c>
      <c r="AV47" s="65">
        <v>-9999</v>
      </c>
      <c r="AW47" s="65">
        <v>-9999</v>
      </c>
      <c r="AX47" s="70">
        <v>-9999</v>
      </c>
      <c r="AY47" s="70">
        <v>-9999</v>
      </c>
      <c r="AZ47" s="70">
        <v>-9999</v>
      </c>
      <c r="BA47" s="70">
        <v>-9999</v>
      </c>
      <c r="BB47" s="70">
        <v>-9999</v>
      </c>
      <c r="BC47" s="75">
        <f t="shared" si="9"/>
        <v>0</v>
      </c>
      <c r="BD47" s="72">
        <f t="shared" si="10"/>
        <v>0</v>
      </c>
      <c r="BE47" s="72">
        <f t="shared" si="11"/>
        <v>0</v>
      </c>
      <c r="BF47" s="65">
        <v>0</v>
      </c>
      <c r="BG47" s="65">
        <v>0</v>
      </c>
      <c r="BH47" s="65">
        <v>0</v>
      </c>
      <c r="BI47" s="65">
        <v>0</v>
      </c>
      <c r="BJ47" s="65">
        <v>414676.2254</v>
      </c>
      <c r="BK47" s="65">
        <v>0</v>
      </c>
      <c r="BL47" s="65">
        <v>0</v>
      </c>
      <c r="BM47" s="65">
        <v>0</v>
      </c>
      <c r="BN47" s="65">
        <v>0</v>
      </c>
      <c r="BO47" s="65">
        <v>135671.15</v>
      </c>
      <c r="BQ47" s="65">
        <v>848879.03500000003</v>
      </c>
      <c r="BR47" s="65">
        <v>848879.03500000003</v>
      </c>
      <c r="BS47" s="65">
        <v>876036.15579999995</v>
      </c>
      <c r="BT47" s="65">
        <v>876036.15579999995</v>
      </c>
      <c r="BV47" s="65">
        <v>1787710.3089999999</v>
      </c>
      <c r="BW47" s="65">
        <v>1787710.3089999999</v>
      </c>
      <c r="BX47" s="65">
        <v>1844902.2790000001</v>
      </c>
      <c r="BY47" s="65">
        <v>1844902.2790000001</v>
      </c>
      <c r="CA47" s="65">
        <v>34654.704080000003</v>
      </c>
      <c r="CB47" s="65">
        <v>554475.26529999997</v>
      </c>
      <c r="CC47" s="65">
        <v>693094.08160000003</v>
      </c>
      <c r="CD47" s="65">
        <v>693094.08160000003</v>
      </c>
      <c r="CF47" s="65">
        <v>16106.28974</v>
      </c>
      <c r="CG47" s="65">
        <v>257700.63579999999</v>
      </c>
      <c r="CH47" s="65">
        <v>322125.79479999997</v>
      </c>
      <c r="CI47" s="65">
        <v>322125.79479999997</v>
      </c>
      <c r="CJ47" s="65">
        <v>0</v>
      </c>
      <c r="CK47" s="65">
        <v>73092.839129999993</v>
      </c>
      <c r="CL47" s="65">
        <v>713041.81229999999</v>
      </c>
      <c r="CM47" s="65">
        <v>646347.1679</v>
      </c>
      <c r="CN47" s="65">
        <v>646347.1679</v>
      </c>
      <c r="CO47" s="65">
        <v>0</v>
      </c>
      <c r="CP47" s="65">
        <v>0.45525704</v>
      </c>
      <c r="CQ47" s="65">
        <v>11414.746940000001</v>
      </c>
      <c r="CR47" s="65">
        <v>11414.746940000001</v>
      </c>
      <c r="CS47" s="65">
        <v>11414.746940000001</v>
      </c>
      <c r="CU47" s="65">
        <v>1055.651736</v>
      </c>
      <c r="CV47" s="65">
        <v>50535.279110000003</v>
      </c>
      <c r="CW47" s="65">
        <v>63883.120990000003</v>
      </c>
      <c r="CX47" s="65">
        <v>64763.910170000003</v>
      </c>
      <c r="CZ47" s="65">
        <v>725.51832679999995</v>
      </c>
      <c r="DA47" s="65">
        <v>27474.571840000001</v>
      </c>
      <c r="DB47" s="65">
        <v>34259.060850000002</v>
      </c>
      <c r="DC47" s="65">
        <v>34731.408000000003</v>
      </c>
      <c r="DD47" s="65">
        <v>20372.294689999999</v>
      </c>
      <c r="DE47" s="65">
        <v>203999.8432</v>
      </c>
      <c r="DF47" s="65">
        <v>230328.59669999999</v>
      </c>
      <c r="DG47" s="65">
        <v>244678.81649999999</v>
      </c>
      <c r="DH47" s="65">
        <v>307059.51020000002</v>
      </c>
      <c r="DI47" s="65">
        <v>-9999</v>
      </c>
      <c r="DJ47" s="65">
        <v>-9999</v>
      </c>
      <c r="DK47" s="65">
        <v>-9999</v>
      </c>
      <c r="DL47" s="65">
        <v>-9999</v>
      </c>
      <c r="DM47" s="65">
        <v>-9999</v>
      </c>
      <c r="DN47" s="65">
        <v>0</v>
      </c>
      <c r="DO47" s="65">
        <v>36429</v>
      </c>
      <c r="DP47" s="65">
        <v>104176</v>
      </c>
      <c r="DQ47" s="65">
        <v>111232</v>
      </c>
      <c r="DR47" s="65">
        <v>111232</v>
      </c>
      <c r="DS47" s="65">
        <v>-9999</v>
      </c>
      <c r="DT47" s="65">
        <v>-9999</v>
      </c>
      <c r="DU47" s="65">
        <v>-9999</v>
      </c>
      <c r="DV47" s="65">
        <v>-9999</v>
      </c>
      <c r="DW47" s="65">
        <v>-9999</v>
      </c>
    </row>
    <row r="48" spans="1:127" x14ac:dyDescent="0.2">
      <c r="A48" s="65" t="s">
        <v>120</v>
      </c>
      <c r="B48" s="65" t="s">
        <v>121</v>
      </c>
      <c r="C48" s="65">
        <v>53</v>
      </c>
      <c r="D48" s="65">
        <v>88245188.040000007</v>
      </c>
      <c r="E48" s="65">
        <v>49804266.280000001</v>
      </c>
      <c r="F48" s="65">
        <v>0</v>
      </c>
      <c r="G48" s="65">
        <v>168579.77009999999</v>
      </c>
      <c r="H48" s="65">
        <v>3964032.8790000002</v>
      </c>
      <c r="I48" s="66">
        <v>3964032.8790000002</v>
      </c>
      <c r="J48" s="65">
        <v>4816564.8590000002</v>
      </c>
      <c r="K48" s="67">
        <v>0</v>
      </c>
      <c r="L48" s="67">
        <v>147176.71100000001</v>
      </c>
      <c r="M48" s="67">
        <v>3460755.233</v>
      </c>
      <c r="N48" s="68">
        <v>3460755.233</v>
      </c>
      <c r="O48" s="67">
        <v>4205048.8849999998</v>
      </c>
      <c r="P48" s="69">
        <f t="shared" si="0"/>
        <v>48.29890643951947</v>
      </c>
      <c r="Q48" s="72">
        <f t="shared" si="1"/>
        <v>1.1454242245163717</v>
      </c>
      <c r="R48" s="73">
        <f t="shared" si="2"/>
        <v>3460755.233</v>
      </c>
      <c r="S48" s="65">
        <v>0</v>
      </c>
      <c r="T48" s="65">
        <v>1811831.3910000001</v>
      </c>
      <c r="U48" s="65">
        <v>1887324.365</v>
      </c>
      <c r="V48" s="65">
        <v>1887324.365</v>
      </c>
      <c r="W48" s="65">
        <v>1887324.365</v>
      </c>
      <c r="X48" s="67">
        <v>0</v>
      </c>
      <c r="Y48" s="67">
        <v>308087.33480000001</v>
      </c>
      <c r="Z48" s="67">
        <v>320924.30709999998</v>
      </c>
      <c r="AA48" s="67">
        <v>320924.30709999998</v>
      </c>
      <c r="AB48" s="67">
        <v>320924.30709999998</v>
      </c>
      <c r="AC48" s="69">
        <f t="shared" si="3"/>
        <v>11.599999987283583</v>
      </c>
      <c r="AD48" s="72">
        <f t="shared" si="4"/>
        <v>5.8809018925821341</v>
      </c>
      <c r="AE48" s="74">
        <f t="shared" si="5"/>
        <v>320924.30709999998</v>
      </c>
      <c r="AF48" s="65">
        <v>-9999</v>
      </c>
      <c r="AG48" s="65">
        <v>-9999</v>
      </c>
      <c r="AH48" s="65">
        <v>-9999</v>
      </c>
      <c r="AI48" s="65">
        <v>-9999</v>
      </c>
      <c r="AJ48" s="65">
        <v>-9999</v>
      </c>
      <c r="AK48" s="70">
        <v>-9999</v>
      </c>
      <c r="AL48" s="70">
        <v>-9999</v>
      </c>
      <c r="AM48" s="70">
        <v>-9999</v>
      </c>
      <c r="AN48" s="70">
        <v>-9999</v>
      </c>
      <c r="AO48" s="70">
        <v>-9999</v>
      </c>
      <c r="AP48" s="69">
        <f t="shared" si="6"/>
        <v>0</v>
      </c>
      <c r="AQ48" s="72">
        <f t="shared" si="7"/>
        <v>0</v>
      </c>
      <c r="AR48" s="73">
        <f t="shared" si="8"/>
        <v>0</v>
      </c>
      <c r="AS48" s="65">
        <v>0</v>
      </c>
      <c r="AT48" s="65">
        <v>0</v>
      </c>
      <c r="AU48" s="65">
        <v>0</v>
      </c>
      <c r="AV48" s="65">
        <v>850583.12159999995</v>
      </c>
      <c r="AW48" s="65">
        <v>1481046.45</v>
      </c>
      <c r="AX48" s="70">
        <v>-9999</v>
      </c>
      <c r="AY48" s="70">
        <v>0</v>
      </c>
      <c r="AZ48" s="70">
        <v>0</v>
      </c>
      <c r="BA48" s="70">
        <v>394979.63829999999</v>
      </c>
      <c r="BB48" s="70">
        <v>1120367.97</v>
      </c>
      <c r="BC48" s="75">
        <f t="shared" si="9"/>
        <v>100</v>
      </c>
      <c r="BD48" s="72">
        <f t="shared" si="10"/>
        <v>2.1534860005972112</v>
      </c>
      <c r="BE48" s="72">
        <f t="shared" si="11"/>
        <v>394979.63829999999</v>
      </c>
      <c r="BF48" s="65">
        <v>0</v>
      </c>
      <c r="BG48" s="65">
        <v>0</v>
      </c>
      <c r="BH48" s="65">
        <v>0</v>
      </c>
      <c r="BI48" s="65">
        <v>0</v>
      </c>
      <c r="BJ48" s="65">
        <v>422331.27929999999</v>
      </c>
      <c r="BK48" s="65">
        <v>0</v>
      </c>
      <c r="BL48" s="65">
        <v>0</v>
      </c>
      <c r="BM48" s="65">
        <v>0</v>
      </c>
      <c r="BN48" s="65">
        <v>0</v>
      </c>
      <c r="BO48" s="65">
        <v>156920.44529999999</v>
      </c>
      <c r="BQ48" s="65">
        <v>1157964.003</v>
      </c>
      <c r="BR48" s="65">
        <v>1157964.003</v>
      </c>
      <c r="BS48" s="65">
        <v>1195009.291</v>
      </c>
      <c r="BT48" s="65">
        <v>1195009.291</v>
      </c>
      <c r="BV48" s="65">
        <v>2438632.7140000002</v>
      </c>
      <c r="BW48" s="65">
        <v>2438632.7140000002</v>
      </c>
      <c r="BX48" s="65">
        <v>2516648.827</v>
      </c>
      <c r="BY48" s="65">
        <v>2516648.827</v>
      </c>
      <c r="CA48" s="65">
        <v>47272.812960000003</v>
      </c>
      <c r="CB48" s="65">
        <v>756365.0074</v>
      </c>
      <c r="CC48" s="65">
        <v>945456.25930000003</v>
      </c>
      <c r="CD48" s="65">
        <v>945456.25930000003</v>
      </c>
      <c r="CF48" s="65">
        <v>21970.743729999998</v>
      </c>
      <c r="CG48" s="65">
        <v>351531.89970000001</v>
      </c>
      <c r="CH48" s="65">
        <v>439414.87459999998</v>
      </c>
      <c r="CI48" s="65">
        <v>439414.87459999998</v>
      </c>
      <c r="CJ48" s="65">
        <v>0</v>
      </c>
      <c r="CK48" s="65">
        <v>121792.60550000001</v>
      </c>
      <c r="CL48" s="65">
        <v>1971962.4210000001</v>
      </c>
      <c r="CM48" s="65">
        <v>1792552.1229999999</v>
      </c>
      <c r="CN48" s="65">
        <v>1792552.1229999999</v>
      </c>
      <c r="CO48" s="65">
        <v>0</v>
      </c>
      <c r="CP48" s="65">
        <v>453.8771921</v>
      </c>
      <c r="CQ48" s="65">
        <v>31176.642090000001</v>
      </c>
      <c r="CR48" s="65">
        <v>31742.070640000002</v>
      </c>
      <c r="CS48" s="65">
        <v>31742.070640000002</v>
      </c>
      <c r="CU48" s="65">
        <v>2170.1341630000002</v>
      </c>
      <c r="CV48" s="65">
        <v>103886.852</v>
      </c>
      <c r="CW48" s="65">
        <v>131326.40109999999</v>
      </c>
      <c r="CX48" s="65">
        <v>133137.06520000001</v>
      </c>
      <c r="CZ48" s="65">
        <v>2017.517699</v>
      </c>
      <c r="DA48" s="65">
        <v>76401.150609999997</v>
      </c>
      <c r="DB48" s="65">
        <v>95267.423389999996</v>
      </c>
      <c r="DC48" s="65">
        <v>96580.923949999997</v>
      </c>
      <c r="DD48" s="65">
        <v>561341.29460000002</v>
      </c>
      <c r="DE48" s="65">
        <v>580375.57620000001</v>
      </c>
      <c r="DF48" s="65">
        <v>654809.84389999998</v>
      </c>
      <c r="DG48" s="65">
        <v>841846.49639999995</v>
      </c>
      <c r="DH48" s="65">
        <v>1016133.866</v>
      </c>
      <c r="DI48" s="65">
        <v>-9999</v>
      </c>
      <c r="DJ48" s="65">
        <v>-9999</v>
      </c>
      <c r="DK48" s="65">
        <v>-9999</v>
      </c>
      <c r="DL48" s="65">
        <v>-9999</v>
      </c>
      <c r="DM48" s="65">
        <v>-9999</v>
      </c>
      <c r="DN48" s="65">
        <v>0</v>
      </c>
      <c r="DO48" s="65">
        <v>235148</v>
      </c>
      <c r="DP48" s="65">
        <v>485537</v>
      </c>
      <c r="DQ48" s="65">
        <v>529328</v>
      </c>
      <c r="DR48" s="65">
        <v>529328</v>
      </c>
      <c r="DS48" s="65">
        <v>-9999</v>
      </c>
      <c r="DT48" s="65">
        <v>-9999</v>
      </c>
      <c r="DU48" s="65">
        <v>-9999</v>
      </c>
      <c r="DV48" s="65">
        <v>-9999</v>
      </c>
      <c r="DW48" s="65">
        <v>-9999</v>
      </c>
    </row>
    <row r="49" spans="1:127" x14ac:dyDescent="0.2">
      <c r="A49" s="65" t="s">
        <v>122</v>
      </c>
      <c r="B49" s="65" t="s">
        <v>123</v>
      </c>
      <c r="C49" s="65">
        <v>54</v>
      </c>
      <c r="D49" s="65">
        <v>129857743.2</v>
      </c>
      <c r="E49" s="65">
        <v>96989378.060000002</v>
      </c>
      <c r="F49" s="65"/>
      <c r="G49" s="65">
        <v>206469.12549999999</v>
      </c>
      <c r="H49" s="65">
        <v>4854974.0080000004</v>
      </c>
      <c r="I49" s="66">
        <v>4854974.0080000004</v>
      </c>
      <c r="J49" s="65">
        <v>5899117.8710000003</v>
      </c>
      <c r="L49" s="67">
        <v>49684.97524</v>
      </c>
      <c r="M49" s="67">
        <v>1168306.703</v>
      </c>
      <c r="N49" s="68">
        <v>1168306.703</v>
      </c>
      <c r="O49" s="67">
        <v>1419570.7209999999</v>
      </c>
      <c r="P49" s="69">
        <f t="shared" si="0"/>
        <v>48.298906439789114</v>
      </c>
      <c r="Q49" s="72">
        <f t="shared" si="1"/>
        <v>4.1555646265944608</v>
      </c>
      <c r="R49" s="73">
        <f t="shared" si="2"/>
        <v>1168306.703</v>
      </c>
      <c r="T49" s="65">
        <v>708003.00760000001</v>
      </c>
      <c r="U49" s="65">
        <v>737503.13289999997</v>
      </c>
      <c r="V49" s="65">
        <v>737503.13289999997</v>
      </c>
      <c r="W49" s="65">
        <v>737503.13289999997</v>
      </c>
      <c r="Y49" s="67">
        <v>71749.952690000006</v>
      </c>
      <c r="Z49" s="67">
        <v>74739.534050000002</v>
      </c>
      <c r="AA49" s="67">
        <v>74739.534050000002</v>
      </c>
      <c r="AB49" s="67">
        <v>74739.534050000002</v>
      </c>
      <c r="AC49" s="69">
        <f t="shared" si="3"/>
        <v>11.599999999132205</v>
      </c>
      <c r="AD49" s="72">
        <f t="shared" si="4"/>
        <v>9.8676442430938582</v>
      </c>
      <c r="AE49" s="74">
        <f t="shared" si="5"/>
        <v>74739.534050000002</v>
      </c>
      <c r="AF49" s="65">
        <v>-9999</v>
      </c>
      <c r="AG49" s="65">
        <v>-9999</v>
      </c>
      <c r="AH49" s="65">
        <v>-9999</v>
      </c>
      <c r="AI49" s="65">
        <v>-9999</v>
      </c>
      <c r="AJ49" s="65">
        <v>-9999</v>
      </c>
      <c r="AK49" s="70">
        <v>-9999</v>
      </c>
      <c r="AL49" s="70">
        <v>-9999</v>
      </c>
      <c r="AM49" s="70">
        <v>-9999</v>
      </c>
      <c r="AN49" s="70">
        <v>-9999</v>
      </c>
      <c r="AO49" s="70">
        <v>-9999</v>
      </c>
      <c r="AP49" s="69">
        <f t="shared" si="6"/>
        <v>0</v>
      </c>
      <c r="AQ49" s="72">
        <f t="shared" si="7"/>
        <v>0</v>
      </c>
      <c r="AR49" s="73">
        <f t="shared" si="8"/>
        <v>0</v>
      </c>
      <c r="AS49" s="65">
        <v>-9999</v>
      </c>
      <c r="AT49" s="65">
        <v>-9999</v>
      </c>
      <c r="AU49" s="65">
        <v>-9999</v>
      </c>
      <c r="AV49" s="65">
        <v>-9999</v>
      </c>
      <c r="AW49" s="65">
        <v>-9999</v>
      </c>
      <c r="AX49" s="70">
        <v>-9999</v>
      </c>
      <c r="AY49" s="70">
        <v>-9999</v>
      </c>
      <c r="AZ49" s="70">
        <v>-9999</v>
      </c>
      <c r="BA49" s="70">
        <v>-9999</v>
      </c>
      <c r="BB49" s="70">
        <v>-9999</v>
      </c>
      <c r="BC49" s="75">
        <f t="shared" si="9"/>
        <v>0</v>
      </c>
      <c r="BD49" s="72">
        <f t="shared" si="10"/>
        <v>0</v>
      </c>
      <c r="BE49" s="72">
        <f t="shared" si="11"/>
        <v>0</v>
      </c>
      <c r="BF49" s="65">
        <v>0</v>
      </c>
      <c r="BG49" s="65">
        <v>0</v>
      </c>
      <c r="BH49" s="65">
        <v>0</v>
      </c>
      <c r="BI49" s="65">
        <v>0</v>
      </c>
      <c r="BJ49" s="65">
        <v>127815.13310000001</v>
      </c>
      <c r="BK49" s="65">
        <v>0</v>
      </c>
      <c r="BL49" s="65">
        <v>0</v>
      </c>
      <c r="BM49" s="65">
        <v>0</v>
      </c>
      <c r="BN49" s="65">
        <v>0</v>
      </c>
      <c r="BO49" s="65">
        <v>50840.665150000001</v>
      </c>
      <c r="BQ49" s="65">
        <v>212403.86309999999</v>
      </c>
      <c r="BR49" s="65">
        <v>212403.86309999999</v>
      </c>
      <c r="BS49" s="65">
        <v>219199.03320000001</v>
      </c>
      <c r="BT49" s="65">
        <v>219199.03320000001</v>
      </c>
      <c r="BV49" s="65">
        <v>447315.29470000003</v>
      </c>
      <c r="BW49" s="65">
        <v>447315.29470000003</v>
      </c>
      <c r="BX49" s="65">
        <v>461625.6911</v>
      </c>
      <c r="BY49" s="65">
        <v>461625.6911</v>
      </c>
      <c r="CA49" s="65">
        <v>8671.1919120000002</v>
      </c>
      <c r="CB49" s="65">
        <v>138739.07060000001</v>
      </c>
      <c r="CC49" s="65">
        <v>173423.8382</v>
      </c>
      <c r="CD49" s="65">
        <v>173423.8382</v>
      </c>
      <c r="CF49" s="65">
        <v>4030.0655579999998</v>
      </c>
      <c r="CG49" s="65">
        <v>64481.048920000001</v>
      </c>
      <c r="CH49" s="65">
        <v>80601.311149999994</v>
      </c>
      <c r="CI49" s="65">
        <v>80601.311149999994</v>
      </c>
      <c r="CK49" s="65">
        <v>17772.049609999998</v>
      </c>
      <c r="CL49" s="65">
        <v>72940.655740000002</v>
      </c>
      <c r="CM49" s="65">
        <v>66118.123019999999</v>
      </c>
      <c r="CN49" s="65">
        <v>66118.123019999999</v>
      </c>
      <c r="CP49" s="65">
        <v>69.815668400000007</v>
      </c>
      <c r="CQ49" s="65">
        <v>1066.851285</v>
      </c>
      <c r="CR49" s="65">
        <v>1066.851285</v>
      </c>
      <c r="CS49" s="65">
        <v>1066.851285</v>
      </c>
      <c r="CU49" s="65">
        <v>84.735413730000005</v>
      </c>
      <c r="CV49" s="65">
        <v>4056.3830269999999</v>
      </c>
      <c r="CW49" s="65">
        <v>5127.7921539999998</v>
      </c>
      <c r="CX49" s="65">
        <v>5198.4916400000002</v>
      </c>
      <c r="CZ49" s="65">
        <v>67.808788329999999</v>
      </c>
      <c r="DA49" s="65">
        <v>2567.8433709999999</v>
      </c>
      <c r="DB49" s="65">
        <v>3201.9389719999999</v>
      </c>
      <c r="DC49" s="65">
        <v>3246.0857380000002</v>
      </c>
      <c r="DE49" s="65">
        <v>14256.137710000001</v>
      </c>
      <c r="DF49" s="65">
        <v>16096.10432</v>
      </c>
      <c r="DG49" s="65">
        <v>17088.943480000002</v>
      </c>
      <c r="DH49" s="65">
        <v>21448.516360000001</v>
      </c>
      <c r="DI49" s="65">
        <v>-9999</v>
      </c>
      <c r="DJ49" s="65">
        <v>-9999</v>
      </c>
      <c r="DK49" s="65">
        <v>-9999</v>
      </c>
      <c r="DL49" s="65">
        <v>-9999</v>
      </c>
      <c r="DM49" s="65">
        <v>-9999</v>
      </c>
      <c r="DO49" s="65">
        <v>76</v>
      </c>
      <c r="DP49" s="65">
        <v>152</v>
      </c>
      <c r="DQ49" s="65">
        <v>304</v>
      </c>
      <c r="DR49" s="65">
        <v>304</v>
      </c>
      <c r="DS49" s="65">
        <v>-9999</v>
      </c>
      <c r="DT49" s="65">
        <v>-9999</v>
      </c>
      <c r="DU49" s="65">
        <v>-9999</v>
      </c>
      <c r="DV49" s="65">
        <v>-9999</v>
      </c>
      <c r="DW49" s="65">
        <v>-9999</v>
      </c>
    </row>
    <row r="50" spans="1:127" x14ac:dyDescent="0.2">
      <c r="A50" s="65" t="s">
        <v>124</v>
      </c>
      <c r="B50" s="65" t="s">
        <v>125</v>
      </c>
      <c r="C50" s="65">
        <v>55</v>
      </c>
      <c r="D50" s="65">
        <v>123455290.40000001</v>
      </c>
      <c r="E50" s="65">
        <v>64365453.409999996</v>
      </c>
      <c r="F50" s="65"/>
      <c r="G50" s="65">
        <v>237960.4173</v>
      </c>
      <c r="H50" s="65">
        <v>5595469.2400000002</v>
      </c>
      <c r="I50" s="66">
        <v>5595469.2400000002</v>
      </c>
      <c r="J50" s="65">
        <v>6798869.0650000004</v>
      </c>
      <c r="L50" s="67">
        <v>92283.456019999998</v>
      </c>
      <c r="M50" s="67">
        <v>2169979.5520000001</v>
      </c>
      <c r="N50" s="68">
        <v>2169979.5520000001</v>
      </c>
      <c r="O50" s="67">
        <v>2636670.1719999998</v>
      </c>
      <c r="P50" s="69">
        <f t="shared" si="0"/>
        <v>48.298906439524991</v>
      </c>
      <c r="Q50" s="72">
        <f t="shared" si="1"/>
        <v>2.5785815515371269</v>
      </c>
      <c r="R50" s="73">
        <f t="shared" si="2"/>
        <v>2169979.5520000001</v>
      </c>
      <c r="T50" s="65">
        <v>265754.80709999998</v>
      </c>
      <c r="U50" s="65">
        <v>276827.924</v>
      </c>
      <c r="V50" s="65">
        <v>276827.924</v>
      </c>
      <c r="W50" s="65">
        <v>276827.924</v>
      </c>
      <c r="Y50" s="67">
        <v>52730.37487</v>
      </c>
      <c r="Z50" s="67">
        <v>54927.473830000003</v>
      </c>
      <c r="AA50" s="67">
        <v>54927.473830000003</v>
      </c>
      <c r="AB50" s="67">
        <v>54927.473830000003</v>
      </c>
      <c r="AC50" s="69">
        <f t="shared" si="3"/>
        <v>11.599999991330357</v>
      </c>
      <c r="AD50" s="72">
        <f t="shared" si="4"/>
        <v>5.0398808591995277</v>
      </c>
      <c r="AE50" s="74">
        <f t="shared" si="5"/>
        <v>54927.473830000003</v>
      </c>
      <c r="AF50" s="65">
        <v>-9999</v>
      </c>
      <c r="AG50" s="65">
        <v>-9999</v>
      </c>
      <c r="AH50" s="65">
        <v>-9999</v>
      </c>
      <c r="AI50" s="65">
        <v>-9999</v>
      </c>
      <c r="AJ50" s="65">
        <v>-9999</v>
      </c>
      <c r="AK50" s="70">
        <v>-9999</v>
      </c>
      <c r="AL50" s="70">
        <v>-9999</v>
      </c>
      <c r="AM50" s="70">
        <v>-9999</v>
      </c>
      <c r="AN50" s="70">
        <v>-9999</v>
      </c>
      <c r="AO50" s="70">
        <v>-9999</v>
      </c>
      <c r="AP50" s="69">
        <f t="shared" si="6"/>
        <v>0</v>
      </c>
      <c r="AQ50" s="72">
        <f t="shared" si="7"/>
        <v>0</v>
      </c>
      <c r="AR50" s="73">
        <f t="shared" si="8"/>
        <v>0</v>
      </c>
      <c r="AS50" s="65">
        <v>-9999</v>
      </c>
      <c r="AT50" s="65">
        <v>-9999</v>
      </c>
      <c r="AU50" s="65">
        <v>-9999</v>
      </c>
      <c r="AV50" s="65">
        <v>-9999</v>
      </c>
      <c r="AW50" s="65">
        <v>-9999</v>
      </c>
      <c r="AX50" s="70">
        <v>-9999</v>
      </c>
      <c r="AY50" s="70">
        <v>-9999</v>
      </c>
      <c r="AZ50" s="70">
        <v>-9999</v>
      </c>
      <c r="BA50" s="70">
        <v>-9999</v>
      </c>
      <c r="BB50" s="70">
        <v>-9999</v>
      </c>
      <c r="BC50" s="75">
        <f t="shared" si="9"/>
        <v>0</v>
      </c>
      <c r="BD50" s="72">
        <f t="shared" si="10"/>
        <v>0</v>
      </c>
      <c r="BE50" s="72">
        <f t="shared" si="11"/>
        <v>0</v>
      </c>
      <c r="BF50" s="65">
        <v>0</v>
      </c>
      <c r="BG50" s="65">
        <v>0</v>
      </c>
      <c r="BH50" s="65">
        <v>0</v>
      </c>
      <c r="BI50" s="65">
        <v>0</v>
      </c>
      <c r="BJ50" s="65">
        <v>331683.59980000003</v>
      </c>
      <c r="BK50" s="65">
        <v>0</v>
      </c>
      <c r="BL50" s="65">
        <v>0</v>
      </c>
      <c r="BM50" s="65">
        <v>0</v>
      </c>
      <c r="BN50" s="65">
        <v>0</v>
      </c>
      <c r="BO50" s="65">
        <v>141314.742</v>
      </c>
      <c r="BQ50" s="65">
        <v>2487197.6880000001</v>
      </c>
      <c r="BR50" s="65">
        <v>2487197.6880000001</v>
      </c>
      <c r="BS50" s="65">
        <v>2566767.48</v>
      </c>
      <c r="BT50" s="65">
        <v>2566767.48</v>
      </c>
      <c r="BV50" s="65">
        <v>5237953.54</v>
      </c>
      <c r="BW50" s="65">
        <v>5237953.54</v>
      </c>
      <c r="BX50" s="65">
        <v>5405524.8090000004</v>
      </c>
      <c r="BY50" s="65">
        <v>5405524.8090000004</v>
      </c>
      <c r="CA50" s="65">
        <v>101537.5528</v>
      </c>
      <c r="CB50" s="65">
        <v>1624600.845</v>
      </c>
      <c r="CC50" s="65">
        <v>2030751.057</v>
      </c>
      <c r="CD50" s="65">
        <v>2030751.057</v>
      </c>
      <c r="CF50" s="65">
        <v>47191.089599999999</v>
      </c>
      <c r="CG50" s="65">
        <v>755057.43370000005</v>
      </c>
      <c r="CH50" s="65">
        <v>943821.79209999996</v>
      </c>
      <c r="CI50" s="65">
        <v>943821.79209999996</v>
      </c>
      <c r="CK50" s="65">
        <v>172679.2947</v>
      </c>
      <c r="CL50" s="65">
        <v>4123457.3969999999</v>
      </c>
      <c r="CM50" s="65">
        <v>4024927.7919999999</v>
      </c>
      <c r="CN50" s="65">
        <v>4024927.7919999999</v>
      </c>
      <c r="CP50" s="65">
        <v>5606.2873499999996</v>
      </c>
      <c r="CQ50" s="65">
        <v>47484.084179999998</v>
      </c>
      <c r="CR50" s="65">
        <v>47484.084179999998</v>
      </c>
      <c r="CS50" s="65">
        <v>47484.084179999998</v>
      </c>
      <c r="CU50" s="65">
        <v>5350.2065419999999</v>
      </c>
      <c r="CV50" s="65">
        <v>256120.62359999999</v>
      </c>
      <c r="CW50" s="65">
        <v>323769.55420000001</v>
      </c>
      <c r="CX50" s="65">
        <v>328233.53019999998</v>
      </c>
      <c r="CZ50" s="65">
        <v>3018.0759579999999</v>
      </c>
      <c r="DA50" s="65">
        <v>114291.1787</v>
      </c>
      <c r="DB50" s="65">
        <v>142513.90220000001</v>
      </c>
      <c r="DC50" s="65">
        <v>144478.81409999999</v>
      </c>
      <c r="DE50" s="65">
        <v>852594.42630000005</v>
      </c>
      <c r="DF50" s="65">
        <v>962376.64379999996</v>
      </c>
      <c r="DG50" s="65">
        <v>1101854.7420000001</v>
      </c>
      <c r="DH50" s="65">
        <v>1360836.257</v>
      </c>
      <c r="DI50" s="65">
        <v>-9999</v>
      </c>
      <c r="DJ50" s="65">
        <v>-9999</v>
      </c>
      <c r="DK50" s="65">
        <v>-9999</v>
      </c>
      <c r="DL50" s="65">
        <v>-9999</v>
      </c>
      <c r="DM50" s="65">
        <v>-9999</v>
      </c>
      <c r="DO50" s="65">
        <v>58076</v>
      </c>
      <c r="DP50" s="65">
        <v>194806</v>
      </c>
      <c r="DQ50" s="65">
        <v>209629</v>
      </c>
      <c r="DR50" s="65">
        <v>209629</v>
      </c>
      <c r="DS50" s="65">
        <v>-9999</v>
      </c>
      <c r="DT50" s="65">
        <v>-9999</v>
      </c>
      <c r="DU50" s="65">
        <v>-9999</v>
      </c>
      <c r="DV50" s="65">
        <v>-9999</v>
      </c>
      <c r="DW50" s="65">
        <v>-9999</v>
      </c>
    </row>
    <row r="51" spans="1:127" x14ac:dyDescent="0.2">
      <c r="A51" s="65" t="s">
        <v>126</v>
      </c>
      <c r="B51" s="65" t="s">
        <v>127</v>
      </c>
      <c r="C51" s="65">
        <v>56</v>
      </c>
      <c r="D51" s="65">
        <v>92164272.659999996</v>
      </c>
      <c r="E51" s="65">
        <v>99551279.810000002</v>
      </c>
      <c r="F51" s="65"/>
      <c r="G51" s="65">
        <v>107073.48669999999</v>
      </c>
      <c r="H51" s="65">
        <v>2517756.5580000002</v>
      </c>
      <c r="I51" s="66">
        <v>2517756.5580000002</v>
      </c>
      <c r="J51" s="65">
        <v>3059242.477</v>
      </c>
      <c r="L51" s="67">
        <v>176718.13800000001</v>
      </c>
      <c r="M51" s="67">
        <v>4155400.7880000002</v>
      </c>
      <c r="N51" s="68">
        <v>4155400.7880000002</v>
      </c>
      <c r="O51" s="67">
        <v>5049089.6579999998</v>
      </c>
      <c r="P51" s="69">
        <f t="shared" si="0"/>
        <v>48.298906439388972</v>
      </c>
      <c r="Q51" s="72">
        <f t="shared" si="1"/>
        <v>0.60589981242502478</v>
      </c>
      <c r="R51" s="73">
        <f t="shared" si="2"/>
        <v>4155400.7880000002</v>
      </c>
      <c r="T51" s="65">
        <v>56842.15496</v>
      </c>
      <c r="U51" s="65">
        <v>59210.578079999999</v>
      </c>
      <c r="V51" s="65">
        <v>59210.578079999999</v>
      </c>
      <c r="W51" s="65">
        <v>59210.578079999999</v>
      </c>
      <c r="Y51" s="67">
        <v>25567.239740000001</v>
      </c>
      <c r="Z51" s="67">
        <v>26632.541389999999</v>
      </c>
      <c r="AA51" s="67">
        <v>26632.541389999999</v>
      </c>
      <c r="AB51" s="67">
        <v>26632.541389999999</v>
      </c>
      <c r="AC51" s="69">
        <f t="shared" si="3"/>
        <v>11.599999997838225</v>
      </c>
      <c r="AD51" s="72">
        <f t="shared" si="4"/>
        <v>2.2232417557504451</v>
      </c>
      <c r="AE51" s="74">
        <f t="shared" si="5"/>
        <v>26632.541389999999</v>
      </c>
      <c r="AF51" s="65">
        <v>-9999</v>
      </c>
      <c r="AG51" s="65">
        <v>-9999</v>
      </c>
      <c r="AH51" s="65">
        <v>-9999</v>
      </c>
      <c r="AI51" s="65">
        <v>-9999</v>
      </c>
      <c r="AJ51" s="65">
        <v>-9999</v>
      </c>
      <c r="AK51" s="70">
        <v>-9999</v>
      </c>
      <c r="AL51" s="70">
        <v>-9999</v>
      </c>
      <c r="AM51" s="70">
        <v>-9999</v>
      </c>
      <c r="AN51" s="70">
        <v>-9999</v>
      </c>
      <c r="AO51" s="70">
        <v>-9999</v>
      </c>
      <c r="AP51" s="69">
        <f t="shared" si="6"/>
        <v>0</v>
      </c>
      <c r="AQ51" s="72">
        <f t="shared" si="7"/>
        <v>0</v>
      </c>
      <c r="AR51" s="73">
        <f t="shared" si="8"/>
        <v>0</v>
      </c>
      <c r="AS51" s="65">
        <v>0</v>
      </c>
      <c r="AT51" s="65">
        <v>0</v>
      </c>
      <c r="AU51" s="65">
        <v>746358.47629999998</v>
      </c>
      <c r="AV51" s="65">
        <v>746358.47629999998</v>
      </c>
      <c r="AW51" s="65">
        <v>848003.68859999999</v>
      </c>
      <c r="AX51" s="70">
        <v>-9999</v>
      </c>
      <c r="AY51" s="70">
        <v>0</v>
      </c>
      <c r="AZ51" s="70">
        <v>1116516.544</v>
      </c>
      <c r="BA51" s="70">
        <v>1116516.544</v>
      </c>
      <c r="BB51" s="70">
        <v>1399420.67</v>
      </c>
      <c r="BC51" s="75">
        <f t="shared" si="9"/>
        <v>50</v>
      </c>
      <c r="BD51" s="72">
        <f t="shared" si="10"/>
        <v>0.66847059303404288</v>
      </c>
      <c r="BE51" s="72">
        <f t="shared" si="11"/>
        <v>1116516.544</v>
      </c>
      <c r="BF51" s="65">
        <v>0</v>
      </c>
      <c r="BG51" s="65">
        <v>0</v>
      </c>
      <c r="BH51" s="65">
        <v>0</v>
      </c>
      <c r="BI51" s="65">
        <v>0</v>
      </c>
      <c r="BJ51" s="65">
        <v>22636.38639</v>
      </c>
      <c r="BK51" s="65">
        <v>0</v>
      </c>
      <c r="BL51" s="65">
        <v>0</v>
      </c>
      <c r="BM51" s="65">
        <v>0</v>
      </c>
      <c r="BN51" s="65">
        <v>0</v>
      </c>
      <c r="BO51" s="65">
        <v>11922.894480000001</v>
      </c>
      <c r="BQ51" s="65">
        <v>464784.67920000001</v>
      </c>
      <c r="BR51" s="65">
        <v>464784.67920000001</v>
      </c>
      <c r="BS51" s="65">
        <v>479653.95169999998</v>
      </c>
      <c r="BT51" s="65">
        <v>479653.95169999998</v>
      </c>
      <c r="BV51" s="65">
        <v>978820.68949999998</v>
      </c>
      <c r="BW51" s="65">
        <v>978820.68949999998</v>
      </c>
      <c r="BX51" s="65">
        <v>1010134.87</v>
      </c>
      <c r="BY51" s="65">
        <v>1010134.87</v>
      </c>
      <c r="CA51" s="65">
        <v>18974.406080000001</v>
      </c>
      <c r="CB51" s="65">
        <v>303590.49719999998</v>
      </c>
      <c r="CC51" s="65">
        <v>379488.12150000001</v>
      </c>
      <c r="CD51" s="65">
        <v>379488.12150000001</v>
      </c>
      <c r="CF51" s="65">
        <v>8818.6377580000008</v>
      </c>
      <c r="CG51" s="65">
        <v>141098.2041</v>
      </c>
      <c r="CH51" s="65">
        <v>176372.75520000001</v>
      </c>
      <c r="CI51" s="65">
        <v>176372.75520000001</v>
      </c>
      <c r="CK51" s="65">
        <v>1407203.4720000001</v>
      </c>
      <c r="CL51" s="65">
        <v>1706999.558</v>
      </c>
      <c r="CM51" s="65">
        <v>1547334.6880000001</v>
      </c>
      <c r="CN51" s="65">
        <v>1547334.6880000001</v>
      </c>
      <c r="CP51" s="65">
        <v>3560.6116440000001</v>
      </c>
      <c r="CQ51" s="65">
        <v>23986.234219999998</v>
      </c>
      <c r="CR51" s="65">
        <v>23986.234219999998</v>
      </c>
      <c r="CS51" s="65">
        <v>23986.234219999998</v>
      </c>
      <c r="CU51" s="65">
        <v>1998.7111170000001</v>
      </c>
      <c r="CV51" s="65">
        <v>95680.630950000006</v>
      </c>
      <c r="CW51" s="65">
        <v>120952.6777</v>
      </c>
      <c r="CX51" s="65">
        <v>122620.31389999999</v>
      </c>
      <c r="CZ51" s="65">
        <v>1524.5587660000001</v>
      </c>
      <c r="DA51" s="65">
        <v>57733.344290000001</v>
      </c>
      <c r="DB51" s="65">
        <v>71989.844530000002</v>
      </c>
      <c r="DC51" s="65">
        <v>72982.405239999993</v>
      </c>
      <c r="DE51" s="65">
        <v>446015.13770000002</v>
      </c>
      <c r="DF51" s="65">
        <v>503095.99609999999</v>
      </c>
      <c r="DG51" s="65">
        <v>684565.27060000005</v>
      </c>
      <c r="DH51" s="65">
        <v>817682.24040000001</v>
      </c>
      <c r="DI51" s="65">
        <v>-9999</v>
      </c>
      <c r="DJ51" s="65">
        <v>-9999</v>
      </c>
      <c r="DK51" s="65">
        <v>-9999</v>
      </c>
      <c r="DL51" s="65">
        <v>-9999</v>
      </c>
      <c r="DM51" s="65">
        <v>-9999</v>
      </c>
      <c r="DO51" s="65">
        <v>5957</v>
      </c>
      <c r="DP51" s="65">
        <v>9588</v>
      </c>
      <c r="DQ51" s="65">
        <v>14969</v>
      </c>
      <c r="DR51" s="65">
        <v>14969</v>
      </c>
      <c r="DS51" s="65">
        <v>-9999</v>
      </c>
      <c r="DT51" s="65">
        <v>-9999</v>
      </c>
      <c r="DU51" s="65">
        <v>-9999</v>
      </c>
      <c r="DV51" s="65">
        <v>-9999</v>
      </c>
      <c r="DW51" s="65">
        <v>-9999</v>
      </c>
    </row>
    <row r="52" spans="1:127" x14ac:dyDescent="0.2">
      <c r="D52" s="80">
        <f>D29/10^6</f>
        <v>42.52962565</v>
      </c>
      <c r="E52" s="80">
        <f t="shared" ref="E52:CB52" si="12">E29/10^6</f>
        <v>36.131117930000002</v>
      </c>
      <c r="F52" s="80">
        <f t="shared" si="12"/>
        <v>0</v>
      </c>
      <c r="G52" s="80">
        <f t="shared" si="12"/>
        <v>3.3496328950000001E-2</v>
      </c>
      <c r="H52" s="80">
        <f t="shared" si="12"/>
        <v>0.78764224930000004</v>
      </c>
      <c r="I52" s="66">
        <f t="shared" si="12"/>
        <v>0.78764224930000004</v>
      </c>
      <c r="J52" s="80">
        <f t="shared" si="12"/>
        <v>0.95703797000000002</v>
      </c>
      <c r="K52" s="81">
        <f t="shared" si="12"/>
        <v>0</v>
      </c>
      <c r="L52" s="81">
        <f t="shared" si="12"/>
        <v>6.0285501219999996E-2</v>
      </c>
      <c r="M52" s="81">
        <f t="shared" si="12"/>
        <v>1.4175705000000001</v>
      </c>
      <c r="N52" s="68">
        <f t="shared" si="12"/>
        <v>1.4175705000000001</v>
      </c>
      <c r="O52" s="81">
        <f t="shared" si="12"/>
        <v>1.7224428919999999</v>
      </c>
      <c r="P52" s="69">
        <f t="shared" si="0"/>
        <v>48.298906439832592</v>
      </c>
      <c r="Q52" s="72">
        <f t="shared" si="1"/>
        <v>0.55562827337335252</v>
      </c>
      <c r="R52" s="73">
        <f t="shared" si="2"/>
        <v>1.4175705000000001</v>
      </c>
      <c r="S52" s="80">
        <f t="shared" si="12"/>
        <v>0</v>
      </c>
      <c r="T52" s="80">
        <f t="shared" si="12"/>
        <v>3.0814158649999999E-2</v>
      </c>
      <c r="U52" s="80">
        <f t="shared" si="12"/>
        <v>3.2098081930000001E-2</v>
      </c>
      <c r="V52" s="80">
        <f t="shared" si="12"/>
        <v>3.2098081930000001E-2</v>
      </c>
      <c r="W52" s="80">
        <f t="shared" si="12"/>
        <v>3.2098081930000001E-2</v>
      </c>
      <c r="X52" s="81">
        <f t="shared" si="12"/>
        <v>0</v>
      </c>
      <c r="Y52" s="81">
        <f t="shared" si="12"/>
        <v>1.7525667920000002E-2</v>
      </c>
      <c r="Z52" s="81">
        <f t="shared" si="12"/>
        <v>1.825590408E-2</v>
      </c>
      <c r="AA52" s="81">
        <f t="shared" si="12"/>
        <v>1.825590408E-2</v>
      </c>
      <c r="AB52" s="81">
        <f t="shared" si="12"/>
        <v>1.825590408E-2</v>
      </c>
      <c r="AC52" s="69">
        <f t="shared" si="3"/>
        <v>11.600000003489306</v>
      </c>
      <c r="AD52" s="72">
        <f t="shared" si="4"/>
        <v>1.7582302026424759</v>
      </c>
      <c r="AE52" s="74">
        <f t="shared" si="5"/>
        <v>1.825590408E-2</v>
      </c>
      <c r="AF52" s="80">
        <f t="shared" si="12"/>
        <v>-9.9989999999999992E-3</v>
      </c>
      <c r="AG52" s="80">
        <f t="shared" si="12"/>
        <v>-9.9989999999999992E-3</v>
      </c>
      <c r="AH52" s="80">
        <f t="shared" si="12"/>
        <v>-9.9989999999999992E-3</v>
      </c>
      <c r="AI52" s="80">
        <f t="shared" si="12"/>
        <v>-9.9989999999999992E-3</v>
      </c>
      <c r="AJ52" s="80">
        <f t="shared" si="12"/>
        <v>-9.9989999999999992E-3</v>
      </c>
      <c r="AK52" s="82">
        <f t="shared" si="12"/>
        <v>-9.9989999999999992E-3</v>
      </c>
      <c r="AL52" s="82">
        <f t="shared" si="12"/>
        <v>-9.9989999999999992E-3</v>
      </c>
      <c r="AM52" s="82">
        <f t="shared" si="12"/>
        <v>-9.9989999999999992E-3</v>
      </c>
      <c r="AN52" s="82">
        <f t="shared" si="12"/>
        <v>-9.9989999999999992E-3</v>
      </c>
      <c r="AO52" s="82">
        <f t="shared" si="12"/>
        <v>-9.9989999999999992E-3</v>
      </c>
      <c r="AP52" s="69">
        <f t="shared" si="6"/>
        <v>10</v>
      </c>
      <c r="AQ52" s="72">
        <f t="shared" si="7"/>
        <v>1</v>
      </c>
      <c r="AR52" s="73">
        <f t="shared" si="8"/>
        <v>-9.9989999999999992E-3</v>
      </c>
      <c r="AS52" s="80">
        <f t="shared" si="12"/>
        <v>0</v>
      </c>
      <c r="AT52" s="80">
        <f t="shared" si="12"/>
        <v>0</v>
      </c>
      <c r="AU52" s="80">
        <f t="shared" si="12"/>
        <v>3.720597103E-2</v>
      </c>
      <c r="AV52" s="80">
        <f t="shared" si="12"/>
        <v>3.7403577960000003E-2</v>
      </c>
      <c r="AW52" s="80">
        <f t="shared" si="12"/>
        <v>3.8537899440000002E-2</v>
      </c>
      <c r="AX52" s="82">
        <f t="shared" si="12"/>
        <v>-9.9989999999999992E-3</v>
      </c>
      <c r="AY52" s="82">
        <f t="shared" si="12"/>
        <v>0</v>
      </c>
      <c r="AZ52" s="82">
        <f t="shared" si="12"/>
        <v>0.19414892860000002</v>
      </c>
      <c r="BA52" s="82">
        <f t="shared" si="12"/>
        <v>0.19424068999999999</v>
      </c>
      <c r="BB52" s="82">
        <f t="shared" si="12"/>
        <v>0.28246021759999995</v>
      </c>
      <c r="BC52" s="75">
        <f t="shared" si="9"/>
        <v>50.264155116672697</v>
      </c>
      <c r="BD52" s="72">
        <f t="shared" si="10"/>
        <v>0.19256304103944444</v>
      </c>
      <c r="BE52" s="72">
        <f t="shared" si="11"/>
        <v>0.19424068999999999</v>
      </c>
      <c r="BF52" s="80">
        <f t="shared" si="12"/>
        <v>0</v>
      </c>
      <c r="BG52" s="80">
        <f t="shared" si="12"/>
        <v>0</v>
      </c>
      <c r="BH52" s="80">
        <f t="shared" si="12"/>
        <v>0</v>
      </c>
      <c r="BI52" s="80">
        <f t="shared" si="12"/>
        <v>0</v>
      </c>
      <c r="BJ52" s="80">
        <f t="shared" si="12"/>
        <v>9.8838063720000008E-2</v>
      </c>
      <c r="BK52" s="80">
        <f t="shared" si="12"/>
        <v>0</v>
      </c>
      <c r="BL52" s="80">
        <f t="shared" si="12"/>
        <v>0</v>
      </c>
      <c r="BM52" s="80">
        <f t="shared" si="12"/>
        <v>0</v>
      </c>
      <c r="BN52" s="80">
        <f t="shared" si="12"/>
        <v>0</v>
      </c>
      <c r="BO52" s="80">
        <f t="shared" si="12"/>
        <v>4.5771998310000006E-2</v>
      </c>
      <c r="BP52" s="80">
        <f t="shared" si="12"/>
        <v>0</v>
      </c>
      <c r="BQ52" s="80">
        <f t="shared" si="12"/>
        <v>0.1147759359</v>
      </c>
      <c r="BR52" s="80">
        <f t="shared" si="12"/>
        <v>0.1147759359</v>
      </c>
      <c r="BS52" s="80">
        <f t="shared" si="12"/>
        <v>0.11844781829999999</v>
      </c>
      <c r="BT52" s="80">
        <f t="shared" si="12"/>
        <v>0.11844781829999999</v>
      </c>
      <c r="BU52" s="80">
        <f t="shared" si="12"/>
        <v>0</v>
      </c>
      <c r="BV52" s="80">
        <f t="shared" si="12"/>
        <v>0.24171420830000001</v>
      </c>
      <c r="BW52" s="80">
        <f t="shared" si="12"/>
        <v>0.24171420830000001</v>
      </c>
      <c r="BX52" s="80">
        <f t="shared" si="12"/>
        <v>0.2494470674</v>
      </c>
      <c r="BY52" s="80">
        <f t="shared" si="12"/>
        <v>0.2494470674</v>
      </c>
      <c r="BZ52" s="80">
        <f t="shared" si="12"/>
        <v>0</v>
      </c>
      <c r="CA52" s="80">
        <f t="shared" si="12"/>
        <v>4.685621781E-3</v>
      </c>
      <c r="CB52" s="80">
        <f t="shared" si="12"/>
        <v>7.4969948499999994E-2</v>
      </c>
      <c r="CC52" s="80">
        <f t="shared" ref="CC52:DW52" si="13">CC29/10^6</f>
        <v>9.3712435620000006E-2</v>
      </c>
      <c r="CD52" s="80">
        <f t="shared" si="13"/>
        <v>9.3712435620000006E-2</v>
      </c>
      <c r="CE52" s="80">
        <f t="shared" si="13"/>
        <v>0</v>
      </c>
      <c r="CF52" s="80">
        <f t="shared" si="13"/>
        <v>2.1777124929999998E-3</v>
      </c>
      <c r="CG52" s="80">
        <f t="shared" si="13"/>
        <v>3.4843399890000001E-2</v>
      </c>
      <c r="CH52" s="80">
        <f t="shared" si="13"/>
        <v>4.3554249860000005E-2</v>
      </c>
      <c r="CI52" s="80">
        <f t="shared" si="13"/>
        <v>4.3554249860000005E-2</v>
      </c>
      <c r="CJ52" s="80">
        <f t="shared" si="13"/>
        <v>0</v>
      </c>
      <c r="CK52" s="80">
        <f t="shared" si="13"/>
        <v>0.17984412629999999</v>
      </c>
      <c r="CL52" s="80">
        <f t="shared" si="13"/>
        <v>0.2181588166</v>
      </c>
      <c r="CM52" s="80">
        <f t="shared" si="13"/>
        <v>0.19775324650000001</v>
      </c>
      <c r="CN52" s="80">
        <f t="shared" si="13"/>
        <v>0.19775324650000001</v>
      </c>
      <c r="CO52" s="80">
        <f t="shared" si="13"/>
        <v>0</v>
      </c>
      <c r="CP52" s="80">
        <f t="shared" si="13"/>
        <v>3.113423873E-4</v>
      </c>
      <c r="CQ52" s="80">
        <f t="shared" si="13"/>
        <v>4.4655872459999999E-3</v>
      </c>
      <c r="CR52" s="80">
        <f t="shared" si="13"/>
        <v>4.4655872459999999E-3</v>
      </c>
      <c r="CS52" s="80">
        <f t="shared" si="13"/>
        <v>4.4655872459999999E-3</v>
      </c>
      <c r="CT52" s="80">
        <f t="shared" si="13"/>
        <v>0</v>
      </c>
      <c r="CU52" s="80">
        <f t="shared" si="13"/>
        <v>2.6488990510000003E-4</v>
      </c>
      <c r="CV52" s="80">
        <f t="shared" si="13"/>
        <v>1.2680588519999999E-2</v>
      </c>
      <c r="CW52" s="80">
        <f t="shared" si="13"/>
        <v>1.602990198E-2</v>
      </c>
      <c r="CX52" s="80">
        <f t="shared" si="13"/>
        <v>1.6250914419999998E-2</v>
      </c>
      <c r="CY52" s="80">
        <f t="shared" si="13"/>
        <v>0</v>
      </c>
      <c r="CZ52" s="80">
        <f t="shared" si="13"/>
        <v>2.8383155620000002E-4</v>
      </c>
      <c r="DA52" s="80">
        <f t="shared" si="13"/>
        <v>1.0748385249999999E-2</v>
      </c>
      <c r="DB52" s="80">
        <f t="shared" si="13"/>
        <v>1.3402559509999998E-2</v>
      </c>
      <c r="DC52" s="80">
        <f t="shared" si="13"/>
        <v>1.358734744E-2</v>
      </c>
      <c r="DD52" s="80">
        <f t="shared" si="13"/>
        <v>0</v>
      </c>
      <c r="DE52" s="80">
        <f t="shared" si="13"/>
        <v>2.616679173E-2</v>
      </c>
      <c r="DF52" s="80">
        <f t="shared" si="13"/>
        <v>2.9543246709999998E-2</v>
      </c>
      <c r="DG52" s="80">
        <f t="shared" si="13"/>
        <v>3.160133197E-2</v>
      </c>
      <c r="DH52" s="80">
        <f t="shared" si="13"/>
        <v>3.9598086509999998E-2</v>
      </c>
      <c r="DI52" s="80">
        <f t="shared" si="13"/>
        <v>-9.9989999999999992E-3</v>
      </c>
      <c r="DJ52" s="80">
        <f t="shared" si="13"/>
        <v>-9.9989999999999992E-3</v>
      </c>
      <c r="DK52" s="80">
        <f t="shared" si="13"/>
        <v>-9.9989999999999992E-3</v>
      </c>
      <c r="DL52" s="80">
        <f t="shared" si="13"/>
        <v>-9.9989999999999992E-3</v>
      </c>
      <c r="DM52" s="80">
        <f t="shared" si="13"/>
        <v>-9.9989999999999992E-3</v>
      </c>
      <c r="DN52" s="80">
        <f t="shared" si="13"/>
        <v>0</v>
      </c>
      <c r="DO52" s="80">
        <f t="shared" si="13"/>
        <v>2.4709999999999999E-2</v>
      </c>
      <c r="DP52" s="80">
        <f t="shared" si="13"/>
        <v>6.5519999999999995E-2</v>
      </c>
      <c r="DQ52" s="80">
        <f t="shared" si="13"/>
        <v>7.1806999999999996E-2</v>
      </c>
      <c r="DR52" s="80">
        <f t="shared" si="13"/>
        <v>7.1806999999999996E-2</v>
      </c>
      <c r="DS52" s="80">
        <f t="shared" si="13"/>
        <v>-9.9989999999999992E-3</v>
      </c>
      <c r="DT52" s="80">
        <f t="shared" si="13"/>
        <v>-9.9989999999999992E-3</v>
      </c>
      <c r="DU52" s="80">
        <f t="shared" si="13"/>
        <v>-9.9989999999999992E-3</v>
      </c>
      <c r="DV52" s="80">
        <f t="shared" si="13"/>
        <v>-9.9989999999999992E-3</v>
      </c>
      <c r="DW52" s="8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E754-A843-4A17-9070-A5E81527CBA0}">
  <dimension ref="A1:L67"/>
  <sheetViews>
    <sheetView workbookViewId="0">
      <selection activeCell="F2" sqref="F2"/>
    </sheetView>
  </sheetViews>
  <sheetFormatPr baseColWidth="10" defaultColWidth="8.6640625" defaultRowHeight="16" x14ac:dyDescent="0.2"/>
  <cols>
    <col min="1" max="1" width="8.6640625" style="65"/>
    <col min="2" max="2" width="18.5" style="65" bestFit="1" customWidth="1"/>
    <col min="3" max="5" width="18.1640625" style="65" customWidth="1"/>
    <col min="6" max="7" width="18.83203125" style="65" customWidth="1"/>
    <col min="8" max="8" width="18.83203125" style="101" customWidth="1"/>
    <col min="9" max="11" width="18.83203125" style="65" customWidth="1"/>
    <col min="12" max="12" width="18.83203125" style="92" customWidth="1"/>
    <col min="13" max="16384" width="8.6640625" style="65"/>
  </cols>
  <sheetData>
    <row r="1" spans="1:12" ht="34" x14ac:dyDescent="0.2">
      <c r="C1" s="86" t="s">
        <v>3320</v>
      </c>
      <c r="D1" s="86" t="s">
        <v>3321</v>
      </c>
      <c r="E1" s="86"/>
      <c r="F1" s="86" t="s">
        <v>3322</v>
      </c>
      <c r="G1" s="86" t="s">
        <v>3449</v>
      </c>
      <c r="H1" s="87" t="s">
        <v>3323</v>
      </c>
      <c r="I1" s="88" t="s">
        <v>3321</v>
      </c>
      <c r="J1" s="88"/>
      <c r="K1" s="88" t="s">
        <v>3322</v>
      </c>
      <c r="L1" s="89" t="s">
        <v>3449</v>
      </c>
    </row>
    <row r="2" spans="1:12" x14ac:dyDescent="0.2">
      <c r="E2" s="65">
        <f>AVERAGE(E4:E51)</f>
        <v>2504385.9795615566</v>
      </c>
      <c r="F2" s="66">
        <f>SUM(F4:F51)</f>
        <v>127945483.62911001</v>
      </c>
      <c r="H2" s="90"/>
      <c r="I2" s="91"/>
      <c r="J2" s="91"/>
      <c r="K2" s="91"/>
    </row>
    <row r="3" spans="1:12" s="91" customFormat="1" ht="34" x14ac:dyDescent="0.2">
      <c r="A3" s="91" t="s">
        <v>3327</v>
      </c>
      <c r="B3" s="91" t="s">
        <v>3328</v>
      </c>
      <c r="C3" s="69" t="s">
        <v>3342</v>
      </c>
      <c r="D3" s="69" t="s">
        <v>3343</v>
      </c>
      <c r="E3" s="91" t="s">
        <v>3450</v>
      </c>
      <c r="F3" s="93" t="s">
        <v>3344</v>
      </c>
      <c r="G3" s="93" t="s">
        <v>3449</v>
      </c>
      <c r="H3" s="69" t="s">
        <v>3342</v>
      </c>
      <c r="I3" s="69" t="s">
        <v>3343</v>
      </c>
      <c r="J3" s="69" t="s">
        <v>3450</v>
      </c>
      <c r="K3" s="91" t="s">
        <v>3344</v>
      </c>
      <c r="L3" s="94" t="s">
        <v>3449</v>
      </c>
    </row>
    <row r="4" spans="1:12" x14ac:dyDescent="0.2">
      <c r="A4" s="65" t="s">
        <v>3</v>
      </c>
      <c r="B4" s="65" t="s">
        <v>4</v>
      </c>
      <c r="C4" s="76">
        <f>'TNC Data'!P4</f>
        <v>48.298906440458133</v>
      </c>
      <c r="D4" s="80">
        <f>'TNC Data'!Q4</f>
        <v>3.2216599523105844</v>
      </c>
      <c r="E4" s="67">
        <f>D4*10^6</f>
        <v>3221659.9523105845</v>
      </c>
      <c r="F4" s="67">
        <f>'TNC Data'!R4</f>
        <v>3649561.1839999999</v>
      </c>
      <c r="G4" s="95">
        <f>C4*D4</f>
        <v>155.60265261961973</v>
      </c>
      <c r="H4" s="90">
        <f>'TNC Data'!AC4</f>
        <v>11.599999997092938</v>
      </c>
      <c r="I4" s="96">
        <f>'TNC Data'!AD4</f>
        <v>5.0809012566189109</v>
      </c>
      <c r="J4" s="97">
        <f>I4*10^6</f>
        <v>5080901.2566189105</v>
      </c>
      <c r="K4" s="98">
        <f>'TNC Data'!AE4</f>
        <v>433296.24859999999</v>
      </c>
      <c r="L4" s="92">
        <f t="shared" ref="L4:L39" si="0">H4*I4</f>
        <v>58.938454562008872</v>
      </c>
    </row>
    <row r="5" spans="1:12" x14ac:dyDescent="0.2">
      <c r="A5" s="65" t="s">
        <v>10</v>
      </c>
      <c r="B5" s="65" t="s">
        <v>13</v>
      </c>
      <c r="C5" s="76">
        <f>'TNC Data'!P5</f>
        <v>48.298906440061032</v>
      </c>
      <c r="D5" s="80">
        <f>'TNC Data'!Q5</f>
        <v>0.44941259166034142</v>
      </c>
      <c r="E5" s="67">
        <f t="shared" ref="E5:E51" si="1">D5*10^6</f>
        <v>449412.59166034142</v>
      </c>
      <c r="F5" s="67">
        <f>'TNC Data'!R5</f>
        <v>2049570.152</v>
      </c>
      <c r="G5" s="95">
        <f t="shared" ref="G5:G51" si="2">C5*D5</f>
        <v>21.706136717588183</v>
      </c>
      <c r="H5" s="90">
        <f>'TNC Data'!AC5</f>
        <v>11.600000000179755</v>
      </c>
      <c r="I5" s="96">
        <f>'TNC Data'!AD5</f>
        <v>2.0641252811984234</v>
      </c>
      <c r="J5" s="97">
        <f t="shared" ref="J5:J51" si="3">I5*10^6</f>
        <v>2064125.2811984234</v>
      </c>
      <c r="K5" s="98">
        <f>'TNC Data'!AE5</f>
        <v>43122.561309999997</v>
      </c>
      <c r="L5" s="92">
        <f t="shared" si="0"/>
        <v>23.943853262272746</v>
      </c>
    </row>
    <row r="6" spans="1:12" x14ac:dyDescent="0.2">
      <c r="A6" s="65" t="s">
        <v>12</v>
      </c>
      <c r="B6" s="65" t="s">
        <v>11</v>
      </c>
      <c r="C6" s="76">
        <f>'TNC Data'!P6</f>
        <v>48.298906440682089</v>
      </c>
      <c r="D6" s="80">
        <f>'TNC Data'!Q6</f>
        <v>3.1331226601522175</v>
      </c>
      <c r="E6" s="67">
        <f t="shared" si="1"/>
        <v>3133122.6601522174</v>
      </c>
      <c r="F6" s="67">
        <f>'TNC Data'!R6</f>
        <v>3209694.1009999998</v>
      </c>
      <c r="G6" s="95">
        <f t="shared" si="2"/>
        <v>151.32639822987295</v>
      </c>
      <c r="H6" s="90">
        <f>'TNC Data'!AC6</f>
        <v>11.600000003139513</v>
      </c>
      <c r="I6" s="96">
        <f>'TNC Data'!AD6</f>
        <v>5.2304023527916019</v>
      </c>
      <c r="J6" s="97">
        <f t="shared" si="3"/>
        <v>5230402.3527916018</v>
      </c>
      <c r="K6" s="98">
        <f>'TNC Data'!AE6</f>
        <v>292310.39390000002</v>
      </c>
      <c r="L6" s="92">
        <f t="shared" si="0"/>
        <v>60.672667308803497</v>
      </c>
    </row>
    <row r="7" spans="1:12" x14ac:dyDescent="0.2">
      <c r="A7" s="65" t="s">
        <v>15</v>
      </c>
      <c r="B7" s="65" t="s">
        <v>16</v>
      </c>
      <c r="C7" s="76">
        <f>'TNC Data'!P7</f>
        <v>48.298906439594269</v>
      </c>
      <c r="D7" s="80">
        <f>'TNC Data'!Q7</f>
        <v>0.6727470854225146</v>
      </c>
      <c r="E7" s="67">
        <f t="shared" si="1"/>
        <v>672747.08542251459</v>
      </c>
      <c r="F7" s="67">
        <f>'TNC Data'!R7</f>
        <v>6782195.0520000001</v>
      </c>
      <c r="G7" s="95">
        <f t="shared" si="2"/>
        <v>32.492948536331767</v>
      </c>
      <c r="H7" s="90">
        <f>'TNC Data'!AC7</f>
        <v>11.599999993003635</v>
      </c>
      <c r="I7" s="96">
        <f>'TNC Data'!AD7</f>
        <v>7.3842629094514889</v>
      </c>
      <c r="J7" s="97">
        <f t="shared" si="3"/>
        <v>7384262.9094514893</v>
      </c>
      <c r="K7" s="98">
        <f>'TNC Data'!AE7</f>
        <v>216789.69880000001</v>
      </c>
      <c r="L7" s="92">
        <f t="shared" si="0"/>
        <v>85.657449697974272</v>
      </c>
    </row>
    <row r="8" spans="1:12" x14ac:dyDescent="0.2">
      <c r="A8" s="65" t="s">
        <v>18</v>
      </c>
      <c r="B8" s="65" t="s">
        <v>19</v>
      </c>
      <c r="C8" s="76">
        <f>'TNC Data'!P8</f>
        <v>48.298906439643162</v>
      </c>
      <c r="D8" s="80">
        <f>'TNC Data'!Q8</f>
        <v>0.5596242943013634</v>
      </c>
      <c r="E8" s="67">
        <f t="shared" si="1"/>
        <v>559624.29430136341</v>
      </c>
      <c r="F8" s="67">
        <f>'TNC Data'!R8</f>
        <v>6584840.5520000001</v>
      </c>
      <c r="G8" s="95">
        <f t="shared" si="2"/>
        <v>27.029241431812881</v>
      </c>
      <c r="H8" s="90">
        <f>'TNC Data'!AC8</f>
        <v>11.599999996294287</v>
      </c>
      <c r="I8" s="96">
        <f>'TNC Data'!AD8</f>
        <v>3.1836340570425485</v>
      </c>
      <c r="J8" s="97">
        <f t="shared" si="3"/>
        <v>3183634.0570425484</v>
      </c>
      <c r="K8" s="98">
        <f>'TNC Data'!AE8</f>
        <v>54248.153149999998</v>
      </c>
      <c r="L8" s="92">
        <f t="shared" si="0"/>
        <v>36.93015504989593</v>
      </c>
    </row>
    <row r="9" spans="1:12" x14ac:dyDescent="0.2">
      <c r="A9" s="65" t="s">
        <v>21</v>
      </c>
      <c r="B9" s="65" t="s">
        <v>22</v>
      </c>
      <c r="C9" s="76">
        <f>'TNC Data'!P9</f>
        <v>48.298906439743227</v>
      </c>
      <c r="D9" s="80">
        <f>'TNC Data'!Q9</f>
        <v>4.4633892673361828</v>
      </c>
      <c r="E9" s="67">
        <f t="shared" si="1"/>
        <v>4463389.2673361832</v>
      </c>
      <c r="F9" s="67">
        <f>'TNC Data'!R9</f>
        <v>104019.8276</v>
      </c>
      <c r="G9" s="95">
        <f t="shared" si="2"/>
        <v>215.57682062722435</v>
      </c>
      <c r="H9" s="90">
        <f>'TNC Data'!AC9</f>
        <v>11.600000001781368</v>
      </c>
      <c r="I9" s="96">
        <f>'TNC Data'!AD9</f>
        <v>9.8966421001188252</v>
      </c>
      <c r="J9" s="97">
        <f t="shared" si="3"/>
        <v>9896642.1001188252</v>
      </c>
      <c r="K9" s="98">
        <f>'TNC Data'!AE9</f>
        <v>18151.340169999999</v>
      </c>
      <c r="L9" s="92">
        <f t="shared" si="0"/>
        <v>114.80104837900792</v>
      </c>
    </row>
    <row r="10" spans="1:12" x14ac:dyDescent="0.2">
      <c r="A10" s="65" t="s">
        <v>23</v>
      </c>
      <c r="B10" s="65" t="s">
        <v>24</v>
      </c>
      <c r="C10" s="76">
        <f>'TNC Data'!P10</f>
        <v>48.298906439208309</v>
      </c>
      <c r="D10" s="80">
        <f>'TNC Data'!Q10</f>
        <v>4.0354041642707612</v>
      </c>
      <c r="E10" s="67">
        <f t="shared" si="1"/>
        <v>4035404.1642707614</v>
      </c>
      <c r="F10" s="67">
        <f>'TNC Data'!R10</f>
        <v>90254.482369999998</v>
      </c>
      <c r="G10" s="95">
        <f t="shared" si="2"/>
        <v>194.90560817450509</v>
      </c>
      <c r="H10" s="90">
        <f>'TNC Data'!AC10</f>
        <v>11.600000003837966</v>
      </c>
      <c r="I10" s="96">
        <f>'TNC Data'!AD10</f>
        <v>8.9068491617268197</v>
      </c>
      <c r="J10" s="97">
        <f t="shared" si="3"/>
        <v>8906849.1617268194</v>
      </c>
      <c r="K10" s="98">
        <f>'TNC Data'!AE10</f>
        <v>6552.7406549999996</v>
      </c>
      <c r="L10" s="92">
        <f t="shared" si="0"/>
        <v>103.31945031021529</v>
      </c>
    </row>
    <row r="11" spans="1:12" x14ac:dyDescent="0.2">
      <c r="A11" s="65" t="s">
        <v>26</v>
      </c>
      <c r="B11" s="65" t="s">
        <v>27</v>
      </c>
      <c r="C11" s="76">
        <f>'TNC Data'!P11</f>
        <v>48.298906440100708</v>
      </c>
      <c r="D11" s="80">
        <f>'TNC Data'!Q11</f>
        <v>2.1916750301888603</v>
      </c>
      <c r="E11" s="67">
        <f t="shared" si="1"/>
        <v>2191675.0301888604</v>
      </c>
      <c r="F11" s="67">
        <f>'TNC Data'!R11</f>
        <v>2977604.1430000002</v>
      </c>
      <c r="G11" s="95">
        <f t="shared" si="2"/>
        <v>105.85550723019666</v>
      </c>
      <c r="H11" s="90">
        <f>'TNC Data'!AC11</f>
        <v>11.599999992467794</v>
      </c>
      <c r="I11" s="96">
        <f>'TNC Data'!AD11</f>
        <v>3.8686745122301933</v>
      </c>
      <c r="J11" s="97">
        <f t="shared" si="3"/>
        <v>3868674.5122301932</v>
      </c>
      <c r="K11" s="98">
        <f>'TNC Data'!AE11</f>
        <v>274539.82020000002</v>
      </c>
      <c r="L11" s="92">
        <f t="shared" si="0"/>
        <v>44.876624312730591</v>
      </c>
    </row>
    <row r="12" spans="1:12" x14ac:dyDescent="0.2">
      <c r="A12" s="65" t="s">
        <v>29</v>
      </c>
      <c r="B12" s="65" t="s">
        <v>30</v>
      </c>
      <c r="C12" s="76">
        <f>'TNC Data'!P12</f>
        <v>48.298906439757957</v>
      </c>
      <c r="D12" s="80">
        <f>'TNC Data'!Q12</f>
        <v>2.5797939465624644</v>
      </c>
      <c r="E12" s="67">
        <f t="shared" si="1"/>
        <v>2579793.9465624643</v>
      </c>
      <c r="F12" s="67">
        <f>'TNC Data'!R12</f>
        <v>3661070.0070000002</v>
      </c>
      <c r="G12" s="95">
        <f t="shared" si="2"/>
        <v>124.60122645887441</v>
      </c>
      <c r="H12" s="90">
        <f>'TNC Data'!AC12</f>
        <v>11.600000001893608</v>
      </c>
      <c r="I12" s="96">
        <f>'TNC Data'!AD12</f>
        <v>5.5284453338091843</v>
      </c>
      <c r="J12" s="97">
        <f t="shared" si="3"/>
        <v>5528445.3338091839</v>
      </c>
      <c r="K12" s="98">
        <f>'TNC Data'!AE12</f>
        <v>611346.22699999996</v>
      </c>
      <c r="L12" s="92">
        <f t="shared" si="0"/>
        <v>64.129965882655256</v>
      </c>
    </row>
    <row r="13" spans="1:12" x14ac:dyDescent="0.2">
      <c r="A13" s="65" t="s">
        <v>34</v>
      </c>
      <c r="B13" s="65" t="s">
        <v>35</v>
      </c>
      <c r="C13" s="76">
        <f>'TNC Data'!P13</f>
        <v>48.298906440403691</v>
      </c>
      <c r="D13" s="80">
        <f>'TNC Data'!Q13</f>
        <v>0.58314393198031744</v>
      </c>
      <c r="E13" s="67">
        <f t="shared" si="1"/>
        <v>583143.93198031746</v>
      </c>
      <c r="F13" s="67">
        <f>'TNC Data'!R13</f>
        <v>5991172.4419999998</v>
      </c>
      <c r="G13" s="95">
        <f t="shared" si="2"/>
        <v>28.165214212006486</v>
      </c>
      <c r="H13" s="90">
        <f>'TNC Data'!AC13</f>
        <v>11.600000000714296</v>
      </c>
      <c r="I13" s="96">
        <f>'TNC Data'!AD13</f>
        <v>3.9097034916017024</v>
      </c>
      <c r="J13" s="97">
        <f t="shared" si="3"/>
        <v>3909703.4916017023</v>
      </c>
      <c r="K13" s="98">
        <f>'TNC Data'!AE13</f>
        <v>114585.4694</v>
      </c>
      <c r="L13" s="92">
        <f t="shared" si="0"/>
        <v>45.352560505372431</v>
      </c>
    </row>
    <row r="14" spans="1:12" x14ac:dyDescent="0.2">
      <c r="A14" s="65" t="s">
        <v>37</v>
      </c>
      <c r="B14" s="65" t="s">
        <v>38</v>
      </c>
      <c r="C14" s="76">
        <f>'TNC Data'!P14</f>
        <v>48.29890643977653</v>
      </c>
      <c r="D14" s="80">
        <f>'TNC Data'!Q14</f>
        <v>2.2783317829163088</v>
      </c>
      <c r="E14" s="67">
        <f t="shared" si="1"/>
        <v>2278331.7829163088</v>
      </c>
      <c r="F14" s="67">
        <f>'TNC Data'!R14</f>
        <v>2060179.0460000001</v>
      </c>
      <c r="G14" s="95">
        <f t="shared" si="2"/>
        <v>110.04093362184405</v>
      </c>
      <c r="H14" s="90">
        <f>'TNC Data'!AC14</f>
        <v>11.599999997739621</v>
      </c>
      <c r="I14" s="96">
        <f>'TNC Data'!AD14</f>
        <v>6.5379659652869924</v>
      </c>
      <c r="J14" s="97">
        <f t="shared" si="3"/>
        <v>6537965.9652869925</v>
      </c>
      <c r="K14" s="98">
        <f>'TNC Data'!AE14</f>
        <v>43306.76917</v>
      </c>
      <c r="L14" s="92">
        <f t="shared" si="0"/>
        <v>75.840405182550825</v>
      </c>
    </row>
    <row r="15" spans="1:12" x14ac:dyDescent="0.2">
      <c r="A15" s="65" t="s">
        <v>40</v>
      </c>
      <c r="B15" s="65" t="s">
        <v>41</v>
      </c>
      <c r="C15" s="76">
        <f>'TNC Data'!P15</f>
        <v>48.298906439939365</v>
      </c>
      <c r="D15" s="80">
        <f>'TNC Data'!Q15</f>
        <v>2.9400564108022897</v>
      </c>
      <c r="E15" s="67">
        <f t="shared" si="1"/>
        <v>2940056.4108022898</v>
      </c>
      <c r="F15" s="67">
        <f>'TNC Data'!R15</f>
        <v>2639429.2220000001</v>
      </c>
      <c r="G15" s="95">
        <f t="shared" si="2"/>
        <v>142.00150951348374</v>
      </c>
      <c r="H15" s="90">
        <f>'TNC Data'!AC15</f>
        <v>11.599999998497447</v>
      </c>
      <c r="I15" s="96">
        <f>'TNC Data'!AD15</f>
        <v>8.3565267965583026</v>
      </c>
      <c r="J15" s="97">
        <f t="shared" si="3"/>
        <v>8356526.7965583028</v>
      </c>
      <c r="K15" s="98">
        <f>'TNC Data'!AE15</f>
        <v>38228.334340000001</v>
      </c>
      <c r="L15" s="92">
        <f t="shared" si="0"/>
        <v>96.935710827520182</v>
      </c>
    </row>
    <row r="16" spans="1:12" x14ac:dyDescent="0.2">
      <c r="A16" s="65" t="s">
        <v>42</v>
      </c>
      <c r="B16" s="65" t="s">
        <v>43</v>
      </c>
      <c r="C16" s="76">
        <f>'TNC Data'!P16</f>
        <v>48.298906439746212</v>
      </c>
      <c r="D16" s="80">
        <f>'TNC Data'!Q16</f>
        <v>1.8052416590189992</v>
      </c>
      <c r="E16" s="67">
        <f t="shared" si="1"/>
        <v>1805241.6590189992</v>
      </c>
      <c r="F16" s="67">
        <f>'TNC Data'!R16</f>
        <v>1944820.669</v>
      </c>
      <c r="G16" s="95">
        <f t="shared" si="2"/>
        <v>87.19119799009087</v>
      </c>
      <c r="H16" s="90">
        <f>'TNC Data'!AC16</f>
        <v>11.600000000372587</v>
      </c>
      <c r="I16" s="96">
        <f>'TNC Data'!AD16</f>
        <v>5.9690721217726992</v>
      </c>
      <c r="J16" s="97">
        <f t="shared" si="3"/>
        <v>5969072.1217726991</v>
      </c>
      <c r="K16" s="98">
        <f>'TNC Data'!AE16</f>
        <v>14388.563829999999</v>
      </c>
      <c r="L16" s="92">
        <f t="shared" si="0"/>
        <v>69.241236614787312</v>
      </c>
    </row>
    <row r="17" spans="1:12" x14ac:dyDescent="0.2">
      <c r="A17" s="65" t="s">
        <v>45</v>
      </c>
      <c r="B17" s="65" t="s">
        <v>46</v>
      </c>
      <c r="C17" s="76">
        <f>'TNC Data'!P17</f>
        <v>48.298906439520316</v>
      </c>
      <c r="D17" s="80">
        <f>'TNC Data'!Q17</f>
        <v>2.2245694946183754</v>
      </c>
      <c r="E17" s="67">
        <f t="shared" si="1"/>
        <v>2224569.4946183753</v>
      </c>
      <c r="F17" s="67">
        <f>'TNC Data'!R17</f>
        <v>1590126.057</v>
      </c>
      <c r="G17" s="95">
        <f t="shared" si="2"/>
        <v>107.44427388878391</v>
      </c>
      <c r="H17" s="90">
        <f>'TNC Data'!AC17</f>
        <v>11.599999997117337</v>
      </c>
      <c r="I17" s="96">
        <f>'TNC Data'!AD17</f>
        <v>5.1056506960632921</v>
      </c>
      <c r="J17" s="97">
        <f t="shared" si="3"/>
        <v>5105650.6960632922</v>
      </c>
      <c r="K17" s="98">
        <f>'TNC Data'!AE17</f>
        <v>15219.591539999999</v>
      </c>
      <c r="L17" s="92">
        <f t="shared" si="0"/>
        <v>59.225548059616315</v>
      </c>
    </row>
    <row r="18" spans="1:12" x14ac:dyDescent="0.2">
      <c r="A18" s="65" t="s">
        <v>48</v>
      </c>
      <c r="B18" s="65" t="s">
        <v>3447</v>
      </c>
      <c r="C18" s="76">
        <f>'TNC Data'!P18</f>
        <v>48.298906440003186</v>
      </c>
      <c r="D18" s="80">
        <f>'TNC Data'!Q18</f>
        <v>3.2432023803000418</v>
      </c>
      <c r="E18" s="67">
        <f t="shared" si="1"/>
        <v>3243202.3803000418</v>
      </c>
      <c r="F18" s="67">
        <f>'TNC Data'!R18</f>
        <v>3098009.44</v>
      </c>
      <c r="G18" s="95">
        <f t="shared" si="2"/>
        <v>156.64312833210735</v>
      </c>
      <c r="H18" s="90">
        <f>'TNC Data'!AC18</f>
        <v>11.60000001549486</v>
      </c>
      <c r="I18" s="96">
        <f>'TNC Data'!AD18</f>
        <v>8.4295374707900219</v>
      </c>
      <c r="J18" s="97">
        <f t="shared" si="3"/>
        <v>8429537.4707900211</v>
      </c>
      <c r="K18" s="98">
        <f>'TNC Data'!AE18</f>
        <v>146997.4945</v>
      </c>
      <c r="L18" s="92">
        <f t="shared" si="0"/>
        <v>97.782634791778761</v>
      </c>
    </row>
    <row r="19" spans="1:12" x14ac:dyDescent="0.2">
      <c r="A19" s="65" t="s">
        <v>50</v>
      </c>
      <c r="B19" s="65" t="s">
        <v>51</v>
      </c>
      <c r="C19" s="76">
        <f>'TNC Data'!P19</f>
        <v>48.298906439627174</v>
      </c>
      <c r="D19" s="80">
        <f>'TNC Data'!Q19</f>
        <v>2.9994667141662199</v>
      </c>
      <c r="E19" s="67">
        <f t="shared" si="1"/>
        <v>2999466.7141662198</v>
      </c>
      <c r="F19" s="67">
        <f>'TNC Data'!R19</f>
        <v>2205427.0440000002</v>
      </c>
      <c r="G19" s="95">
        <f t="shared" si="2"/>
        <v>144.87096219629021</v>
      </c>
      <c r="H19" s="90">
        <f>'TNC Data'!AC19</f>
        <v>11.600000009087539</v>
      </c>
      <c r="I19" s="96">
        <f>'TNC Data'!AD19</f>
        <v>4.937874073602992</v>
      </c>
      <c r="J19" s="97">
        <f t="shared" si="3"/>
        <v>4937874.0736029921</v>
      </c>
      <c r="K19" s="98">
        <f>'TNC Data'!AE19</f>
        <v>213936.4235</v>
      </c>
      <c r="L19" s="92">
        <f t="shared" si="0"/>
        <v>57.279339298667828</v>
      </c>
    </row>
    <row r="20" spans="1:12" x14ac:dyDescent="0.2">
      <c r="A20" s="65" t="s">
        <v>53</v>
      </c>
      <c r="B20" s="65" t="s">
        <v>54</v>
      </c>
      <c r="C20" s="76">
        <f>'TNC Data'!P20</f>
        <v>48.298906439935244</v>
      </c>
      <c r="D20" s="80">
        <f>'TNC Data'!Q20</f>
        <v>2.4585640965561986</v>
      </c>
      <c r="E20" s="67">
        <f t="shared" si="1"/>
        <v>2458564.0965561988</v>
      </c>
      <c r="F20" s="67">
        <f>'TNC Data'!R20</f>
        <v>1073133.341</v>
      </c>
      <c r="G20" s="95">
        <f t="shared" si="2"/>
        <v>118.74595727615176</v>
      </c>
      <c r="H20" s="90">
        <f>'TNC Data'!AC20</f>
        <v>11.599999999063023</v>
      </c>
      <c r="I20" s="96">
        <f>'TNC Data'!AD20</f>
        <v>6.306128921002399</v>
      </c>
      <c r="J20" s="97">
        <f t="shared" si="3"/>
        <v>6306128.9210023992</v>
      </c>
      <c r="K20" s="98">
        <f>'TNC Data'!AE20</f>
        <v>81236.3122</v>
      </c>
      <c r="L20" s="92">
        <f t="shared" si="0"/>
        <v>73.151095477719124</v>
      </c>
    </row>
    <row r="21" spans="1:12" x14ac:dyDescent="0.2">
      <c r="A21" s="65" t="s">
        <v>56</v>
      </c>
      <c r="B21" s="65" t="s">
        <v>57</v>
      </c>
      <c r="C21" s="76">
        <f>'TNC Data'!P21</f>
        <v>48.298906439807304</v>
      </c>
      <c r="D21" s="80">
        <f>'TNC Data'!Q21</f>
        <v>4.5997643481807495</v>
      </c>
      <c r="E21" s="67">
        <f t="shared" si="1"/>
        <v>4599764.3481807495</v>
      </c>
      <c r="F21" s="67">
        <f>'TNC Data'!R21</f>
        <v>585988.26199999999</v>
      </c>
      <c r="G21" s="95">
        <f t="shared" si="2"/>
        <v>222.16358789794324</v>
      </c>
      <c r="H21" s="90">
        <f>'TNC Data'!AC21</f>
        <v>11.600000003893259</v>
      </c>
      <c r="I21" s="96">
        <f>'TNC Data'!AD21</f>
        <v>8.9954684352966101</v>
      </c>
      <c r="J21" s="97">
        <f t="shared" si="3"/>
        <v>8995468.43529661</v>
      </c>
      <c r="K21" s="98">
        <f>'TNC Data'!AE21</f>
        <v>41117.402529999999</v>
      </c>
      <c r="L21" s="92">
        <f t="shared" si="0"/>
        <v>104.34743388446236</v>
      </c>
    </row>
    <row r="22" spans="1:12" x14ac:dyDescent="0.2">
      <c r="A22" s="65" t="s">
        <v>59</v>
      </c>
      <c r="B22" s="65" t="s">
        <v>60</v>
      </c>
      <c r="C22" s="76">
        <f>'TNC Data'!P22</f>
        <v>48.2989064396873</v>
      </c>
      <c r="D22" s="80">
        <f>'TNC Data'!Q22</f>
        <v>4.2222552948997123</v>
      </c>
      <c r="E22" s="67">
        <f t="shared" si="1"/>
        <v>4222255.2948997123</v>
      </c>
      <c r="F22" s="67">
        <f>'TNC Data'!R22</f>
        <v>161393.71309999999</v>
      </c>
      <c r="G22" s="95">
        <f t="shared" si="2"/>
        <v>203.93031345283552</v>
      </c>
      <c r="H22" s="90">
        <f>'TNC Data'!AC22</f>
        <v>11.600000006140046</v>
      </c>
      <c r="I22" s="96">
        <f>'TNC Data'!AD22</f>
        <v>8.6998529924526888</v>
      </c>
      <c r="J22" s="97">
        <f t="shared" si="3"/>
        <v>8699852.9924526885</v>
      </c>
      <c r="K22" s="98">
        <f>'TNC Data'!AE22</f>
        <v>41933.813009999998</v>
      </c>
      <c r="L22" s="92">
        <f t="shared" si="0"/>
        <v>100.91829476586869</v>
      </c>
    </row>
    <row r="23" spans="1:12" x14ac:dyDescent="0.2">
      <c r="A23" s="65" t="s">
        <v>61</v>
      </c>
      <c r="B23" s="65" t="s">
        <v>62</v>
      </c>
      <c r="C23" s="76">
        <f>'TNC Data'!P23</f>
        <v>48.298906439742659</v>
      </c>
      <c r="D23" s="80">
        <f>'TNC Data'!Q23</f>
        <v>2.5579259074202763</v>
      </c>
      <c r="E23" s="67">
        <f t="shared" si="1"/>
        <v>2557925.9074202762</v>
      </c>
      <c r="F23" s="67">
        <f>'TNC Data'!R23</f>
        <v>3458211.1860000002</v>
      </c>
      <c r="G23" s="95">
        <f t="shared" si="2"/>
        <v>123.54502408228576</v>
      </c>
      <c r="H23" s="90">
        <f>'TNC Data'!AC23</f>
        <v>11.599999997023867</v>
      </c>
      <c r="I23" s="96">
        <f>'TNC Data'!AD23</f>
        <v>5.8397647345605863</v>
      </c>
      <c r="J23" s="97">
        <f t="shared" si="3"/>
        <v>5839764.7345605865</v>
      </c>
      <c r="K23" s="98">
        <f>'TNC Data'!AE23</f>
        <v>119678.3857</v>
      </c>
      <c r="L23" s="92">
        <f t="shared" si="0"/>
        <v>67.741270903522889</v>
      </c>
    </row>
    <row r="24" spans="1:12" x14ac:dyDescent="0.2">
      <c r="A24" s="65" t="s">
        <v>64</v>
      </c>
      <c r="B24" s="65" t="s">
        <v>65</v>
      </c>
      <c r="C24" s="76">
        <f>'TNC Data'!P24</f>
        <v>48.298906440062296</v>
      </c>
      <c r="D24" s="80">
        <f>'TNC Data'!Q24</f>
        <v>1.7813522792596139</v>
      </c>
      <c r="E24" s="67">
        <f t="shared" si="1"/>
        <v>1781352.2792596139</v>
      </c>
      <c r="F24" s="67">
        <f>'TNC Data'!R24</f>
        <v>2700876.2680000002</v>
      </c>
      <c r="G24" s="95">
        <f t="shared" si="2"/>
        <v>86.03736707275182</v>
      </c>
      <c r="H24" s="90">
        <f>'TNC Data'!AC24</f>
        <v>11.599999999999998</v>
      </c>
      <c r="I24" s="96">
        <f>'TNC Data'!AD24</f>
        <v>4.5669921014287045</v>
      </c>
      <c r="J24" s="97">
        <f t="shared" si="3"/>
        <v>4566992.1014287043</v>
      </c>
      <c r="K24" s="98">
        <f>'TNC Data'!AE24</f>
        <v>54126.049379999997</v>
      </c>
      <c r="L24" s="92">
        <f t="shared" si="0"/>
        <v>52.977108376572964</v>
      </c>
    </row>
    <row r="25" spans="1:12" x14ac:dyDescent="0.2">
      <c r="A25" s="65" t="s">
        <v>66</v>
      </c>
      <c r="B25" s="65" t="s">
        <v>67</v>
      </c>
      <c r="C25" s="76">
        <f>'TNC Data'!P25</f>
        <v>48.298906439833544</v>
      </c>
      <c r="D25" s="80">
        <f>'TNC Data'!Q25</f>
        <v>3.2497672150640193</v>
      </c>
      <c r="E25" s="67">
        <f t="shared" si="1"/>
        <v>3249767.2150640194</v>
      </c>
      <c r="F25" s="67">
        <f>'TNC Data'!R25</f>
        <v>3332745.7239999999</v>
      </c>
      <c r="G25" s="95">
        <f t="shared" si="2"/>
        <v>156.96020267161549</v>
      </c>
      <c r="H25" s="90">
        <f>'TNC Data'!AC25</f>
        <v>11.599999996095193</v>
      </c>
      <c r="I25" s="96">
        <f>'TNC Data'!AD25</f>
        <v>4.8736122865899825</v>
      </c>
      <c r="J25" s="97">
        <f t="shared" si="3"/>
        <v>4873612.2865899829</v>
      </c>
      <c r="K25" s="98">
        <f>'TNC Data'!AE25</f>
        <v>336302.18359999999</v>
      </c>
      <c r="L25" s="92">
        <f t="shared" si="0"/>
        <v>56.53390250541328</v>
      </c>
    </row>
    <row r="26" spans="1:12" x14ac:dyDescent="0.2">
      <c r="A26" s="65" t="s">
        <v>68</v>
      </c>
      <c r="B26" s="65" t="s">
        <v>69</v>
      </c>
      <c r="C26" s="76">
        <f>'TNC Data'!P26</f>
        <v>48.298906439946471</v>
      </c>
      <c r="D26" s="80">
        <f>'TNC Data'!Q26</f>
        <v>2.5245774171313702</v>
      </c>
      <c r="E26" s="67">
        <f t="shared" si="1"/>
        <v>2524577.4171313704</v>
      </c>
      <c r="F26" s="67">
        <f>'TNC Data'!R26</f>
        <v>3630583.1090000002</v>
      </c>
      <c r="G26" s="95">
        <f t="shared" si="2"/>
        <v>121.93432847042976</v>
      </c>
      <c r="H26" s="90">
        <f>'TNC Data'!AC26</f>
        <v>11.600000001837392</v>
      </c>
      <c r="I26" s="96">
        <f>'TNC Data'!AD26</f>
        <v>5.8167696188884346</v>
      </c>
      <c r="J26" s="97">
        <f t="shared" si="3"/>
        <v>5816769.618888435</v>
      </c>
      <c r="K26" s="98">
        <f>'TNC Data'!AE26</f>
        <v>164675.14129999999</v>
      </c>
      <c r="L26" s="92">
        <f t="shared" si="0"/>
        <v>67.474527589793524</v>
      </c>
    </row>
    <row r="27" spans="1:12" x14ac:dyDescent="0.2">
      <c r="A27" s="65" t="s">
        <v>71</v>
      </c>
      <c r="B27" s="65" t="s">
        <v>72</v>
      </c>
      <c r="C27" s="76">
        <f>'TNC Data'!P27</f>
        <v>48.298906439869846</v>
      </c>
      <c r="D27" s="80">
        <f>'TNC Data'!Q27</f>
        <v>0.68789961701197522</v>
      </c>
      <c r="E27" s="67">
        <f t="shared" si="1"/>
        <v>687899.61701197526</v>
      </c>
      <c r="F27" s="67">
        <f>'TNC Data'!R27</f>
        <v>8120356.2479999997</v>
      </c>
      <c r="G27" s="95">
        <f t="shared" si="2"/>
        <v>33.224799242083691</v>
      </c>
      <c r="H27" s="90">
        <f>'TNC Data'!AC27</f>
        <v>11.600000000913669</v>
      </c>
      <c r="I27" s="96">
        <f>'TNC Data'!AD27</f>
        <v>2.8047422525099455</v>
      </c>
      <c r="J27" s="97">
        <f t="shared" si="3"/>
        <v>2804742.2525099455</v>
      </c>
      <c r="K27" s="98">
        <f>'TNC Data'!AE27</f>
        <v>187309.24979999999</v>
      </c>
      <c r="L27" s="92">
        <f t="shared" si="0"/>
        <v>32.535010131677971</v>
      </c>
    </row>
    <row r="28" spans="1:12" x14ac:dyDescent="0.2">
      <c r="A28" s="65" t="s">
        <v>74</v>
      </c>
      <c r="B28" s="65" t="s">
        <v>75</v>
      </c>
      <c r="C28" s="76">
        <f>'TNC Data'!P28</f>
        <v>48.298906439704957</v>
      </c>
      <c r="D28" s="80">
        <f>'TNC Data'!Q28</f>
        <v>1.2752219781378973</v>
      </c>
      <c r="E28" s="67">
        <f t="shared" si="1"/>
        <v>1275221.9781378973</v>
      </c>
      <c r="F28" s="67">
        <f>'TNC Data'!R28</f>
        <v>1815814.1780000001</v>
      </c>
      <c r="G28" s="95">
        <f t="shared" si="2"/>
        <v>61.591827011937781</v>
      </c>
      <c r="H28" s="90">
        <f>'TNC Data'!AC28</f>
        <v>11.600000008080901</v>
      </c>
      <c r="I28" s="96">
        <f>'TNC Data'!AD28</f>
        <v>4.0154307897879917</v>
      </c>
      <c r="J28" s="97">
        <f t="shared" si="3"/>
        <v>4015430.7897879919</v>
      </c>
      <c r="K28" s="98">
        <f>'TNC Data'!AE28</f>
        <v>7396.3822700000001</v>
      </c>
      <c r="L28" s="92">
        <f t="shared" si="0"/>
        <v>46.578997193989004</v>
      </c>
    </row>
    <row r="29" spans="1:12" x14ac:dyDescent="0.2">
      <c r="A29" s="77" t="s">
        <v>1</v>
      </c>
      <c r="B29" s="77" t="s">
        <v>77</v>
      </c>
      <c r="C29" s="76">
        <f>'TNC Data'!P29</f>
        <v>48.298906439832585</v>
      </c>
      <c r="D29" s="80">
        <f>'TNC Data'!Q29</f>
        <v>0.55562827337335252</v>
      </c>
      <c r="E29" s="67">
        <f t="shared" si="1"/>
        <v>555628.27337335248</v>
      </c>
      <c r="F29" s="67">
        <f>'TNC Data'!R29</f>
        <v>1417570.5</v>
      </c>
      <c r="G29" s="95">
        <f t="shared" si="2"/>
        <v>26.836237990985275</v>
      </c>
      <c r="H29" s="90">
        <f>'TNC Data'!AC29</f>
        <v>11.600000003489304</v>
      </c>
      <c r="I29" s="96">
        <f>'TNC Data'!AD29</f>
        <v>1.7582302026424756</v>
      </c>
      <c r="J29" s="97">
        <f t="shared" si="3"/>
        <v>1758230.2026424757</v>
      </c>
      <c r="K29" s="98">
        <f>'TNC Data'!AE29</f>
        <v>18255.90408</v>
      </c>
      <c r="L29" s="92">
        <f t="shared" si="0"/>
        <v>20.395470356787719</v>
      </c>
    </row>
    <row r="30" spans="1:12" x14ac:dyDescent="0.2">
      <c r="A30" s="65" t="s">
        <v>79</v>
      </c>
      <c r="B30" s="65" t="s">
        <v>80</v>
      </c>
      <c r="C30" s="76">
        <f>'TNC Data'!P30</f>
        <v>48.29890643970743</v>
      </c>
      <c r="D30" s="80">
        <f>'TNC Data'!Q30</f>
        <v>3.4453547040665269</v>
      </c>
      <c r="E30" s="67">
        <f t="shared" si="1"/>
        <v>3445354.7040665271</v>
      </c>
      <c r="F30" s="67">
        <f>'TNC Data'!R30</f>
        <v>285488.35509999999</v>
      </c>
      <c r="G30" s="95">
        <f t="shared" si="2"/>
        <v>166.40686450331506</v>
      </c>
      <c r="H30" s="90">
        <f>'TNC Data'!AC30</f>
        <v>11.599999998988533</v>
      </c>
      <c r="I30" s="96">
        <f>'TNC Data'!AD30</f>
        <v>8.4100139961834515</v>
      </c>
      <c r="J30" s="97">
        <f t="shared" si="3"/>
        <v>8410013.9961834513</v>
      </c>
      <c r="K30" s="98">
        <f>'TNC Data'!AE30</f>
        <v>37618.498059999998</v>
      </c>
      <c r="L30" s="92">
        <f t="shared" si="0"/>
        <v>97.556162347221587</v>
      </c>
    </row>
    <row r="31" spans="1:12" x14ac:dyDescent="0.2">
      <c r="A31" s="65" t="s">
        <v>82</v>
      </c>
      <c r="B31" s="65" t="s">
        <v>83</v>
      </c>
      <c r="C31" s="76">
        <f>'TNC Data'!P31</f>
        <v>48.298906439665139</v>
      </c>
      <c r="D31" s="80">
        <f>'TNC Data'!Q31</f>
        <v>4.3102558920108871</v>
      </c>
      <c r="E31" s="67">
        <f t="shared" si="1"/>
        <v>4310255.8920108872</v>
      </c>
      <c r="F31" s="67">
        <f>'TNC Data'!R31</f>
        <v>204574.3547</v>
      </c>
      <c r="G31" s="95">
        <f t="shared" si="2"/>
        <v>208.18064605924926</v>
      </c>
      <c r="H31" s="90">
        <f>'TNC Data'!AC31</f>
        <v>11.600000002154971</v>
      </c>
      <c r="I31" s="96">
        <f>'TNC Data'!AD31</f>
        <v>8.2276174254429577</v>
      </c>
      <c r="J31" s="97">
        <f t="shared" si="3"/>
        <v>8227617.4254429573</v>
      </c>
      <c r="K31" s="98">
        <f>'TNC Data'!AE31</f>
        <v>36096.445269999997</v>
      </c>
      <c r="L31" s="92">
        <f t="shared" si="0"/>
        <v>95.440362152868587</v>
      </c>
    </row>
    <row r="32" spans="1:12" x14ac:dyDescent="0.2">
      <c r="A32" s="65" t="s">
        <v>85</v>
      </c>
      <c r="B32" s="65" t="s">
        <v>86</v>
      </c>
      <c r="C32" s="76">
        <f>'TNC Data'!P32</f>
        <v>48.298906440000586</v>
      </c>
      <c r="D32" s="80">
        <f>'TNC Data'!Q32</f>
        <v>0.49813889503455439</v>
      </c>
      <c r="E32" s="67">
        <f t="shared" si="1"/>
        <v>498138.89503455441</v>
      </c>
      <c r="F32" s="67">
        <f>'TNC Data'!R32</f>
        <v>3952193.7969999998</v>
      </c>
      <c r="G32" s="95">
        <f t="shared" si="2"/>
        <v>24.059563885399214</v>
      </c>
      <c r="H32" s="90">
        <f>'TNC Data'!AC32</f>
        <v>11.599999991450154</v>
      </c>
      <c r="I32" s="96">
        <f>'TNC Data'!AD32</f>
        <v>1.9247797877425767</v>
      </c>
      <c r="J32" s="97">
        <f t="shared" si="3"/>
        <v>1924779.7877425768</v>
      </c>
      <c r="K32" s="98">
        <f>'TNC Data'!AE32</f>
        <v>58335.389230000001</v>
      </c>
      <c r="L32" s="92">
        <f t="shared" si="0"/>
        <v>22.327445521357319</v>
      </c>
    </row>
    <row r="33" spans="1:12" x14ac:dyDescent="0.2">
      <c r="A33" s="65" t="s">
        <v>87</v>
      </c>
      <c r="B33" s="65" t="s">
        <v>88</v>
      </c>
      <c r="C33" s="76">
        <f>'TNC Data'!P33</f>
        <v>48.29890644005777</v>
      </c>
      <c r="D33" s="80">
        <f>'TNC Data'!Q33</f>
        <v>3.64074115603673</v>
      </c>
      <c r="E33" s="67">
        <f t="shared" si="1"/>
        <v>3640741.1560367299</v>
      </c>
      <c r="F33" s="67">
        <f>'TNC Data'!R33</f>
        <v>1954188.5490000001</v>
      </c>
      <c r="G33" s="95">
        <f t="shared" si="2"/>
        <v>175.8438164678858</v>
      </c>
      <c r="H33" s="90">
        <f>'TNC Data'!AC33</f>
        <v>11.59999999780271</v>
      </c>
      <c r="I33" s="96">
        <f>'TNC Data'!AD33</f>
        <v>8.5217935736289085</v>
      </c>
      <c r="J33" s="97">
        <f t="shared" si="3"/>
        <v>8521793.573628908</v>
      </c>
      <c r="K33" s="98">
        <f>'TNC Data'!AE33</f>
        <v>68358.382629999993</v>
      </c>
      <c r="L33" s="92">
        <f t="shared" si="0"/>
        <v>98.852805435370485</v>
      </c>
    </row>
    <row r="34" spans="1:12" x14ac:dyDescent="0.2">
      <c r="A34" s="65" t="s">
        <v>90</v>
      </c>
      <c r="B34" s="65" t="s">
        <v>91</v>
      </c>
      <c r="C34" s="76">
        <f>'TNC Data'!P34</f>
        <v>48.298906440234603</v>
      </c>
      <c r="D34" s="80">
        <f>'TNC Data'!Q34</f>
        <v>2.9071200536450128</v>
      </c>
      <c r="E34" s="67">
        <f t="shared" si="1"/>
        <v>2907120.0536450129</v>
      </c>
      <c r="F34" s="67">
        <f>'TNC Data'!R34</f>
        <v>2395193.0070000002</v>
      </c>
      <c r="G34" s="95">
        <f t="shared" si="2"/>
        <v>140.41071948153026</v>
      </c>
      <c r="H34" s="90">
        <f>'TNC Data'!AC34</f>
        <v>11.600000002949413</v>
      </c>
      <c r="I34" s="96">
        <f>'TNC Data'!AD34</f>
        <v>6.8432700181090773</v>
      </c>
      <c r="J34" s="97">
        <f t="shared" si="3"/>
        <v>6843270.0181090776</v>
      </c>
      <c r="K34" s="98">
        <f>'TNC Data'!AE34</f>
        <v>396361.43800000002</v>
      </c>
      <c r="L34" s="92">
        <f t="shared" si="0"/>
        <v>79.381932230248921</v>
      </c>
    </row>
    <row r="35" spans="1:12" x14ac:dyDescent="0.2">
      <c r="A35" s="65" t="s">
        <v>93</v>
      </c>
      <c r="B35" s="65" t="s">
        <v>94</v>
      </c>
      <c r="C35" s="76">
        <f>'TNC Data'!P35</f>
        <v>48.298906439721051</v>
      </c>
      <c r="D35" s="80">
        <f>'TNC Data'!Q35</f>
        <v>1.1844660672612493</v>
      </c>
      <c r="E35" s="67">
        <f t="shared" si="1"/>
        <v>1184466.0672612493</v>
      </c>
      <c r="F35" s="67">
        <f>'TNC Data'!R35</f>
        <v>853709.00100000005</v>
      </c>
      <c r="G35" s="95">
        <f t="shared" si="2"/>
        <v>57.208415763675418</v>
      </c>
      <c r="H35" s="90">
        <f>'TNC Data'!AC35</f>
        <v>11.600000002398366</v>
      </c>
      <c r="I35" s="96">
        <f>'TNC Data'!AD35</f>
        <v>3.9546718456511898</v>
      </c>
      <c r="J35" s="97">
        <f t="shared" si="3"/>
        <v>3954671.8456511898</v>
      </c>
      <c r="K35" s="98">
        <f>'TNC Data'!AE35</f>
        <v>843.45991909999998</v>
      </c>
      <c r="L35" s="92">
        <f t="shared" si="0"/>
        <v>45.874193419038548</v>
      </c>
    </row>
    <row r="36" spans="1:12" x14ac:dyDescent="0.2">
      <c r="A36" s="65" t="s">
        <v>96</v>
      </c>
      <c r="B36" s="65" t="s">
        <v>97</v>
      </c>
      <c r="C36" s="76">
        <f>'TNC Data'!P36</f>
        <v>48.298906440594266</v>
      </c>
      <c r="D36" s="80">
        <f>'TNC Data'!Q36</f>
        <v>3.6714077408182035</v>
      </c>
      <c r="E36" s="67">
        <f t="shared" si="1"/>
        <v>3671407.7408182034</v>
      </c>
      <c r="F36" s="67">
        <f>'TNC Data'!R36</f>
        <v>3155407.162</v>
      </c>
      <c r="G36" s="95">
        <f t="shared" si="2"/>
        <v>177.32497897905196</v>
      </c>
      <c r="H36" s="90">
        <f>'TNC Data'!AC36</f>
        <v>11.600000000165549</v>
      </c>
      <c r="I36" s="96">
        <f>'TNC Data'!AD36</f>
        <v>9.1052108854652385</v>
      </c>
      <c r="J36" s="97">
        <f t="shared" si="3"/>
        <v>9105210.8854652382</v>
      </c>
      <c r="K36" s="98">
        <f>'TNC Data'!AE36</f>
        <v>106144.7145</v>
      </c>
      <c r="L36" s="92">
        <f t="shared" si="0"/>
        <v>105.62044627290412</v>
      </c>
    </row>
    <row r="37" spans="1:12" x14ac:dyDescent="0.2">
      <c r="A37" s="65" t="s">
        <v>98</v>
      </c>
      <c r="B37" s="65" t="s">
        <v>99</v>
      </c>
      <c r="C37" s="76">
        <f>'TNC Data'!P37</f>
        <v>48.298906439961499</v>
      </c>
      <c r="D37" s="80">
        <f>'TNC Data'!Q37</f>
        <v>2.8472209008770379</v>
      </c>
      <c r="E37" s="67">
        <f t="shared" si="1"/>
        <v>2847220.900877038</v>
      </c>
      <c r="F37" s="67">
        <f>'TNC Data'!R37</f>
        <v>2051980.8389999999</v>
      </c>
      <c r="G37" s="95">
        <f t="shared" si="2"/>
        <v>137.51765590536294</v>
      </c>
      <c r="H37" s="90">
        <f>'TNC Data'!AC37</f>
        <v>11.599999999799545</v>
      </c>
      <c r="I37" s="96">
        <f>'TNC Data'!AD37</f>
        <v>4.9309418420743611</v>
      </c>
      <c r="J37" s="97">
        <f t="shared" si="3"/>
        <v>4930941.8420743607</v>
      </c>
      <c r="K37" s="98">
        <f>'TNC Data'!AE37</f>
        <v>161873.35769999999</v>
      </c>
      <c r="L37" s="92">
        <f t="shared" si="0"/>
        <v>57.198925367074153</v>
      </c>
    </row>
    <row r="38" spans="1:12" x14ac:dyDescent="0.2">
      <c r="A38" s="65" t="s">
        <v>100</v>
      </c>
      <c r="B38" s="65" t="s">
        <v>101</v>
      </c>
      <c r="C38" s="76">
        <f>'TNC Data'!P38</f>
        <v>48.298906439839371</v>
      </c>
      <c r="D38" s="80">
        <f>'TNC Data'!Q38</f>
        <v>1.0585353706955878</v>
      </c>
      <c r="E38" s="67">
        <f t="shared" si="1"/>
        <v>1058535.3706955877</v>
      </c>
      <c r="F38" s="67">
        <f>'TNC Data'!R38</f>
        <v>4336726.4610000001</v>
      </c>
      <c r="G38" s="95">
        <f t="shared" si="2"/>
        <v>51.126100832486884</v>
      </c>
      <c r="H38" s="90">
        <f>'TNC Data'!AC38</f>
        <v>11.600000000947087</v>
      </c>
      <c r="I38" s="96">
        <f>'TNC Data'!AD38</f>
        <v>5.1663182744953478</v>
      </c>
      <c r="J38" s="97">
        <f t="shared" si="3"/>
        <v>5166318.2744953474</v>
      </c>
      <c r="K38" s="98">
        <f>'TNC Data'!AE38</f>
        <v>327001.70299999998</v>
      </c>
      <c r="L38" s="92">
        <f t="shared" si="0"/>
        <v>59.929291989038987</v>
      </c>
    </row>
    <row r="39" spans="1:12" x14ac:dyDescent="0.2">
      <c r="A39" s="65" t="s">
        <v>102</v>
      </c>
      <c r="B39" s="65" t="s">
        <v>103</v>
      </c>
      <c r="C39" s="76">
        <f>'TNC Data'!P39</f>
        <v>48.298906440318483</v>
      </c>
      <c r="D39" s="80">
        <f>'TNC Data'!Q39</f>
        <v>4.3580916549594306</v>
      </c>
      <c r="E39" s="67">
        <f t="shared" si="1"/>
        <v>4358091.6549594309</v>
      </c>
      <c r="F39" s="67">
        <f>'TNC Data'!R39</f>
        <v>2603752.83</v>
      </c>
      <c r="G39" s="95">
        <f t="shared" si="2"/>
        <v>210.49106110121829</v>
      </c>
      <c r="H39" s="90">
        <f>'TNC Data'!AC39</f>
        <v>11.600000002855065</v>
      </c>
      <c r="I39" s="96">
        <f>'TNC Data'!AD39</f>
        <v>9.3551263735203669</v>
      </c>
      <c r="J39" s="97">
        <f t="shared" si="3"/>
        <v>9355126.3735203668</v>
      </c>
      <c r="K39" s="98">
        <f>'TNC Data'!AE39</f>
        <v>119807.51549999999</v>
      </c>
      <c r="L39" s="92">
        <f t="shared" si="0"/>
        <v>108.51946595954576</v>
      </c>
    </row>
    <row r="40" spans="1:12" x14ac:dyDescent="0.2">
      <c r="A40" s="65" t="s">
        <v>104</v>
      </c>
      <c r="B40" s="65" t="s">
        <v>105</v>
      </c>
      <c r="C40" s="76">
        <f>'TNC Data'!P40</f>
        <v>48.298906439896776</v>
      </c>
      <c r="D40" s="80">
        <f>'TNC Data'!Q40</f>
        <v>4.6098420132713924</v>
      </c>
      <c r="E40" s="67">
        <f t="shared" si="1"/>
        <v>4609842.0132713923</v>
      </c>
      <c r="F40" s="67">
        <f>'TNC Data'!R40</f>
        <v>27727.527740000001</v>
      </c>
      <c r="G40" s="95">
        <f t="shared" si="2"/>
        <v>222.65032810170038</v>
      </c>
      <c r="H40" s="90"/>
      <c r="I40" s="91"/>
      <c r="J40" s="97">
        <v>0</v>
      </c>
      <c r="K40" s="91">
        <v>0</v>
      </c>
    </row>
    <row r="41" spans="1:12" x14ac:dyDescent="0.2">
      <c r="A41" s="65" t="s">
        <v>106</v>
      </c>
      <c r="B41" s="65" t="s">
        <v>107</v>
      </c>
      <c r="C41" s="76">
        <f>'TNC Data'!P41</f>
        <v>48.298906439604572</v>
      </c>
      <c r="D41" s="80">
        <f>'TNC Data'!Q41</f>
        <v>2.6111921338723256</v>
      </c>
      <c r="E41" s="67">
        <f t="shared" si="1"/>
        <v>2611192.1338723255</v>
      </c>
      <c r="F41" s="67">
        <f>'TNC Data'!R41</f>
        <v>1938713.1040000001</v>
      </c>
      <c r="G41" s="95">
        <f t="shared" si="2"/>
        <v>126.11772456973087</v>
      </c>
      <c r="H41" s="90">
        <f>'TNC Data'!AC41</f>
        <v>11.600000000000005</v>
      </c>
      <c r="I41" s="96">
        <f>'TNC Data'!AD41</f>
        <v>5.1854027163062897</v>
      </c>
      <c r="J41" s="97">
        <f t="shared" si="3"/>
        <v>5185402.7163062897</v>
      </c>
      <c r="K41" s="99">
        <f>'TNC Data'!AE41</f>
        <v>292599.08689999999</v>
      </c>
      <c r="L41" s="92">
        <f t="shared" ref="L41:L51" si="4">H41*I41</f>
        <v>60.150671509152986</v>
      </c>
    </row>
    <row r="42" spans="1:12" x14ac:dyDescent="0.2">
      <c r="A42" s="65" t="s">
        <v>108</v>
      </c>
      <c r="B42" s="65" t="s">
        <v>109</v>
      </c>
      <c r="C42" s="76">
        <f>'TNC Data'!P42</f>
        <v>48.298906439486949</v>
      </c>
      <c r="D42" s="80">
        <f>'TNC Data'!Q42</f>
        <v>1.3796432382036037</v>
      </c>
      <c r="E42" s="67">
        <f t="shared" si="1"/>
        <v>1379643.2382036038</v>
      </c>
      <c r="F42" s="67">
        <f>'TNC Data'!R42</f>
        <v>2570857.4440000001</v>
      </c>
      <c r="G42" s="95">
        <f t="shared" si="2"/>
        <v>66.635259681866657</v>
      </c>
      <c r="H42" s="90">
        <f>'TNC Data'!AC42</f>
        <v>11.599999992088161</v>
      </c>
      <c r="I42" s="96">
        <f>'TNC Data'!AD42</f>
        <v>2.8618703825266136</v>
      </c>
      <c r="J42" s="97">
        <f t="shared" si="3"/>
        <v>2861870.3825266138</v>
      </c>
      <c r="K42" s="99">
        <f>'TNC Data'!AE42</f>
        <v>5653.0469300000004</v>
      </c>
      <c r="L42" s="92">
        <f t="shared" si="4"/>
        <v>33.197696414666062</v>
      </c>
    </row>
    <row r="43" spans="1:12" x14ac:dyDescent="0.2">
      <c r="A43" s="65" t="s">
        <v>110</v>
      </c>
      <c r="B43" s="65" t="s">
        <v>3448</v>
      </c>
      <c r="C43" s="76">
        <f>'TNC Data'!P43</f>
        <v>48.298906439860296</v>
      </c>
      <c r="D43" s="80">
        <f>'TNC Data'!Q43</f>
        <v>3.4691254176905924</v>
      </c>
      <c r="E43" s="67">
        <f t="shared" si="1"/>
        <v>3469125.4176905924</v>
      </c>
      <c r="F43" s="67">
        <f>'TNC Data'!R43</f>
        <v>3213428.25</v>
      </c>
      <c r="G43" s="95">
        <f t="shared" si="2"/>
        <v>167.5549639771792</v>
      </c>
      <c r="H43" s="90">
        <f>'TNC Data'!AC43</f>
        <v>11.600000007954742</v>
      </c>
      <c r="I43" s="96">
        <f>'TNC Data'!AD43</f>
        <v>7.5438707856046916</v>
      </c>
      <c r="J43" s="97">
        <f t="shared" si="3"/>
        <v>7543870.7856046911</v>
      </c>
      <c r="K43" s="99">
        <f>'TNC Data'!AE43</f>
        <v>213299.27470000001</v>
      </c>
      <c r="L43" s="92">
        <f t="shared" si="4"/>
        <v>87.508901173023972</v>
      </c>
    </row>
    <row r="44" spans="1:12" x14ac:dyDescent="0.2">
      <c r="A44" s="65" t="s">
        <v>112</v>
      </c>
      <c r="B44" s="65" t="s">
        <v>113</v>
      </c>
      <c r="C44" s="76">
        <f>'TNC Data'!P44</f>
        <v>48.298906439951431</v>
      </c>
      <c r="D44" s="80">
        <f>'TNC Data'!Q44</f>
        <v>2.9834272051449195</v>
      </c>
      <c r="E44" s="67">
        <f t="shared" si="1"/>
        <v>2983427.2051449195</v>
      </c>
      <c r="F44" s="67">
        <f>'TNC Data'!R44</f>
        <v>5360729.966</v>
      </c>
      <c r="G44" s="95">
        <f t="shared" si="2"/>
        <v>144.09627145170026</v>
      </c>
      <c r="H44" s="90">
        <f>'TNC Data'!AC44</f>
        <v>11.600000006007887</v>
      </c>
      <c r="I44" s="96">
        <f>'TNC Data'!AD44</f>
        <v>3.5149932309312071</v>
      </c>
      <c r="J44" s="97">
        <f t="shared" si="3"/>
        <v>3514993.2309312071</v>
      </c>
      <c r="K44" s="99">
        <f>'TNC Data'!AE44</f>
        <v>606126.57750000001</v>
      </c>
      <c r="L44" s="92">
        <f t="shared" si="4"/>
        <v>40.773921499919688</v>
      </c>
    </row>
    <row r="45" spans="1:12" x14ac:dyDescent="0.2">
      <c r="A45" s="65" t="s">
        <v>114</v>
      </c>
      <c r="B45" s="65" t="s">
        <v>115</v>
      </c>
      <c r="C45" s="76">
        <f>'TNC Data'!P45</f>
        <v>48.298906440138104</v>
      </c>
      <c r="D45" s="80">
        <f>'TNC Data'!Q45</f>
        <v>0.49106702878408803</v>
      </c>
      <c r="E45" s="67">
        <f t="shared" si="1"/>
        <v>491067.02878408803</v>
      </c>
      <c r="F45" s="67">
        <f>'TNC Data'!R45</f>
        <v>4699234.8329999996</v>
      </c>
      <c r="G45" s="95">
        <f t="shared" si="2"/>
        <v>23.718000479079272</v>
      </c>
      <c r="H45" s="90">
        <f>'TNC Data'!AC45</f>
        <v>11.599999998156147</v>
      </c>
      <c r="I45" s="96">
        <f>'TNC Data'!AD45</f>
        <v>2.3398599943788807</v>
      </c>
      <c r="J45" s="97">
        <f t="shared" si="3"/>
        <v>2339859.9943788806</v>
      </c>
      <c r="K45" s="99">
        <f>'TNC Data'!AE45</f>
        <v>33376.947030000003</v>
      </c>
      <c r="L45" s="92">
        <f t="shared" si="4"/>
        <v>27.142375930480657</v>
      </c>
    </row>
    <row r="46" spans="1:12" x14ac:dyDescent="0.2">
      <c r="A46" s="65" t="s">
        <v>116</v>
      </c>
      <c r="B46" s="65" t="s">
        <v>117</v>
      </c>
      <c r="C46" s="76">
        <f>'TNC Data'!P46</f>
        <v>48.298906440533777</v>
      </c>
      <c r="D46" s="80">
        <f>'TNC Data'!Q46</f>
        <v>3.0940422582854059</v>
      </c>
      <c r="E46" s="67">
        <f t="shared" si="1"/>
        <v>3094042.258285406</v>
      </c>
      <c r="F46" s="67">
        <f>'TNC Data'!R46</f>
        <v>327996.95649999997</v>
      </c>
      <c r="G46" s="95">
        <f t="shared" si="2"/>
        <v>149.43885755598467</v>
      </c>
      <c r="H46" s="90">
        <f>'TNC Data'!AC46</f>
        <v>11.600000004315422</v>
      </c>
      <c r="I46" s="96">
        <f>'TNC Data'!AD46</f>
        <v>9.3377664009148145</v>
      </c>
      <c r="J46" s="97">
        <f t="shared" si="3"/>
        <v>9337766.4009148143</v>
      </c>
      <c r="K46" s="99">
        <f>'TNC Data'!AE46</f>
        <v>11911.73509</v>
      </c>
      <c r="L46" s="92">
        <f t="shared" si="4"/>
        <v>108.31809029090826</v>
      </c>
    </row>
    <row r="47" spans="1:12" x14ac:dyDescent="0.2">
      <c r="A47" s="65" t="s">
        <v>118</v>
      </c>
      <c r="B47" s="65" t="s">
        <v>119</v>
      </c>
      <c r="C47" s="76">
        <f>'TNC Data'!P47</f>
        <v>48.298906439842966</v>
      </c>
      <c r="D47" s="80">
        <f>'TNC Data'!Q47</f>
        <v>3.8715872801811857</v>
      </c>
      <c r="E47" s="67">
        <f t="shared" si="1"/>
        <v>3871587.2801811858</v>
      </c>
      <c r="F47" s="67">
        <f>'TNC Data'!R47</f>
        <v>2124492.966</v>
      </c>
      <c r="G47" s="95">
        <f t="shared" si="2"/>
        <v>186.99343181915719</v>
      </c>
      <c r="H47" s="90">
        <f>'TNC Data'!AC47</f>
        <v>11.5999999912005</v>
      </c>
      <c r="I47" s="96">
        <f>'TNC Data'!AD47</f>
        <v>8.1566893062599899</v>
      </c>
      <c r="J47" s="97">
        <f t="shared" si="3"/>
        <v>8156689.3062599897</v>
      </c>
      <c r="K47" s="99">
        <f>'TNC Data'!AE47</f>
        <v>222919.44889999999</v>
      </c>
      <c r="L47" s="92">
        <f t="shared" si="4"/>
        <v>94.617595880841094</v>
      </c>
    </row>
    <row r="48" spans="1:12" x14ac:dyDescent="0.2">
      <c r="A48" s="65" t="s">
        <v>120</v>
      </c>
      <c r="B48" s="65" t="s">
        <v>121</v>
      </c>
      <c r="C48" s="76">
        <f>'TNC Data'!P48</f>
        <v>48.29890643951947</v>
      </c>
      <c r="D48" s="80">
        <f>'TNC Data'!Q48</f>
        <v>1.1454242245163717</v>
      </c>
      <c r="E48" s="67">
        <f t="shared" si="1"/>
        <v>1145424.2245163717</v>
      </c>
      <c r="F48" s="67">
        <f>'TNC Data'!R48</f>
        <v>3460755.233</v>
      </c>
      <c r="G48" s="95">
        <f t="shared" si="2"/>
        <v>55.322737453475384</v>
      </c>
      <c r="H48" s="90">
        <f>'TNC Data'!AC48</f>
        <v>11.599999987283583</v>
      </c>
      <c r="I48" s="96">
        <f>'TNC Data'!AD48</f>
        <v>5.8809018925821341</v>
      </c>
      <c r="J48" s="97">
        <f t="shared" si="3"/>
        <v>5880901.8925821343</v>
      </c>
      <c r="K48" s="99">
        <f>'TNC Data'!AE48</f>
        <v>320924.30709999998</v>
      </c>
      <c r="L48" s="92">
        <f t="shared" si="4"/>
        <v>68.218461879168757</v>
      </c>
    </row>
    <row r="49" spans="1:12" x14ac:dyDescent="0.2">
      <c r="A49" s="65" t="s">
        <v>122</v>
      </c>
      <c r="B49" s="65" t="s">
        <v>123</v>
      </c>
      <c r="C49" s="76">
        <f>'TNC Data'!P49</f>
        <v>48.298906439789114</v>
      </c>
      <c r="D49" s="80">
        <f>'TNC Data'!Q49</f>
        <v>4.1555646265944608</v>
      </c>
      <c r="E49" s="67">
        <f t="shared" si="1"/>
        <v>4155564.6265944606</v>
      </c>
      <c r="F49" s="67">
        <f>'TNC Data'!R49</f>
        <v>1168306.703</v>
      </c>
      <c r="G49" s="95">
        <f t="shared" si="2"/>
        <v>200.70922710438305</v>
      </c>
      <c r="H49" s="90">
        <f>'TNC Data'!AC49</f>
        <v>11.599999999132205</v>
      </c>
      <c r="I49" s="96">
        <f>'TNC Data'!AD49</f>
        <v>9.8676442430938582</v>
      </c>
      <c r="J49" s="97">
        <f t="shared" si="3"/>
        <v>9867644.2430938575</v>
      </c>
      <c r="K49" s="99">
        <f>'TNC Data'!AE49</f>
        <v>74739.534050000002</v>
      </c>
      <c r="L49" s="92">
        <f t="shared" si="4"/>
        <v>114.46467321132566</v>
      </c>
    </row>
    <row r="50" spans="1:12" x14ac:dyDescent="0.2">
      <c r="A50" s="65" t="s">
        <v>124</v>
      </c>
      <c r="B50" s="65" t="s">
        <v>125</v>
      </c>
      <c r="C50" s="76">
        <f>'TNC Data'!P50</f>
        <v>48.298906439524991</v>
      </c>
      <c r="D50" s="80">
        <f>'TNC Data'!Q50</f>
        <v>2.5785815515371269</v>
      </c>
      <c r="E50" s="67">
        <f t="shared" si="1"/>
        <v>2578581.5515371268</v>
      </c>
      <c r="F50" s="67">
        <f>'TNC Data'!R50</f>
        <v>2169979.5520000001</v>
      </c>
      <c r="G50" s="95">
        <f t="shared" si="2"/>
        <v>124.54266910437688</v>
      </c>
      <c r="H50" s="90">
        <f>'TNC Data'!AC50</f>
        <v>11.599999991330357</v>
      </c>
      <c r="I50" s="96">
        <f>'TNC Data'!AD50</f>
        <v>5.0398808591995277</v>
      </c>
      <c r="J50" s="97">
        <f t="shared" si="3"/>
        <v>5039880.8591995277</v>
      </c>
      <c r="K50" s="99">
        <f>'TNC Data'!AE50</f>
        <v>54927.473830000003</v>
      </c>
      <c r="L50" s="92">
        <f t="shared" si="4"/>
        <v>58.462617923020552</v>
      </c>
    </row>
    <row r="51" spans="1:12" x14ac:dyDescent="0.2">
      <c r="A51" s="65" t="s">
        <v>126</v>
      </c>
      <c r="B51" s="65" t="s">
        <v>127</v>
      </c>
      <c r="C51" s="76">
        <f>'TNC Data'!P51</f>
        <v>48.298906439388972</v>
      </c>
      <c r="D51" s="80">
        <f>'TNC Data'!Q51</f>
        <v>0.60589981242502478</v>
      </c>
      <c r="E51" s="67">
        <f t="shared" si="1"/>
        <v>605899.81242502481</v>
      </c>
      <c r="F51" s="67">
        <f>'TNC Data'!R51</f>
        <v>4155400.7880000002</v>
      </c>
      <c r="G51" s="95">
        <f t="shared" si="2"/>
        <v>29.264298351959599</v>
      </c>
      <c r="H51" s="90">
        <f>'TNC Data'!AC51</f>
        <v>11.599999997838225</v>
      </c>
      <c r="I51" s="96">
        <f>'TNC Data'!AD51</f>
        <v>2.2232417557504451</v>
      </c>
      <c r="J51" s="97">
        <f t="shared" si="3"/>
        <v>2223241.7557504452</v>
      </c>
      <c r="K51" s="99">
        <f>'TNC Data'!AE51</f>
        <v>26632.541389999999</v>
      </c>
      <c r="L51" s="92">
        <f t="shared" si="4"/>
        <v>25.789604361899016</v>
      </c>
    </row>
    <row r="53" spans="1:12" x14ac:dyDescent="0.2">
      <c r="F53" s="66" t="s">
        <v>3451</v>
      </c>
      <c r="G53" s="100">
        <f>AVERAGE(G4:G51)</f>
        <v>120.95910411623794</v>
      </c>
      <c r="K53" s="66" t="s">
        <v>3451</v>
      </c>
      <c r="L53" s="100">
        <f>AVERAGE(L4:L51)</f>
        <v>68.23246502129237</v>
      </c>
    </row>
    <row r="55" spans="1:12" x14ac:dyDescent="0.2">
      <c r="J55" s="101">
        <f>SUMPRODUCT(J4:J51,K4:K51)/10^12</f>
        <v>37.999999998844999</v>
      </c>
      <c r="K55" s="65" t="s">
        <v>3452</v>
      </c>
    </row>
    <row r="59" spans="1:12" x14ac:dyDescent="0.2">
      <c r="K59" s="102"/>
    </row>
    <row r="63" spans="1:12" x14ac:dyDescent="0.2">
      <c r="B63" s="102"/>
    </row>
    <row r="66" spans="2:2" x14ac:dyDescent="0.2">
      <c r="B66" s="80"/>
    </row>
    <row r="67" spans="2:2" x14ac:dyDescent="0.2">
      <c r="B67" s="8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C11" sqref="C11"/>
    </sheetView>
  </sheetViews>
  <sheetFormatPr baseColWidth="10" defaultColWidth="8.83203125" defaultRowHeight="15" x14ac:dyDescent="0.2"/>
  <cols>
    <col min="1" max="1" width="43.6640625" customWidth="1"/>
  </cols>
  <sheetData>
    <row r="1" spans="1:2" x14ac:dyDescent="0.2">
      <c r="A1" s="6" t="s">
        <v>129</v>
      </c>
    </row>
    <row r="2" spans="1:2" ht="48" x14ac:dyDescent="0.2">
      <c r="A2" s="111" t="s">
        <v>3466</v>
      </c>
    </row>
    <row r="3" spans="1:2" ht="32" x14ac:dyDescent="0.2">
      <c r="A3" s="111" t="s">
        <v>3467</v>
      </c>
    </row>
    <row r="4" spans="1:2" ht="32" x14ac:dyDescent="0.2">
      <c r="A4" s="111" t="s">
        <v>3468</v>
      </c>
    </row>
    <row r="5" spans="1:2" x14ac:dyDescent="0.2">
      <c r="A5" s="112" t="s">
        <v>3469</v>
      </c>
    </row>
    <row r="6" spans="1:2" x14ac:dyDescent="0.2">
      <c r="A6" s="5"/>
    </row>
    <row r="7" spans="1:2" x14ac:dyDescent="0.2">
      <c r="A7" s="5"/>
    </row>
    <row r="8" spans="1:2" x14ac:dyDescent="0.2">
      <c r="A8" s="105">
        <f>SUMIFS('summary_for eps'!$F:$F,'summary_for eps'!$B:$B,About!$B$2)</f>
        <v>3630583.1090000002</v>
      </c>
      <c r="B8" t="s">
        <v>3457</v>
      </c>
    </row>
    <row r="9" spans="1:2" x14ac:dyDescent="0.2">
      <c r="A9" s="44">
        <f>1/30</f>
        <v>3.3333333333333333E-2</v>
      </c>
      <c r="B9" t="s">
        <v>3470</v>
      </c>
    </row>
    <row r="10" spans="1:2" x14ac:dyDescent="0.2">
      <c r="A10" s="113">
        <f>A8*A9</f>
        <v>121019.43696666668</v>
      </c>
      <c r="B10" t="s">
        <v>130</v>
      </c>
    </row>
    <row r="11" spans="1:2" x14ac:dyDescent="0.2">
      <c r="A11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baseColWidth="10" defaultColWidth="8.83203125" defaultRowHeight="15" x14ac:dyDescent="0.2"/>
  <cols>
    <col min="1" max="1" width="15.83203125" customWidth="1"/>
    <col min="6" max="6" width="26.83203125" customWidth="1"/>
    <col min="7" max="7" width="9.1640625" bestFit="1" customWidth="1"/>
  </cols>
  <sheetData>
    <row r="1" spans="1:7" x14ac:dyDescent="0.2">
      <c r="A1" s="1" t="s">
        <v>25</v>
      </c>
    </row>
    <row r="2" spans="1:7" x14ac:dyDescent="0.2">
      <c r="A2" s="9" t="s">
        <v>131</v>
      </c>
    </row>
    <row r="3" spans="1:7" x14ac:dyDescent="0.2">
      <c r="B3" t="s">
        <v>132</v>
      </c>
      <c r="C3" t="s">
        <v>133</v>
      </c>
    </row>
    <row r="4" spans="1:7" x14ac:dyDescent="0.2">
      <c r="A4" t="s">
        <v>134</v>
      </c>
      <c r="B4" s="4">
        <v>3774</v>
      </c>
      <c r="C4" s="4">
        <v>6081</v>
      </c>
    </row>
    <row r="6" spans="1:7" x14ac:dyDescent="0.2">
      <c r="A6" t="s">
        <v>135</v>
      </c>
    </row>
    <row r="7" spans="1:7" x14ac:dyDescent="0.2">
      <c r="A7" t="s">
        <v>136</v>
      </c>
    </row>
    <row r="8" spans="1:7" x14ac:dyDescent="0.2">
      <c r="A8" t="s">
        <v>137</v>
      </c>
    </row>
    <row r="10" spans="1:7" x14ac:dyDescent="0.2">
      <c r="A10" t="s">
        <v>138</v>
      </c>
      <c r="G10" t="s">
        <v>2</v>
      </c>
    </row>
    <row r="11" spans="1:7" x14ac:dyDescent="0.2">
      <c r="A11">
        <f>B4+(0.5*C4)</f>
        <v>6814.5</v>
      </c>
      <c r="B11" t="s">
        <v>131</v>
      </c>
      <c r="G11" t="str">
        <f>About!B1</f>
        <v>Missouri</v>
      </c>
    </row>
    <row r="12" spans="1:7" x14ac:dyDescent="0.2">
      <c r="A12">
        <f>A11*1000</f>
        <v>6814500</v>
      </c>
      <c r="B12" t="s">
        <v>128</v>
      </c>
      <c r="F12" t="s">
        <v>139</v>
      </c>
      <c r="G12">
        <f>SUMIFS('Forest by State'!B5:B54,'Forest by State'!A5:A54,'Set Asides'!G11) * 1000</f>
        <v>15472000</v>
      </c>
    </row>
    <row r="13" spans="1:7" x14ac:dyDescent="0.2">
      <c r="A13" s="34">
        <f>SUM('Forest by State'!B5:B54)*1000</f>
        <v>818816000</v>
      </c>
      <c r="B13" t="s">
        <v>140</v>
      </c>
      <c r="F13" t="s">
        <v>141</v>
      </c>
      <c r="G13">
        <f>G12*A14</f>
        <v>128763.9030014069</v>
      </c>
    </row>
    <row r="14" spans="1:7" x14ac:dyDescent="0.2">
      <c r="A14">
        <f>A12/A13</f>
        <v>8.3223825621385021E-3</v>
      </c>
      <c r="B14" t="s">
        <v>142</v>
      </c>
    </row>
    <row r="15" spans="1:7" x14ac:dyDescent="0.2">
      <c r="A15" s="1" t="s">
        <v>143</v>
      </c>
    </row>
    <row r="16" spans="1:7" x14ac:dyDescent="0.2">
      <c r="A16" t="s">
        <v>144</v>
      </c>
    </row>
    <row r="17" spans="1:2" x14ac:dyDescent="0.2">
      <c r="A17" t="s">
        <v>145</v>
      </c>
    </row>
    <row r="18" spans="1:2" x14ac:dyDescent="0.2">
      <c r="A18" t="s">
        <v>146</v>
      </c>
    </row>
    <row r="19" spans="1:2" x14ac:dyDescent="0.2">
      <c r="A19" t="s">
        <v>147</v>
      </c>
    </row>
    <row r="20" spans="1:2" x14ac:dyDescent="0.2">
      <c r="A20" t="s">
        <v>148</v>
      </c>
    </row>
    <row r="21" spans="1:2" x14ac:dyDescent="0.2">
      <c r="A21" t="s">
        <v>149</v>
      </c>
    </row>
    <row r="22" spans="1:2" x14ac:dyDescent="0.2">
      <c r="A22" t="s">
        <v>150</v>
      </c>
    </row>
    <row r="23" spans="1:2" x14ac:dyDescent="0.2">
      <c r="A23" t="s">
        <v>151</v>
      </c>
    </row>
    <row r="24" spans="1:2" x14ac:dyDescent="0.2">
      <c r="A24" t="s">
        <v>152</v>
      </c>
    </row>
    <row r="25" spans="1:2" x14ac:dyDescent="0.2">
      <c r="A25" t="s">
        <v>153</v>
      </c>
    </row>
    <row r="26" spans="1:2" x14ac:dyDescent="0.2">
      <c r="A26" t="s">
        <v>154</v>
      </c>
    </row>
    <row r="27" spans="1:2" x14ac:dyDescent="0.2">
      <c r="A27" s="12">
        <v>0.02</v>
      </c>
      <c r="B27" t="s">
        <v>155</v>
      </c>
    </row>
    <row r="29" spans="1:2" x14ac:dyDescent="0.2">
      <c r="A29">
        <f>G13*A27</f>
        <v>2575.278060028138</v>
      </c>
      <c r="B29" t="s">
        <v>156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A17" sqref="A17"/>
    </sheetView>
  </sheetViews>
  <sheetFormatPr baseColWidth="10" defaultColWidth="8.83203125" defaultRowHeight="15" x14ac:dyDescent="0.2"/>
  <cols>
    <col min="1" max="1" width="9.1640625" customWidth="1"/>
    <col min="2" max="2" width="15.83203125" customWidth="1"/>
  </cols>
  <sheetData>
    <row r="1" spans="1:3" x14ac:dyDescent="0.2">
      <c r="A1" t="s">
        <v>157</v>
      </c>
    </row>
    <row r="2" spans="1:3" x14ac:dyDescent="0.2">
      <c r="A2" t="s">
        <v>158</v>
      </c>
    </row>
    <row r="3" spans="1:3" x14ac:dyDescent="0.2">
      <c r="A3" t="s">
        <v>159</v>
      </c>
    </row>
    <row r="5" spans="1:3" x14ac:dyDescent="0.2">
      <c r="A5" t="s">
        <v>160</v>
      </c>
    </row>
    <row r="6" spans="1:3" x14ac:dyDescent="0.2">
      <c r="A6" t="s">
        <v>161</v>
      </c>
    </row>
    <row r="8" spans="1:3" x14ac:dyDescent="0.2">
      <c r="A8" t="s">
        <v>162</v>
      </c>
    </row>
    <row r="9" spans="1:3" x14ac:dyDescent="0.2">
      <c r="A9" t="s">
        <v>163</v>
      </c>
    </row>
    <row r="10" spans="1:3" x14ac:dyDescent="0.2">
      <c r="A10" t="s">
        <v>164</v>
      </c>
    </row>
    <row r="12" spans="1:3" x14ac:dyDescent="0.2">
      <c r="A12" t="s">
        <v>165</v>
      </c>
    </row>
    <row r="13" spans="1:3" x14ac:dyDescent="0.2">
      <c r="A13" t="s">
        <v>166</v>
      </c>
    </row>
    <row r="14" spans="1:3" x14ac:dyDescent="0.2">
      <c r="A14" s="1"/>
    </row>
    <row r="15" spans="1:3" x14ac:dyDescent="0.2">
      <c r="A15" s="1" t="s">
        <v>167</v>
      </c>
    </row>
    <row r="16" spans="1:3" x14ac:dyDescent="0.2">
      <c r="A16" s="10">
        <f>SUMIFS('summary_for eps'!$K:$K,'summary_for eps'!$B:$B,About!$B$2)</f>
        <v>164675.14129999999</v>
      </c>
      <c r="B16" s="10" t="s">
        <v>128</v>
      </c>
      <c r="C16" t="s">
        <v>3459</v>
      </c>
    </row>
    <row r="17" spans="1:2" x14ac:dyDescent="0.2">
      <c r="A17" s="104">
        <f>A16/31</f>
        <v>5312.1013322580638</v>
      </c>
      <c r="B17" s="104" t="s">
        <v>3458</v>
      </c>
    </row>
    <row r="18" spans="1:2" x14ac:dyDescent="0.2">
      <c r="A18" t="s">
        <v>168</v>
      </c>
    </row>
    <row r="19" spans="1:2" x14ac:dyDescent="0.2">
      <c r="A19" s="11" t="s">
        <v>169</v>
      </c>
    </row>
    <row r="20" spans="1:2" x14ac:dyDescent="0.2">
      <c r="A20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zoomScale="90" zoomScaleNormal="90" workbookViewId="0">
      <selection activeCell="A31" sqref="A31"/>
    </sheetView>
  </sheetViews>
  <sheetFormatPr baseColWidth="10" defaultColWidth="10.83203125" defaultRowHeight="16" x14ac:dyDescent="0.2"/>
  <cols>
    <col min="1" max="1" width="23.5" style="35" customWidth="1"/>
    <col min="2" max="2" width="22.83203125" style="35" customWidth="1"/>
    <col min="3" max="3" width="42.5" style="35" customWidth="1"/>
    <col min="4" max="4" width="10.83203125" style="61" customWidth="1"/>
    <col min="5" max="5" width="10.83203125" style="35" customWidth="1"/>
    <col min="6" max="16384" width="10.83203125" style="35"/>
  </cols>
  <sheetData>
    <row r="1" spans="1:12" x14ac:dyDescent="0.2">
      <c r="A1" s="35" t="s">
        <v>170</v>
      </c>
      <c r="B1" s="36"/>
      <c r="C1" s="37"/>
      <c r="E1" s="37"/>
      <c r="F1" s="36"/>
      <c r="G1" s="36"/>
    </row>
    <row r="2" spans="1:12" x14ac:dyDescent="0.2">
      <c r="A2" s="37" t="s">
        <v>171</v>
      </c>
      <c r="B2" s="36"/>
      <c r="C2" s="36"/>
      <c r="E2" s="36"/>
      <c r="F2" s="36"/>
      <c r="G2" s="36"/>
      <c r="H2" s="36"/>
    </row>
    <row r="3" spans="1:12" ht="19" customHeight="1" x14ac:dyDescent="0.2">
      <c r="A3" s="38" t="s">
        <v>172</v>
      </c>
      <c r="B3" s="36"/>
      <c r="C3" s="39"/>
      <c r="E3" s="39"/>
      <c r="F3" s="36"/>
      <c r="G3" s="36"/>
      <c r="H3" s="36"/>
    </row>
    <row r="4" spans="1:12" ht="51" customHeight="1" x14ac:dyDescent="0.2">
      <c r="A4" s="35" t="s">
        <v>2</v>
      </c>
      <c r="B4" s="43" t="s">
        <v>173</v>
      </c>
      <c r="C4" s="35" t="s">
        <v>174</v>
      </c>
      <c r="D4" s="61" t="s">
        <v>175</v>
      </c>
      <c r="H4" s="41"/>
    </row>
    <row r="5" spans="1:12" x14ac:dyDescent="0.2">
      <c r="A5" s="35" t="s">
        <v>53</v>
      </c>
      <c r="B5" s="40">
        <v>17660</v>
      </c>
      <c r="C5" s="40">
        <v>19739</v>
      </c>
      <c r="D5" s="61">
        <f t="shared" ref="D5:D36" si="0">B5/C5</f>
        <v>0.89467551547697455</v>
      </c>
      <c r="E5" s="40"/>
      <c r="F5" s="40"/>
      <c r="G5" s="40"/>
      <c r="H5" s="41"/>
      <c r="J5" s="40"/>
      <c r="K5" s="40"/>
      <c r="L5" s="40"/>
    </row>
    <row r="6" spans="1:12" x14ac:dyDescent="0.2">
      <c r="A6" s="35" t="s">
        <v>79</v>
      </c>
      <c r="B6" s="40">
        <v>4832</v>
      </c>
      <c r="C6" s="40">
        <v>5730</v>
      </c>
      <c r="D6" s="61">
        <f t="shared" si="0"/>
        <v>0.84328097731239093</v>
      </c>
      <c r="E6" s="40"/>
    </row>
    <row r="7" spans="1:12" x14ac:dyDescent="0.2">
      <c r="A7" s="35" t="s">
        <v>122</v>
      </c>
      <c r="B7" s="40">
        <v>12155</v>
      </c>
      <c r="C7" s="40">
        <v>15384</v>
      </c>
      <c r="D7" s="61">
        <f t="shared" si="0"/>
        <v>0.79010660426417056</v>
      </c>
    </row>
    <row r="8" spans="1:12" x14ac:dyDescent="0.2">
      <c r="A8" s="35" t="s">
        <v>116</v>
      </c>
      <c r="B8" s="40">
        <v>4591</v>
      </c>
      <c r="C8" s="40">
        <v>5899</v>
      </c>
      <c r="D8" s="61">
        <f t="shared" si="0"/>
        <v>0.77826750296660452</v>
      </c>
      <c r="E8" s="40"/>
      <c r="F8" s="40"/>
    </row>
    <row r="9" spans="1:12" x14ac:dyDescent="0.2">
      <c r="A9" s="35" t="s">
        <v>3</v>
      </c>
      <c r="B9" s="40">
        <v>22877</v>
      </c>
      <c r="C9" s="40">
        <v>32413</v>
      </c>
      <c r="D9" s="61">
        <f t="shared" si="0"/>
        <v>0.70579705673649462</v>
      </c>
      <c r="E9" s="40"/>
    </row>
    <row r="10" spans="1:12" x14ac:dyDescent="0.2">
      <c r="A10" s="35" t="s">
        <v>106</v>
      </c>
      <c r="B10" s="40">
        <v>13120</v>
      </c>
      <c r="C10" s="40">
        <v>19239</v>
      </c>
      <c r="D10" s="61">
        <f t="shared" si="0"/>
        <v>0.68194812620198553</v>
      </c>
    </row>
    <row r="11" spans="1:12" x14ac:dyDescent="0.2">
      <c r="A11" s="35" t="s">
        <v>29</v>
      </c>
      <c r="B11" s="40">
        <v>24768</v>
      </c>
      <c r="C11" s="40">
        <v>36809</v>
      </c>
      <c r="D11" s="61">
        <f t="shared" si="0"/>
        <v>0.67287891548262657</v>
      </c>
    </row>
    <row r="12" spans="1:12" x14ac:dyDescent="0.2">
      <c r="A12" s="35" t="s">
        <v>66</v>
      </c>
      <c r="B12" s="40">
        <v>19542</v>
      </c>
      <c r="C12" s="40">
        <v>30031</v>
      </c>
      <c r="D12" s="61">
        <f t="shared" si="0"/>
        <v>0.65072758149911758</v>
      </c>
    </row>
    <row r="13" spans="1:12" x14ac:dyDescent="0.2">
      <c r="A13" s="35" t="s">
        <v>118</v>
      </c>
      <c r="B13" s="40">
        <v>15907</v>
      </c>
      <c r="C13" s="40">
        <v>25274</v>
      </c>
      <c r="D13" s="61">
        <f t="shared" si="0"/>
        <v>0.6293819735696764</v>
      </c>
    </row>
    <row r="14" spans="1:12" x14ac:dyDescent="0.2">
      <c r="A14" s="35" t="s">
        <v>87</v>
      </c>
      <c r="B14" s="40">
        <v>18966</v>
      </c>
      <c r="C14" s="40">
        <v>30161</v>
      </c>
      <c r="D14" s="61">
        <f t="shared" si="0"/>
        <v>0.62882530420078908</v>
      </c>
    </row>
    <row r="15" spans="1:12" x14ac:dyDescent="0.2">
      <c r="A15" s="35" t="s">
        <v>59</v>
      </c>
      <c r="B15" s="40">
        <v>3024</v>
      </c>
      <c r="C15" s="40">
        <v>4992</v>
      </c>
      <c r="D15" s="61">
        <f t="shared" si="0"/>
        <v>0.60576923076923073</v>
      </c>
    </row>
    <row r="16" spans="1:12" x14ac:dyDescent="0.2">
      <c r="A16" s="35" t="s">
        <v>90</v>
      </c>
      <c r="B16" s="40">
        <v>18588</v>
      </c>
      <c r="C16" s="40">
        <v>31115</v>
      </c>
      <c r="D16" s="61">
        <f t="shared" si="0"/>
        <v>0.59739675397718139</v>
      </c>
      <c r="E16" s="40"/>
      <c r="F16" s="40"/>
    </row>
    <row r="17" spans="1:13" x14ac:dyDescent="0.2">
      <c r="A17" s="35" t="s">
        <v>102</v>
      </c>
      <c r="B17" s="40">
        <v>16782</v>
      </c>
      <c r="C17" s="40">
        <v>28635</v>
      </c>
      <c r="D17" s="61">
        <f t="shared" si="0"/>
        <v>0.58606600314300683</v>
      </c>
    </row>
    <row r="18" spans="1:13" x14ac:dyDescent="0.2">
      <c r="A18" s="35" t="s">
        <v>12</v>
      </c>
      <c r="B18" s="40">
        <v>18755</v>
      </c>
      <c r="C18" s="40">
        <v>33303</v>
      </c>
      <c r="D18" s="61">
        <f t="shared" si="0"/>
        <v>0.56316247785484796</v>
      </c>
    </row>
    <row r="19" spans="1:13" x14ac:dyDescent="0.2">
      <c r="A19" s="35" t="s">
        <v>61</v>
      </c>
      <c r="B19" s="40">
        <v>20127</v>
      </c>
      <c r="C19" s="40">
        <v>36185</v>
      </c>
      <c r="D19" s="61">
        <f t="shared" si="0"/>
        <v>0.55622495509188885</v>
      </c>
    </row>
    <row r="20" spans="1:13" x14ac:dyDescent="0.2">
      <c r="A20" s="35" t="s">
        <v>21</v>
      </c>
      <c r="B20" s="40">
        <v>1712</v>
      </c>
      <c r="C20" s="42">
        <v>3099</v>
      </c>
      <c r="D20" s="61">
        <f t="shared" si="0"/>
        <v>0.55243626976444016</v>
      </c>
    </row>
    <row r="21" spans="1:13" x14ac:dyDescent="0.2">
      <c r="A21" s="35" t="s">
        <v>104</v>
      </c>
      <c r="B21" s="40">
        <v>360</v>
      </c>
      <c r="C21" s="35">
        <v>662</v>
      </c>
      <c r="D21" s="61">
        <f t="shared" si="0"/>
        <v>0.54380664652567978</v>
      </c>
    </row>
    <row r="22" spans="1:13" x14ac:dyDescent="0.2">
      <c r="A22" s="35" t="s">
        <v>50</v>
      </c>
      <c r="B22" s="40">
        <v>14712</v>
      </c>
      <c r="C22" s="40">
        <v>27650</v>
      </c>
      <c r="D22" s="61">
        <f t="shared" si="0"/>
        <v>0.53207956600361661</v>
      </c>
      <c r="H22" s="41"/>
      <c r="J22" s="40"/>
      <c r="K22" s="40"/>
      <c r="L22" s="40"/>
    </row>
    <row r="23" spans="1:13" x14ac:dyDescent="0.2">
      <c r="A23" s="35" t="s">
        <v>110</v>
      </c>
      <c r="B23" s="40">
        <v>13942</v>
      </c>
      <c r="C23" s="40">
        <v>26390</v>
      </c>
      <c r="D23" s="61">
        <f t="shared" si="0"/>
        <v>0.5283061765820386</v>
      </c>
      <c r="H23" s="41"/>
      <c r="J23" s="40"/>
      <c r="K23" s="40"/>
      <c r="L23" s="40"/>
    </row>
    <row r="24" spans="1:13" x14ac:dyDescent="0.2">
      <c r="A24" s="35" t="s">
        <v>120</v>
      </c>
      <c r="B24" s="40">
        <v>22435</v>
      </c>
      <c r="C24" s="40">
        <v>42532</v>
      </c>
      <c r="D24" s="61">
        <f t="shared" si="0"/>
        <v>0.52748518762343644</v>
      </c>
      <c r="H24" s="41"/>
    </row>
    <row r="25" spans="1:13" x14ac:dyDescent="0.2">
      <c r="A25" s="35" t="s">
        <v>26</v>
      </c>
      <c r="B25" s="40">
        <v>17461</v>
      </c>
      <c r="C25" s="40">
        <v>34447</v>
      </c>
      <c r="D25" s="61">
        <f t="shared" si="0"/>
        <v>0.50689464975179266</v>
      </c>
      <c r="H25" s="41"/>
      <c r="K25" s="40"/>
      <c r="L25" s="40"/>
      <c r="M25" s="40"/>
    </row>
    <row r="26" spans="1:13" x14ac:dyDescent="0.2">
      <c r="A26" s="35" t="s">
        <v>48</v>
      </c>
      <c r="B26" s="40">
        <v>12472</v>
      </c>
      <c r="C26" s="40">
        <v>25271</v>
      </c>
      <c r="D26" s="61">
        <f t="shared" si="0"/>
        <v>0.49353013335443791</v>
      </c>
      <c r="H26" s="41"/>
      <c r="J26" s="40"/>
      <c r="K26" s="40"/>
      <c r="L26" s="40"/>
    </row>
    <row r="27" spans="1:13" x14ac:dyDescent="0.2">
      <c r="A27" s="35" t="s">
        <v>124</v>
      </c>
      <c r="B27" s="40">
        <v>16980</v>
      </c>
      <c r="C27" s="40">
        <v>34661</v>
      </c>
      <c r="D27" s="61">
        <f t="shared" si="0"/>
        <v>0.48988777011626899</v>
      </c>
      <c r="H27" s="41"/>
      <c r="K27" s="40"/>
      <c r="L27" s="40"/>
      <c r="M27" s="40"/>
    </row>
    <row r="28" spans="1:13" x14ac:dyDescent="0.2">
      <c r="A28" s="35" t="s">
        <v>100</v>
      </c>
      <c r="B28" s="40">
        <v>29804</v>
      </c>
      <c r="C28" s="40">
        <v>61432</v>
      </c>
      <c r="D28" s="61">
        <f t="shared" si="0"/>
        <v>0.48515431696835526</v>
      </c>
      <c r="H28" s="41"/>
      <c r="J28" s="40"/>
      <c r="K28" s="40"/>
      <c r="L28" s="40"/>
    </row>
    <row r="29" spans="1:13" x14ac:dyDescent="0.2">
      <c r="A29" s="35" t="s">
        <v>31</v>
      </c>
      <c r="B29" s="40">
        <v>1748</v>
      </c>
      <c r="C29" s="40">
        <v>4110</v>
      </c>
      <c r="D29" s="61">
        <f t="shared" si="0"/>
        <v>0.42530413625304136</v>
      </c>
      <c r="H29" s="41"/>
      <c r="I29" s="40"/>
      <c r="J29" s="40"/>
      <c r="K29" s="40"/>
    </row>
    <row r="30" spans="1:13" x14ac:dyDescent="0.2">
      <c r="A30" s="35" t="s">
        <v>82</v>
      </c>
      <c r="B30" s="40">
        <v>1964</v>
      </c>
      <c r="C30" s="40">
        <v>4707</v>
      </c>
      <c r="D30" s="61">
        <f t="shared" si="0"/>
        <v>0.41725090291055872</v>
      </c>
      <c r="E30" s="40"/>
      <c r="F30" s="40"/>
      <c r="H30" s="41"/>
      <c r="J30" s="40"/>
      <c r="K30" s="40"/>
      <c r="L30" s="40"/>
    </row>
    <row r="31" spans="1:13" x14ac:dyDescent="0.2">
      <c r="A31" s="35" t="s">
        <v>34</v>
      </c>
      <c r="B31" s="35">
        <v>21448</v>
      </c>
      <c r="C31" s="40">
        <v>52892</v>
      </c>
      <c r="D31" s="61">
        <f t="shared" si="0"/>
        <v>0.405505558496559</v>
      </c>
      <c r="H31" s="41"/>
      <c r="J31" s="40"/>
      <c r="K31" s="40"/>
      <c r="L31" s="40"/>
    </row>
    <row r="32" spans="1:13" x14ac:dyDescent="0.2">
      <c r="A32" s="35" t="s">
        <v>56</v>
      </c>
      <c r="B32" s="35">
        <v>2461</v>
      </c>
      <c r="C32" s="40">
        <v>6252</v>
      </c>
      <c r="D32" s="61">
        <f t="shared" si="0"/>
        <v>0.39363403710812539</v>
      </c>
      <c r="E32" s="40"/>
      <c r="H32" s="41"/>
      <c r="J32" s="40"/>
      <c r="K32" s="40"/>
      <c r="L32" s="40"/>
    </row>
    <row r="33" spans="1:13" x14ac:dyDescent="0.2">
      <c r="A33" s="35" t="s">
        <v>112</v>
      </c>
      <c r="B33" s="40">
        <v>62425</v>
      </c>
      <c r="C33" s="40">
        <v>167188</v>
      </c>
      <c r="D33" s="61">
        <f t="shared" si="0"/>
        <v>0.37338206091346271</v>
      </c>
      <c r="H33" s="41"/>
      <c r="J33" s="40"/>
      <c r="K33" s="40"/>
      <c r="L33" s="40"/>
    </row>
    <row r="34" spans="1:13" x14ac:dyDescent="0.2">
      <c r="A34" s="35" t="s">
        <v>68</v>
      </c>
      <c r="B34" s="40">
        <v>15472</v>
      </c>
      <c r="C34" s="40">
        <v>43995</v>
      </c>
      <c r="D34" s="61">
        <f t="shared" si="0"/>
        <v>0.35167632685532446</v>
      </c>
      <c r="H34" s="41"/>
      <c r="J34" s="40"/>
      <c r="K34" s="40"/>
      <c r="L34" s="40"/>
    </row>
    <row r="35" spans="1:13" x14ac:dyDescent="0.2">
      <c r="A35" s="35" t="s">
        <v>7</v>
      </c>
      <c r="B35" s="40">
        <v>128577</v>
      </c>
      <c r="C35" s="40">
        <v>365616</v>
      </c>
      <c r="D35" s="61">
        <f t="shared" si="0"/>
        <v>0.35167224629119076</v>
      </c>
      <c r="E35" s="40"/>
      <c r="F35" s="40"/>
      <c r="H35" s="41"/>
      <c r="J35" s="40"/>
      <c r="K35" s="40"/>
      <c r="L35" s="40"/>
    </row>
    <row r="36" spans="1:13" x14ac:dyDescent="0.2">
      <c r="A36" s="35" t="s">
        <v>114</v>
      </c>
      <c r="B36" s="40">
        <v>18135</v>
      </c>
      <c r="C36" s="40">
        <v>52589</v>
      </c>
      <c r="D36" s="61">
        <f t="shared" si="0"/>
        <v>0.34484397877883205</v>
      </c>
      <c r="H36" s="41"/>
      <c r="J36" s="40"/>
      <c r="K36" s="40"/>
      <c r="L36" s="40"/>
    </row>
    <row r="37" spans="1:13" x14ac:dyDescent="0.2">
      <c r="A37" s="35" t="s">
        <v>18</v>
      </c>
      <c r="B37" s="40">
        <v>22837</v>
      </c>
      <c r="C37" s="40">
        <v>66331</v>
      </c>
      <c r="D37" s="61">
        <f t="shared" ref="D37:D54" si="1">B37/C37</f>
        <v>0.34428849256003979</v>
      </c>
      <c r="H37" s="41"/>
      <c r="K37" s="40"/>
      <c r="L37" s="40"/>
      <c r="M37" s="40"/>
    </row>
    <row r="38" spans="1:13" x14ac:dyDescent="0.2">
      <c r="A38" s="35" t="s">
        <v>64</v>
      </c>
      <c r="B38" s="40">
        <v>17371</v>
      </c>
      <c r="C38" s="40">
        <v>50961</v>
      </c>
      <c r="D38" s="61">
        <f t="shared" si="1"/>
        <v>0.34086850728988832</v>
      </c>
      <c r="H38" s="41"/>
      <c r="J38" s="40"/>
      <c r="K38" s="40"/>
      <c r="L38" s="40"/>
    </row>
    <row r="39" spans="1:13" x14ac:dyDescent="0.2">
      <c r="A39" s="35" t="s">
        <v>15</v>
      </c>
      <c r="B39" s="35">
        <v>32618</v>
      </c>
      <c r="C39" s="40">
        <v>99699</v>
      </c>
      <c r="D39" s="61">
        <f t="shared" si="1"/>
        <v>0.32716476594549593</v>
      </c>
      <c r="H39" s="41"/>
      <c r="K39" s="40"/>
      <c r="L39" s="40"/>
      <c r="M39" s="40"/>
    </row>
    <row r="40" spans="1:13" x14ac:dyDescent="0.2">
      <c r="A40" s="35" t="s">
        <v>85</v>
      </c>
      <c r="B40" s="40">
        <v>24840</v>
      </c>
      <c r="C40" s="40">
        <v>77631</v>
      </c>
      <c r="D40" s="61">
        <f t="shared" si="1"/>
        <v>0.31997526761216527</v>
      </c>
      <c r="H40" s="41"/>
      <c r="J40" s="40"/>
      <c r="K40" s="40"/>
      <c r="L40" s="40"/>
    </row>
    <row r="41" spans="1:13" x14ac:dyDescent="0.2">
      <c r="A41" s="35" t="s">
        <v>96</v>
      </c>
      <c r="B41" s="40">
        <v>8088</v>
      </c>
      <c r="C41" s="40">
        <v>26151</v>
      </c>
      <c r="D41" s="61">
        <f t="shared" si="1"/>
        <v>0.30928071584260641</v>
      </c>
      <c r="E41" s="40"/>
      <c r="H41" s="41"/>
      <c r="J41" s="40"/>
      <c r="K41" s="40"/>
      <c r="L41" s="40"/>
    </row>
    <row r="42" spans="1:13" x14ac:dyDescent="0.2">
      <c r="A42" s="35" t="s">
        <v>98</v>
      </c>
      <c r="B42" s="40">
        <v>12646</v>
      </c>
      <c r="C42" s="40">
        <v>43901</v>
      </c>
      <c r="D42" s="61">
        <f t="shared" si="1"/>
        <v>0.28805721965331088</v>
      </c>
      <c r="H42" s="41"/>
      <c r="J42" s="40"/>
      <c r="K42" s="40"/>
      <c r="L42" s="40"/>
    </row>
    <row r="43" spans="1:13" x14ac:dyDescent="0.2">
      <c r="A43" s="35" t="s">
        <v>71</v>
      </c>
      <c r="B43" s="40">
        <v>25573</v>
      </c>
      <c r="C43" s="40">
        <v>93149</v>
      </c>
      <c r="D43" s="61">
        <f t="shared" si="1"/>
        <v>0.27453864239014913</v>
      </c>
      <c r="H43" s="41"/>
      <c r="J43" s="40"/>
    </row>
    <row r="44" spans="1:13" x14ac:dyDescent="0.2">
      <c r="A44" t="s">
        <v>23</v>
      </c>
      <c r="B44" s="40">
        <v>340</v>
      </c>
      <c r="C44" s="42">
        <v>1247</v>
      </c>
      <c r="D44" s="61">
        <f t="shared" si="1"/>
        <v>0.27265437048917401</v>
      </c>
      <c r="H44" s="41"/>
      <c r="J44" s="40"/>
      <c r="K44" s="40"/>
      <c r="L44" s="40"/>
    </row>
    <row r="45" spans="1:13" x14ac:dyDescent="0.2">
      <c r="A45" s="35" t="s">
        <v>10</v>
      </c>
      <c r="B45" s="40">
        <v>18643</v>
      </c>
      <c r="C45" s="40">
        <v>72700</v>
      </c>
      <c r="D45" s="61">
        <f t="shared" si="1"/>
        <v>0.25643741403026132</v>
      </c>
      <c r="H45" s="41"/>
      <c r="I45" s="40"/>
      <c r="J45" s="40"/>
      <c r="K45" s="40"/>
      <c r="L45" s="40"/>
    </row>
    <row r="46" spans="1:13" x14ac:dyDescent="0.2">
      <c r="A46" s="35" t="s">
        <v>40</v>
      </c>
      <c r="B46" s="40">
        <v>4830</v>
      </c>
      <c r="C46" s="40">
        <v>22929</v>
      </c>
      <c r="D46" s="61">
        <f t="shared" si="1"/>
        <v>0.21065026821928562</v>
      </c>
      <c r="H46" s="41"/>
      <c r="J46" s="40"/>
      <c r="K46" s="40"/>
      <c r="L46" s="40"/>
      <c r="M46" s="40"/>
    </row>
    <row r="47" spans="1:13" x14ac:dyDescent="0.2">
      <c r="A47" s="35" t="s">
        <v>126</v>
      </c>
      <c r="B47" s="40">
        <v>11448</v>
      </c>
      <c r="C47" s="40">
        <v>62140</v>
      </c>
      <c r="D47" s="61">
        <f t="shared" si="1"/>
        <v>0.18422915996137754</v>
      </c>
      <c r="H47" s="41"/>
      <c r="J47" s="40"/>
      <c r="K47" s="40"/>
      <c r="L47" s="40"/>
    </row>
    <row r="48" spans="1:13" x14ac:dyDescent="0.2">
      <c r="A48" s="35" t="s">
        <v>1</v>
      </c>
      <c r="B48" s="40">
        <v>11169</v>
      </c>
      <c r="C48" s="40">
        <v>70260</v>
      </c>
      <c r="D48" s="61">
        <f t="shared" si="1"/>
        <v>0.1589666951323655</v>
      </c>
      <c r="H48" s="41"/>
      <c r="J48" s="40"/>
      <c r="K48" s="40"/>
      <c r="L48" s="40"/>
    </row>
    <row r="49" spans="1:13" x14ac:dyDescent="0.2">
      <c r="A49" s="35" t="s">
        <v>37</v>
      </c>
      <c r="B49" s="40">
        <v>4848</v>
      </c>
      <c r="C49" s="40">
        <v>35532</v>
      </c>
      <c r="D49" s="61">
        <f t="shared" si="1"/>
        <v>0.1364403917595407</v>
      </c>
      <c r="E49" s="40"/>
      <c r="H49" s="41"/>
      <c r="J49" s="40"/>
      <c r="K49" s="40"/>
      <c r="L49" s="40"/>
    </row>
    <row r="50" spans="1:13" x14ac:dyDescent="0.2">
      <c r="A50" s="35" t="s">
        <v>42</v>
      </c>
      <c r="B50" s="40">
        <v>3014</v>
      </c>
      <c r="C50" s="40">
        <v>35749</v>
      </c>
      <c r="D50" s="61">
        <f t="shared" si="1"/>
        <v>8.4310050630786879E-2</v>
      </c>
      <c r="H50" s="41"/>
      <c r="J50" s="40"/>
      <c r="K50" s="40"/>
      <c r="L50" s="40"/>
      <c r="M50" s="40"/>
    </row>
    <row r="51" spans="1:13" x14ac:dyDescent="0.2">
      <c r="A51" s="35" t="s">
        <v>45</v>
      </c>
      <c r="B51" s="40">
        <v>2502</v>
      </c>
      <c r="C51" s="40">
        <v>52326</v>
      </c>
      <c r="D51" s="61">
        <f t="shared" si="1"/>
        <v>4.7815617475060197E-2</v>
      </c>
      <c r="H51" s="41"/>
      <c r="J51" s="40"/>
      <c r="K51" s="40"/>
      <c r="L51" s="40"/>
      <c r="M51" s="40"/>
    </row>
    <row r="52" spans="1:13" x14ac:dyDescent="0.2">
      <c r="A52" s="35" t="s">
        <v>108</v>
      </c>
      <c r="B52" s="40">
        <v>1911</v>
      </c>
      <c r="C52" s="40">
        <v>48519</v>
      </c>
      <c r="D52" s="61">
        <f t="shared" si="1"/>
        <v>3.938663204105608E-2</v>
      </c>
      <c r="F52" s="40"/>
      <c r="H52" s="41"/>
      <c r="J52" s="40"/>
      <c r="K52" s="40"/>
      <c r="L52" s="40"/>
    </row>
    <row r="53" spans="1:13" x14ac:dyDescent="0.2">
      <c r="A53" s="35" t="s">
        <v>74</v>
      </c>
      <c r="B53" s="40">
        <v>1576</v>
      </c>
      <c r="C53" s="40">
        <v>49167</v>
      </c>
      <c r="D53" s="61">
        <f t="shared" si="1"/>
        <v>3.2054019972745949E-2</v>
      </c>
      <c r="E53" s="40"/>
      <c r="F53" s="40"/>
      <c r="G53" s="40"/>
      <c r="H53" s="41"/>
      <c r="J53" s="40"/>
      <c r="K53" s="40"/>
      <c r="L53" s="40"/>
    </row>
    <row r="54" spans="1:13" x14ac:dyDescent="0.2">
      <c r="A54" s="35" t="s">
        <v>93</v>
      </c>
      <c r="B54" s="40">
        <v>760</v>
      </c>
      <c r="C54" s="40">
        <v>44161</v>
      </c>
      <c r="D54" s="61">
        <f t="shared" si="1"/>
        <v>1.7209755213876497E-2</v>
      </c>
      <c r="H54" s="41"/>
      <c r="J54" s="40"/>
      <c r="K54" s="40"/>
      <c r="L54" s="40"/>
    </row>
    <row r="55" spans="1:13" x14ac:dyDescent="0.2">
      <c r="B55" s="40"/>
      <c r="C55" s="40"/>
      <c r="H55" s="41"/>
      <c r="J55" s="40"/>
      <c r="K55" s="40"/>
      <c r="L55" s="40"/>
      <c r="M55" s="40"/>
    </row>
    <row r="56" spans="1:13" x14ac:dyDescent="0.2">
      <c r="B56" s="40"/>
      <c r="C56" s="40"/>
      <c r="E56" s="40"/>
      <c r="H56" s="41"/>
      <c r="K56" s="40"/>
      <c r="L56" s="40"/>
      <c r="M56" s="40"/>
    </row>
    <row r="57" spans="1:13" x14ac:dyDescent="0.2">
      <c r="B57" s="40"/>
      <c r="C57" s="40"/>
      <c r="E57" s="40"/>
      <c r="F57" s="40"/>
      <c r="H57" s="41"/>
      <c r="K57" s="40"/>
      <c r="L57" s="40"/>
      <c r="M57" s="40"/>
    </row>
    <row r="58" spans="1:13" x14ac:dyDescent="0.2">
      <c r="H58" s="41"/>
      <c r="K58" s="40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8"/>
  <sheetViews>
    <sheetView workbookViewId="0">
      <selection activeCell="F66" sqref="F66"/>
    </sheetView>
  </sheetViews>
  <sheetFormatPr baseColWidth="10" defaultColWidth="8.83203125" defaultRowHeight="15" x14ac:dyDescent="0.2"/>
  <cols>
    <col min="1" max="1" width="23.5" customWidth="1"/>
    <col min="2" max="2" width="17.5" style="4" customWidth="1"/>
    <col min="3" max="3" width="16.83203125" customWidth="1"/>
    <col min="4" max="4" width="12.83203125" style="4" customWidth="1"/>
    <col min="5" max="5" width="18.5" customWidth="1"/>
    <col min="6" max="6" width="9.1640625" style="4" customWidth="1"/>
    <col min="7" max="7" width="18.83203125" customWidth="1"/>
  </cols>
  <sheetData>
    <row r="1" spans="1:4" x14ac:dyDescent="0.2">
      <c r="A1" s="1" t="s">
        <v>176</v>
      </c>
    </row>
    <row r="2" spans="1:4" x14ac:dyDescent="0.2">
      <c r="A2" s="1"/>
    </row>
    <row r="3" spans="1:4" x14ac:dyDescent="0.2">
      <c r="A3" s="1" t="s">
        <v>177</v>
      </c>
    </row>
    <row r="4" spans="1:4" x14ac:dyDescent="0.2">
      <c r="A4" t="s">
        <v>178</v>
      </c>
    </row>
    <row r="5" spans="1:4" x14ac:dyDescent="0.2">
      <c r="A5" t="s">
        <v>179</v>
      </c>
    </row>
    <row r="6" spans="1:4" x14ac:dyDescent="0.2">
      <c r="A6" t="s">
        <v>180</v>
      </c>
    </row>
    <row r="8" spans="1:4" x14ac:dyDescent="0.2">
      <c r="A8" s="1" t="s">
        <v>181</v>
      </c>
      <c r="C8" s="1" t="s">
        <v>184</v>
      </c>
      <c r="D8">
        <f>AVERAGE(B9:B29,B31:B48,B50:B63)</f>
        <v>87.514814814814812</v>
      </c>
    </row>
    <row r="9" spans="1:4" x14ac:dyDescent="0.2">
      <c r="A9" t="s">
        <v>21</v>
      </c>
      <c r="B9" s="4" t="s">
        <v>185</v>
      </c>
    </row>
    <row r="10" spans="1:4" x14ac:dyDescent="0.2">
      <c r="A10" t="s">
        <v>186</v>
      </c>
      <c r="B10" s="4" t="s">
        <v>185</v>
      </c>
    </row>
    <row r="11" spans="1:4" x14ac:dyDescent="0.2">
      <c r="A11" t="s">
        <v>23</v>
      </c>
      <c r="B11" s="4">
        <v>99</v>
      </c>
    </row>
    <row r="12" spans="1:4" x14ac:dyDescent="0.2">
      <c r="A12" t="s">
        <v>42</v>
      </c>
      <c r="B12" s="4">
        <v>37.5</v>
      </c>
    </row>
    <row r="13" spans="1:4" x14ac:dyDescent="0.2">
      <c r="A13" t="s">
        <v>37</v>
      </c>
      <c r="B13" s="4" t="s">
        <v>185</v>
      </c>
    </row>
    <row r="14" spans="1:4" x14ac:dyDescent="0.2">
      <c r="A14" t="s">
        <v>40</v>
      </c>
      <c r="B14" s="4">
        <v>80</v>
      </c>
    </row>
    <row r="15" spans="1:4" x14ac:dyDescent="0.2">
      <c r="A15" t="s">
        <v>59</v>
      </c>
      <c r="B15" s="4">
        <v>85</v>
      </c>
    </row>
    <row r="16" spans="1:4" x14ac:dyDescent="0.2">
      <c r="A16" t="s">
        <v>56</v>
      </c>
      <c r="B16" s="4" t="s">
        <v>185</v>
      </c>
    </row>
    <row r="17" spans="1:4" x14ac:dyDescent="0.2">
      <c r="A17" t="s">
        <v>53</v>
      </c>
      <c r="B17" s="4">
        <v>76</v>
      </c>
    </row>
    <row r="18" spans="1:4" x14ac:dyDescent="0.2">
      <c r="A18" t="s">
        <v>61</v>
      </c>
      <c r="B18" s="4" t="s">
        <v>185</v>
      </c>
    </row>
    <row r="19" spans="1:4" x14ac:dyDescent="0.2">
      <c r="A19" t="s">
        <v>64</v>
      </c>
      <c r="B19" s="4" t="s">
        <v>185</v>
      </c>
    </row>
    <row r="20" spans="1:4" x14ac:dyDescent="0.2">
      <c r="A20" t="s">
        <v>68</v>
      </c>
      <c r="B20" s="4" t="s">
        <v>185</v>
      </c>
    </row>
    <row r="21" spans="1:4" x14ac:dyDescent="0.2">
      <c r="A21" t="s">
        <v>79</v>
      </c>
      <c r="B21" s="4" t="s">
        <v>185</v>
      </c>
    </row>
    <row r="22" spans="1:4" x14ac:dyDescent="0.2">
      <c r="A22" t="s">
        <v>82</v>
      </c>
      <c r="B22" s="4" t="s">
        <v>185</v>
      </c>
    </row>
    <row r="23" spans="1:4" x14ac:dyDescent="0.2">
      <c r="A23" t="s">
        <v>87</v>
      </c>
      <c r="B23" s="4" t="s">
        <v>185</v>
      </c>
    </row>
    <row r="24" spans="1:4" x14ac:dyDescent="0.2">
      <c r="A24" t="s">
        <v>96</v>
      </c>
      <c r="B24" s="4">
        <v>80</v>
      </c>
    </row>
    <row r="25" spans="1:4" x14ac:dyDescent="0.2">
      <c r="A25" t="s">
        <v>102</v>
      </c>
      <c r="B25" s="4" t="s">
        <v>185</v>
      </c>
    </row>
    <row r="26" spans="1:4" x14ac:dyDescent="0.2">
      <c r="A26" t="s">
        <v>104</v>
      </c>
      <c r="B26" s="4" t="s">
        <v>185</v>
      </c>
    </row>
    <row r="27" spans="1:4" x14ac:dyDescent="0.2">
      <c r="A27" t="s">
        <v>116</v>
      </c>
      <c r="B27" s="4">
        <v>70</v>
      </c>
      <c r="C27" s="4"/>
    </row>
    <row r="28" spans="1:4" x14ac:dyDescent="0.2">
      <c r="A28" t="s">
        <v>124</v>
      </c>
      <c r="B28" s="4">
        <v>86</v>
      </c>
    </row>
    <row r="29" spans="1:4" x14ac:dyDescent="0.2">
      <c r="A29" t="s">
        <v>122</v>
      </c>
      <c r="B29" s="4" t="s">
        <v>185</v>
      </c>
    </row>
    <row r="30" spans="1:4" x14ac:dyDescent="0.2">
      <c r="A30" s="1" t="s">
        <v>182</v>
      </c>
      <c r="D30"/>
    </row>
    <row r="31" spans="1:4" x14ac:dyDescent="0.2">
      <c r="A31" t="s">
        <v>3</v>
      </c>
      <c r="B31" s="4">
        <v>97</v>
      </c>
      <c r="D31"/>
    </row>
    <row r="32" spans="1:4" x14ac:dyDescent="0.2">
      <c r="A32" t="s">
        <v>12</v>
      </c>
      <c r="B32" s="4">
        <v>89</v>
      </c>
      <c r="D32"/>
    </row>
    <row r="33" spans="1:4" x14ac:dyDescent="0.2">
      <c r="A33" t="s">
        <v>26</v>
      </c>
      <c r="B33" s="4">
        <v>97</v>
      </c>
      <c r="D33"/>
    </row>
    <row r="34" spans="1:4" x14ac:dyDescent="0.2">
      <c r="A34" t="s">
        <v>29</v>
      </c>
      <c r="B34" s="4">
        <v>90</v>
      </c>
      <c r="D34"/>
    </row>
    <row r="35" spans="1:4" x14ac:dyDescent="0.2">
      <c r="A35" t="s">
        <v>48</v>
      </c>
      <c r="B35" s="4" t="s">
        <v>185</v>
      </c>
      <c r="D35"/>
    </row>
    <row r="36" spans="1:4" x14ac:dyDescent="0.2">
      <c r="A36" t="s">
        <v>50</v>
      </c>
      <c r="B36" s="4">
        <v>93</v>
      </c>
      <c r="D36"/>
    </row>
    <row r="37" spans="1:4" x14ac:dyDescent="0.2">
      <c r="A37" t="s">
        <v>66</v>
      </c>
      <c r="B37" s="4">
        <v>89</v>
      </c>
      <c r="D37"/>
    </row>
    <row r="38" spans="1:4" x14ac:dyDescent="0.2">
      <c r="A38" t="s">
        <v>90</v>
      </c>
      <c r="B38" s="4">
        <v>83</v>
      </c>
      <c r="D38"/>
    </row>
    <row r="39" spans="1:4" x14ac:dyDescent="0.2">
      <c r="A39" t="s">
        <v>98</v>
      </c>
      <c r="B39" s="4">
        <v>90</v>
      </c>
      <c r="D39"/>
    </row>
    <row r="40" spans="1:4" x14ac:dyDescent="0.2">
      <c r="A40" t="s">
        <v>188</v>
      </c>
      <c r="B40" s="4" t="s">
        <v>185</v>
      </c>
      <c r="D40"/>
    </row>
    <row r="41" spans="1:4" x14ac:dyDescent="0.2">
      <c r="A41" t="s">
        <v>106</v>
      </c>
      <c r="B41" s="4">
        <v>94</v>
      </c>
      <c r="D41"/>
    </row>
    <row r="42" spans="1:4" x14ac:dyDescent="0.2">
      <c r="A42" t="s">
        <v>110</v>
      </c>
      <c r="B42" s="4" t="s">
        <v>185</v>
      </c>
      <c r="D42"/>
    </row>
    <row r="43" spans="1:4" x14ac:dyDescent="0.2">
      <c r="A43" s="4" t="s">
        <v>112</v>
      </c>
      <c r="B43" s="4">
        <v>92</v>
      </c>
      <c r="D43"/>
    </row>
    <row r="44" spans="1:4" x14ac:dyDescent="0.2">
      <c r="A44" s="4" t="s">
        <v>118</v>
      </c>
      <c r="B44" s="4">
        <v>91.4</v>
      </c>
      <c r="D44"/>
    </row>
    <row r="45" spans="1:4" x14ac:dyDescent="0.2">
      <c r="A45" s="4" t="s">
        <v>108</v>
      </c>
      <c r="B45" s="4" t="s">
        <v>185</v>
      </c>
    </row>
    <row r="46" spans="1:4" x14ac:dyDescent="0.2">
      <c r="A46" t="s">
        <v>114</v>
      </c>
      <c r="B46" s="4" t="s">
        <v>185</v>
      </c>
    </row>
    <row r="47" spans="1:4" x14ac:dyDescent="0.2">
      <c r="A47" t="s">
        <v>120</v>
      </c>
      <c r="B47" s="4" t="s">
        <v>185</v>
      </c>
    </row>
    <row r="48" spans="1:4" x14ac:dyDescent="0.2">
      <c r="A48" s="4" t="s">
        <v>126</v>
      </c>
      <c r="B48" s="4">
        <v>94</v>
      </c>
    </row>
    <row r="49" spans="1:2" x14ac:dyDescent="0.2">
      <c r="A49" s="1" t="s">
        <v>183</v>
      </c>
    </row>
    <row r="50" spans="1:2" x14ac:dyDescent="0.2">
      <c r="A50" t="s">
        <v>7</v>
      </c>
      <c r="B50" s="4">
        <v>92</v>
      </c>
    </row>
    <row r="51" spans="1:2" x14ac:dyDescent="0.2">
      <c r="A51" t="s">
        <v>10</v>
      </c>
      <c r="B51" s="4" t="s">
        <v>185</v>
      </c>
    </row>
    <row r="52" spans="1:2" x14ac:dyDescent="0.2">
      <c r="A52" t="s">
        <v>15</v>
      </c>
      <c r="B52" s="4">
        <v>95</v>
      </c>
    </row>
    <row r="53" spans="1:2" x14ac:dyDescent="0.2">
      <c r="A53" t="s">
        <v>18</v>
      </c>
      <c r="B53" s="4">
        <v>80</v>
      </c>
    </row>
    <row r="54" spans="1:2" x14ac:dyDescent="0.2">
      <c r="A54" t="s">
        <v>187</v>
      </c>
      <c r="B54" s="4" t="s">
        <v>185</v>
      </c>
    </row>
    <row r="55" spans="1:2" x14ac:dyDescent="0.2">
      <c r="A55" t="s">
        <v>31</v>
      </c>
      <c r="B55" s="4" t="s">
        <v>185</v>
      </c>
    </row>
    <row r="56" spans="1:2" x14ac:dyDescent="0.2">
      <c r="A56" t="s">
        <v>34</v>
      </c>
      <c r="B56" s="4">
        <v>92</v>
      </c>
    </row>
    <row r="57" spans="1:2" x14ac:dyDescent="0.2">
      <c r="A57" t="s">
        <v>45</v>
      </c>
      <c r="B57" s="4" t="s">
        <v>185</v>
      </c>
    </row>
    <row r="58" spans="1:2" x14ac:dyDescent="0.2">
      <c r="A58" t="s">
        <v>71</v>
      </c>
      <c r="B58" s="4">
        <v>95</v>
      </c>
    </row>
    <row r="59" spans="1:2" x14ac:dyDescent="0.2">
      <c r="A59" s="4" t="s">
        <v>93</v>
      </c>
      <c r="B59" s="4">
        <v>100</v>
      </c>
    </row>
    <row r="60" spans="1:2" x14ac:dyDescent="0.2">
      <c r="A60" s="4" t="s">
        <v>74</v>
      </c>
      <c r="B60" s="4" t="s">
        <v>185</v>
      </c>
    </row>
    <row r="61" spans="1:2" x14ac:dyDescent="0.2">
      <c r="A61" t="s">
        <v>1</v>
      </c>
      <c r="B61" s="4" t="s">
        <v>185</v>
      </c>
    </row>
    <row r="62" spans="1:2" x14ac:dyDescent="0.2">
      <c r="A62" s="4" t="s">
        <v>85</v>
      </c>
      <c r="B62" s="4" t="s">
        <v>185</v>
      </c>
    </row>
    <row r="63" spans="1:2" x14ac:dyDescent="0.2">
      <c r="A63" s="4" t="s">
        <v>100</v>
      </c>
      <c r="B63" s="4">
        <v>96</v>
      </c>
    </row>
    <row r="65" spans="1:6" x14ac:dyDescent="0.2">
      <c r="A65" s="1" t="s">
        <v>189</v>
      </c>
      <c r="D65" s="16" t="s">
        <v>2</v>
      </c>
      <c r="E65" t="str">
        <f>About!B1</f>
        <v>Missouri</v>
      </c>
      <c r="F65" s="4" t="str">
        <f>About!B2</f>
        <v>MO</v>
      </c>
    </row>
    <row r="66" spans="1:6" x14ac:dyDescent="0.2">
      <c r="D66" s="16" t="s">
        <v>190</v>
      </c>
      <c r="E66" t="str">
        <f>INDEX($B$9:$B$63,MATCH($E$65,$A$9:$A$63,0))</f>
        <v>NA</v>
      </c>
      <c r="F66" s="1">
        <f>IF(E66="NA", D8,E66)/100</f>
        <v>0.87514814814814812</v>
      </c>
    </row>
    <row r="67" spans="1:6" x14ac:dyDescent="0.2">
      <c r="A67" s="62">
        <f>SUMIFS('Forest by State'!B5:B54,'Forest by State'!A5:A54,'Impr Forest Mgmt'!E65)*1000</f>
        <v>15472000</v>
      </c>
      <c r="B67" t="s">
        <v>128</v>
      </c>
    </row>
    <row r="69" spans="1:6" x14ac:dyDescent="0.2">
      <c r="A69" s="1" t="s">
        <v>191</v>
      </c>
    </row>
    <row r="70" spans="1:6" x14ac:dyDescent="0.2">
      <c r="A70" s="45">
        <f>F66</f>
        <v>0.87514814814814812</v>
      </c>
      <c r="B70" t="s">
        <v>192</v>
      </c>
    </row>
    <row r="71" spans="1:6" x14ac:dyDescent="0.2">
      <c r="A71" s="5">
        <f>A67*(1-A70)</f>
        <v>1931707.8518518524</v>
      </c>
      <c r="B71" t="s">
        <v>193</v>
      </c>
    </row>
    <row r="72" spans="1:6" x14ac:dyDescent="0.2">
      <c r="A72" s="5"/>
    </row>
    <row r="73" spans="1:6" x14ac:dyDescent="0.2">
      <c r="A73" s="1" t="s">
        <v>194</v>
      </c>
    </row>
    <row r="74" spans="1:6" x14ac:dyDescent="0.2">
      <c r="A74" t="s">
        <v>195</v>
      </c>
    </row>
    <row r="75" spans="1:6" x14ac:dyDescent="0.2">
      <c r="A75" t="s">
        <v>196</v>
      </c>
    </row>
    <row r="76" spans="1:6" x14ac:dyDescent="0.2">
      <c r="A76" t="s">
        <v>197</v>
      </c>
    </row>
    <row r="77" spans="1:6" x14ac:dyDescent="0.2">
      <c r="A77" t="s">
        <v>198</v>
      </c>
    </row>
    <row r="78" spans="1:6" x14ac:dyDescent="0.2">
      <c r="A78" t="s">
        <v>199</v>
      </c>
    </row>
    <row r="80" spans="1:6" x14ac:dyDescent="0.2">
      <c r="A80" t="s">
        <v>200</v>
      </c>
    </row>
    <row r="81" spans="1:2" x14ac:dyDescent="0.2">
      <c r="A81" t="s">
        <v>201</v>
      </c>
    </row>
    <row r="82" spans="1:2" x14ac:dyDescent="0.2">
      <c r="A82" t="s">
        <v>202</v>
      </c>
    </row>
    <row r="84" spans="1:2" x14ac:dyDescent="0.2">
      <c r="A84" s="12">
        <v>0.5</v>
      </c>
      <c r="B84" s="4" t="s">
        <v>203</v>
      </c>
    </row>
    <row r="85" spans="1:2" x14ac:dyDescent="0.2">
      <c r="B85" s="4" t="s">
        <v>204</v>
      </c>
    </row>
    <row r="87" spans="1:2" x14ac:dyDescent="0.2">
      <c r="A87" s="62">
        <f>A71*A84</f>
        <v>965853.92592592619</v>
      </c>
      <c r="B87" t="s">
        <v>205</v>
      </c>
    </row>
    <row r="88" spans="1:2" x14ac:dyDescent="0.2">
      <c r="A88" s="63">
        <f>A67/2</f>
        <v>7736000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workbookViewId="0">
      <selection activeCell="A15" sqref="A15"/>
    </sheetView>
  </sheetViews>
  <sheetFormatPr baseColWidth="10" defaultColWidth="8.83203125" defaultRowHeight="15" x14ac:dyDescent="0.2"/>
  <cols>
    <col min="1" max="1" width="15.5" customWidth="1"/>
    <col min="2" max="2" width="28.83203125" customWidth="1"/>
    <col min="3" max="3" width="14.5" customWidth="1"/>
    <col min="4" max="4" width="13.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5" customWidth="1"/>
    <col min="10" max="10" width="25.5" customWidth="1"/>
    <col min="11" max="11" width="15.5" customWidth="1"/>
    <col min="12" max="12" width="13.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5" customWidth="1"/>
    <col min="22" max="22" width="12.5" customWidth="1"/>
    <col min="25" max="25" width="10.5" bestFit="1" customWidth="1"/>
  </cols>
  <sheetData>
    <row r="1" spans="1:25" x14ac:dyDescent="0.2">
      <c r="A1" s="16" t="s">
        <v>206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25" x14ac:dyDescent="0.2">
      <c r="A2" s="1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3" spans="1:25" x14ac:dyDescent="0.2">
      <c r="A3" s="1" t="s">
        <v>177</v>
      </c>
    </row>
    <row r="4" spans="1:25" x14ac:dyDescent="0.2">
      <c r="A4" t="s">
        <v>207</v>
      </c>
    </row>
    <row r="5" spans="1:25" x14ac:dyDescent="0.2">
      <c r="A5" t="s">
        <v>208</v>
      </c>
    </row>
    <row r="6" spans="1:25" x14ac:dyDescent="0.2">
      <c r="A6" t="s">
        <v>209</v>
      </c>
    </row>
    <row r="7" spans="1:25" x14ac:dyDescent="0.2">
      <c r="A7" t="s">
        <v>210</v>
      </c>
    </row>
    <row r="8" spans="1:25" x14ac:dyDescent="0.2">
      <c r="A8" t="s">
        <v>211</v>
      </c>
    </row>
    <row r="9" spans="1:25" x14ac:dyDescent="0.2">
      <c r="A9" s="4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Y9" s="46"/>
    </row>
    <row r="10" spans="1:25" ht="17" customHeight="1" x14ac:dyDescent="0.2">
      <c r="A10" s="17" t="s">
        <v>212</v>
      </c>
      <c r="B10" s="18" t="s">
        <v>213</v>
      </c>
      <c r="C10" s="117" t="s">
        <v>214</v>
      </c>
      <c r="D10" s="115"/>
      <c r="E10" s="116"/>
      <c r="F10" s="117" t="s">
        <v>215</v>
      </c>
      <c r="G10" s="115"/>
      <c r="H10" s="116"/>
      <c r="I10" s="117" t="s">
        <v>216</v>
      </c>
      <c r="J10" s="116"/>
      <c r="K10" s="117" t="s">
        <v>217</v>
      </c>
      <c r="L10" s="115"/>
      <c r="M10" s="116"/>
      <c r="N10" s="118" t="s">
        <v>218</v>
      </c>
      <c r="O10" s="115"/>
      <c r="P10" s="116"/>
      <c r="Q10" s="114" t="s">
        <v>219</v>
      </c>
      <c r="R10" s="115"/>
      <c r="S10" s="115"/>
      <c r="T10" s="116"/>
      <c r="Y10" s="46"/>
    </row>
    <row r="11" spans="1:25" ht="17" customHeight="1" x14ac:dyDescent="0.2">
      <c r="A11" s="19"/>
      <c r="B11" s="20"/>
      <c r="C11" s="47" t="s">
        <v>220</v>
      </c>
      <c r="D11" s="48" t="s">
        <v>221</v>
      </c>
      <c r="E11" s="49" t="s">
        <v>222</v>
      </c>
      <c r="F11" s="47" t="s">
        <v>220</v>
      </c>
      <c r="G11" s="48" t="s">
        <v>221</v>
      </c>
      <c r="H11" s="49" t="s">
        <v>222</v>
      </c>
      <c r="I11" s="47" t="s">
        <v>223</v>
      </c>
      <c r="J11" s="49" t="s">
        <v>224</v>
      </c>
      <c r="K11" s="50" t="s">
        <v>225</v>
      </c>
      <c r="L11" s="51" t="s">
        <v>226</v>
      </c>
      <c r="M11" s="52" t="s">
        <v>227</v>
      </c>
      <c r="N11" s="47" t="s">
        <v>225</v>
      </c>
      <c r="O11" s="48" t="s">
        <v>226</v>
      </c>
      <c r="P11" s="51" t="s">
        <v>227</v>
      </c>
      <c r="Q11" s="21" t="s">
        <v>220</v>
      </c>
      <c r="R11" s="22" t="s">
        <v>221</v>
      </c>
      <c r="S11" s="22" t="s">
        <v>222</v>
      </c>
      <c r="T11" s="23" t="s">
        <v>228</v>
      </c>
      <c r="U11" s="2" t="s">
        <v>2</v>
      </c>
      <c r="V11" s="2" t="s">
        <v>229</v>
      </c>
      <c r="Y11" s="46"/>
    </row>
    <row r="12" spans="1:25" x14ac:dyDescent="0.2">
      <c r="A12" s="24">
        <v>29107</v>
      </c>
      <c r="B12" s="25" t="s">
        <v>230</v>
      </c>
      <c r="C12" s="46">
        <v>1041</v>
      </c>
      <c r="D12" s="46">
        <v>451</v>
      </c>
      <c r="E12" s="53">
        <v>0</v>
      </c>
      <c r="F12" s="54">
        <v>938.7</v>
      </c>
      <c r="G12" s="46">
        <v>348.7</v>
      </c>
      <c r="H12" s="53">
        <v>0</v>
      </c>
      <c r="I12" s="54">
        <v>5605.915</v>
      </c>
      <c r="J12" s="46">
        <v>5605.915</v>
      </c>
      <c r="K12" s="55">
        <v>13.106299999999999</v>
      </c>
      <c r="L12" s="56">
        <v>11.469200000000001</v>
      </c>
      <c r="M12" s="57">
        <f t="shared" ref="M12:M75" si="0">K12-L12</f>
        <v>1.6370999999999984</v>
      </c>
      <c r="N12" s="11">
        <v>2.4414185122480321</v>
      </c>
      <c r="O12" s="11">
        <v>2.1364624036284181</v>
      </c>
      <c r="P12" s="11">
        <v>0.30495610861961409</v>
      </c>
      <c r="Q12" s="26">
        <v>212680</v>
      </c>
      <c r="R12">
        <v>95830</v>
      </c>
      <c r="S12">
        <v>6170</v>
      </c>
      <c r="T12" s="27">
        <f t="shared" ref="T12:T75" si="1">SUM(Q12:S12)</f>
        <v>314680</v>
      </c>
      <c r="U12" s="46" t="str">
        <f t="shared" ref="U12:U75" si="2">RIGHT(B12,2)</f>
        <v>MO</v>
      </c>
      <c r="V12">
        <f t="shared" ref="V12:V75" si="3">T12*N12</f>
        <v>768265.57743421069</v>
      </c>
      <c r="Y12" s="46"/>
    </row>
    <row r="13" spans="1:25" x14ac:dyDescent="0.2">
      <c r="A13" s="24">
        <v>8033</v>
      </c>
      <c r="B13" s="25" t="s">
        <v>231</v>
      </c>
      <c r="C13" s="46">
        <v>567</v>
      </c>
      <c r="D13" s="46">
        <v>525</v>
      </c>
      <c r="E13" s="53">
        <v>220</v>
      </c>
      <c r="F13" s="54">
        <v>562.44000000000005</v>
      </c>
      <c r="G13" s="46">
        <v>520.44000000000005</v>
      </c>
      <c r="H13" s="53">
        <v>215.44</v>
      </c>
      <c r="I13" s="54">
        <v>5211.37</v>
      </c>
      <c r="J13" s="46">
        <v>5211.37</v>
      </c>
      <c r="K13" s="54">
        <v>10.226279999999999</v>
      </c>
      <c r="L13" s="46">
        <v>9.7252139999999994</v>
      </c>
      <c r="M13" s="53">
        <f t="shared" si="0"/>
        <v>0.50106599999999979</v>
      </c>
      <c r="N13" s="11">
        <v>1.9049334521132431</v>
      </c>
      <c r="O13" s="11">
        <v>1.811595758923092</v>
      </c>
      <c r="P13" s="11">
        <v>9.3337693190150658E-2</v>
      </c>
      <c r="Q13" s="26">
        <v>0</v>
      </c>
      <c r="R13">
        <v>2320</v>
      </c>
      <c r="S13">
        <v>26550</v>
      </c>
      <c r="T13" s="27">
        <f t="shared" si="1"/>
        <v>28870</v>
      </c>
      <c r="U13" s="46" t="str">
        <f t="shared" si="2"/>
        <v>CO</v>
      </c>
      <c r="V13">
        <f t="shared" si="3"/>
        <v>54995.428762509327</v>
      </c>
      <c r="Y13" s="46"/>
    </row>
    <row r="14" spans="1:25" x14ac:dyDescent="0.2">
      <c r="A14" s="24">
        <v>8081</v>
      </c>
      <c r="B14" s="25" t="s">
        <v>232</v>
      </c>
      <c r="C14" s="46">
        <v>668</v>
      </c>
      <c r="D14" s="46">
        <v>668</v>
      </c>
      <c r="E14" s="53">
        <v>668</v>
      </c>
      <c r="F14" s="54">
        <v>660.98</v>
      </c>
      <c r="G14" s="46">
        <v>660.98</v>
      </c>
      <c r="H14" s="53">
        <v>660.98</v>
      </c>
      <c r="I14" s="54">
        <v>3884.5720000000001</v>
      </c>
      <c r="J14" s="46">
        <v>3884.5720000000001</v>
      </c>
      <c r="K14" s="54">
        <v>8.2070159999999994</v>
      </c>
      <c r="L14" s="46">
        <v>7.8349440000000001</v>
      </c>
      <c r="M14" s="53">
        <f t="shared" si="0"/>
        <v>0.37207199999999929</v>
      </c>
      <c r="N14" s="11">
        <v>1.5287885057350881</v>
      </c>
      <c r="O14" s="11">
        <v>1.4594795879864371</v>
      </c>
      <c r="P14" s="11">
        <v>6.930891774865125E-2</v>
      </c>
      <c r="Q14" s="26">
        <v>10590</v>
      </c>
      <c r="R14">
        <v>31970</v>
      </c>
      <c r="S14">
        <v>575010</v>
      </c>
      <c r="T14" s="27">
        <f t="shared" si="1"/>
        <v>617570</v>
      </c>
      <c r="U14" s="46" t="str">
        <f t="shared" si="2"/>
        <v>CO</v>
      </c>
      <c r="V14">
        <f t="shared" si="3"/>
        <v>944133.91748681839</v>
      </c>
      <c r="Y14" s="46"/>
    </row>
    <row r="15" spans="1:25" x14ac:dyDescent="0.2">
      <c r="A15" s="24">
        <v>31029</v>
      </c>
      <c r="B15" s="25" t="s">
        <v>233</v>
      </c>
      <c r="C15" s="46">
        <v>756</v>
      </c>
      <c r="D15" s="46">
        <v>323</v>
      </c>
      <c r="E15" s="53">
        <v>358</v>
      </c>
      <c r="F15" s="54">
        <v>614.4</v>
      </c>
      <c r="G15" s="46">
        <v>181.4</v>
      </c>
      <c r="H15" s="53">
        <v>216.4</v>
      </c>
      <c r="I15" s="54">
        <v>3392.308</v>
      </c>
      <c r="J15" s="46">
        <v>3392.308</v>
      </c>
      <c r="K15" s="54">
        <v>0</v>
      </c>
      <c r="L15" s="46">
        <v>0</v>
      </c>
      <c r="M15" s="53">
        <f t="shared" si="0"/>
        <v>0</v>
      </c>
      <c r="N15" s="11">
        <v>0</v>
      </c>
      <c r="O15" s="11">
        <v>0</v>
      </c>
      <c r="P15" s="11">
        <v>0</v>
      </c>
      <c r="Q15" s="26">
        <v>0</v>
      </c>
      <c r="R15">
        <v>0</v>
      </c>
      <c r="S15">
        <v>0</v>
      </c>
      <c r="T15" s="27">
        <f t="shared" si="1"/>
        <v>0</v>
      </c>
      <c r="U15" s="46" t="str">
        <f t="shared" si="2"/>
        <v>NE</v>
      </c>
      <c r="V15">
        <f t="shared" si="3"/>
        <v>0</v>
      </c>
      <c r="Y15" s="46"/>
    </row>
    <row r="16" spans="1:25" x14ac:dyDescent="0.2">
      <c r="A16" s="24">
        <v>8003</v>
      </c>
      <c r="B16" s="25" t="s">
        <v>234</v>
      </c>
      <c r="C16" s="46">
        <v>1164</v>
      </c>
      <c r="D16" s="46">
        <v>356</v>
      </c>
      <c r="E16" s="53">
        <v>89</v>
      </c>
      <c r="F16" s="54">
        <v>1164</v>
      </c>
      <c r="G16" s="46">
        <v>356</v>
      </c>
      <c r="H16" s="53">
        <v>89</v>
      </c>
      <c r="I16" s="54">
        <v>2237.5309999999999</v>
      </c>
      <c r="J16" s="46">
        <v>2237.5309999999999</v>
      </c>
      <c r="K16" s="54">
        <v>14.79434</v>
      </c>
      <c r="L16" s="46">
        <v>14.060879999999999</v>
      </c>
      <c r="M16" s="53">
        <f t="shared" si="0"/>
        <v>0.73346000000000089</v>
      </c>
      <c r="N16" s="11">
        <v>2.7558636344728522</v>
      </c>
      <c r="O16" s="11">
        <v>2.6192359957042108</v>
      </c>
      <c r="P16" s="11">
        <v>0.13662763876864131</v>
      </c>
      <c r="Q16" s="26">
        <v>0</v>
      </c>
      <c r="R16">
        <v>0</v>
      </c>
      <c r="S16">
        <v>220</v>
      </c>
      <c r="T16" s="27">
        <f t="shared" si="1"/>
        <v>220</v>
      </c>
      <c r="U16" s="46" t="str">
        <f t="shared" si="2"/>
        <v>CO</v>
      </c>
      <c r="V16">
        <f t="shared" si="3"/>
        <v>606.28999958402744</v>
      </c>
      <c r="Y16" s="46"/>
    </row>
    <row r="17" spans="1:25" x14ac:dyDescent="0.2">
      <c r="A17" s="24">
        <v>20041</v>
      </c>
      <c r="B17" s="25" t="s">
        <v>235</v>
      </c>
      <c r="C17" s="46">
        <v>414</v>
      </c>
      <c r="D17" s="46">
        <v>376</v>
      </c>
      <c r="E17" s="53">
        <v>0</v>
      </c>
      <c r="F17" s="54">
        <v>308.62</v>
      </c>
      <c r="G17" s="46">
        <v>270.62</v>
      </c>
      <c r="H17" s="53">
        <v>0</v>
      </c>
      <c r="I17" s="54">
        <v>2035.385</v>
      </c>
      <c r="J17" s="46">
        <v>2035.385</v>
      </c>
      <c r="K17" s="54">
        <v>14.05524</v>
      </c>
      <c r="L17" s="46">
        <v>11.87846</v>
      </c>
      <c r="M17" s="53">
        <f t="shared" si="0"/>
        <v>2.176779999999999</v>
      </c>
      <c r="N17" s="11">
        <v>2.618185386424011</v>
      </c>
      <c r="O17" s="11">
        <v>2.2126986366097028</v>
      </c>
      <c r="P17" s="11">
        <v>0.40548674981430821</v>
      </c>
      <c r="Q17" s="26">
        <v>245870</v>
      </c>
      <c r="R17">
        <v>14780</v>
      </c>
      <c r="S17">
        <v>220280</v>
      </c>
      <c r="T17" s="27">
        <f t="shared" si="1"/>
        <v>480930</v>
      </c>
      <c r="U17" s="46" t="str">
        <f t="shared" si="2"/>
        <v>KS</v>
      </c>
      <c r="V17">
        <f t="shared" si="3"/>
        <v>1259163.8978928996</v>
      </c>
      <c r="Y17" s="46"/>
    </row>
    <row r="18" spans="1:25" x14ac:dyDescent="0.2">
      <c r="A18" s="24">
        <v>27101</v>
      </c>
      <c r="B18" s="25" t="s">
        <v>236</v>
      </c>
      <c r="C18" s="46">
        <v>783</v>
      </c>
      <c r="D18" s="46">
        <v>656</v>
      </c>
      <c r="E18" s="53">
        <v>1</v>
      </c>
      <c r="F18" s="54">
        <v>720.9</v>
      </c>
      <c r="G18" s="46">
        <v>593.9</v>
      </c>
      <c r="H18" s="53">
        <v>0</v>
      </c>
      <c r="I18" s="54">
        <v>1808.3030000000001</v>
      </c>
      <c r="J18" s="46">
        <v>1808.3030000000001</v>
      </c>
      <c r="K18" s="54">
        <v>15.716559999999999</v>
      </c>
      <c r="L18" s="46">
        <v>11.08254</v>
      </c>
      <c r="M18" s="53">
        <f t="shared" si="0"/>
        <v>4.6340199999999996</v>
      </c>
      <c r="N18" s="11">
        <v>2.927653154044767</v>
      </c>
      <c r="O18" s="11">
        <v>2.0644360588975759</v>
      </c>
      <c r="P18" s="11">
        <v>0.86321709514719036</v>
      </c>
      <c r="Q18" s="26">
        <v>365350</v>
      </c>
      <c r="R18">
        <v>7820</v>
      </c>
      <c r="S18">
        <v>26560</v>
      </c>
      <c r="T18" s="27">
        <f t="shared" si="1"/>
        <v>399730</v>
      </c>
      <c r="U18" s="46" t="str">
        <f t="shared" si="2"/>
        <v>MN</v>
      </c>
      <c r="V18">
        <f t="shared" si="3"/>
        <v>1170270.7952663146</v>
      </c>
      <c r="Y18" s="46"/>
    </row>
    <row r="19" spans="1:25" x14ac:dyDescent="0.2">
      <c r="A19" s="24">
        <v>8067</v>
      </c>
      <c r="B19" s="25" t="s">
        <v>237</v>
      </c>
      <c r="C19" s="46">
        <v>1018</v>
      </c>
      <c r="D19" s="46">
        <v>1018</v>
      </c>
      <c r="E19" s="53">
        <v>1018</v>
      </c>
      <c r="F19" s="54">
        <v>1018</v>
      </c>
      <c r="G19" s="46">
        <v>1018</v>
      </c>
      <c r="H19" s="53">
        <v>1018</v>
      </c>
      <c r="I19" s="54">
        <v>1600.587</v>
      </c>
      <c r="J19" s="46">
        <v>1600.587</v>
      </c>
      <c r="K19" s="54">
        <v>9.0506679999999999</v>
      </c>
      <c r="L19" s="46">
        <v>8.5043710000000008</v>
      </c>
      <c r="M19" s="53">
        <f t="shared" si="0"/>
        <v>0.54629699999999914</v>
      </c>
      <c r="N19" s="11">
        <v>1.6859425164547479</v>
      </c>
      <c r="O19" s="11">
        <v>1.584179272138232</v>
      </c>
      <c r="P19" s="11">
        <v>0.10176324431651659</v>
      </c>
      <c r="Q19" s="26">
        <v>300</v>
      </c>
      <c r="R19">
        <v>20580</v>
      </c>
      <c r="S19">
        <v>37350</v>
      </c>
      <c r="T19" s="27">
        <f t="shared" si="1"/>
        <v>58230</v>
      </c>
      <c r="U19" s="46" t="str">
        <f t="shared" si="2"/>
        <v>CO</v>
      </c>
      <c r="V19">
        <f t="shared" si="3"/>
        <v>98172.432733159978</v>
      </c>
      <c r="Y19" s="46"/>
    </row>
    <row r="20" spans="1:25" x14ac:dyDescent="0.2">
      <c r="A20" s="24">
        <v>8005</v>
      </c>
      <c r="B20" s="25" t="s">
        <v>238</v>
      </c>
      <c r="C20" s="46">
        <v>818</v>
      </c>
      <c r="D20" s="46">
        <v>818</v>
      </c>
      <c r="E20" s="53">
        <v>418</v>
      </c>
      <c r="F20" s="54">
        <v>816.62</v>
      </c>
      <c r="G20" s="46">
        <v>816.62</v>
      </c>
      <c r="H20" s="53">
        <v>416.62</v>
      </c>
      <c r="I20" s="54">
        <v>1545.5250000000001</v>
      </c>
      <c r="J20" s="46">
        <v>1545.5250000000001</v>
      </c>
      <c r="K20" s="54">
        <v>0</v>
      </c>
      <c r="L20" s="46">
        <v>0</v>
      </c>
      <c r="M20" s="53">
        <f t="shared" si="0"/>
        <v>0</v>
      </c>
      <c r="N20" s="11">
        <v>0</v>
      </c>
      <c r="O20" s="11">
        <v>0</v>
      </c>
      <c r="P20" s="11">
        <v>0</v>
      </c>
      <c r="Q20" s="26">
        <v>0</v>
      </c>
      <c r="R20">
        <v>0</v>
      </c>
      <c r="S20">
        <v>0</v>
      </c>
      <c r="T20" s="27">
        <f t="shared" si="1"/>
        <v>0</v>
      </c>
      <c r="U20" s="46" t="str">
        <f t="shared" si="2"/>
        <v>CO</v>
      </c>
      <c r="V20">
        <f t="shared" si="3"/>
        <v>0</v>
      </c>
      <c r="Y20" s="46"/>
    </row>
    <row r="21" spans="1:25" x14ac:dyDescent="0.2">
      <c r="A21" s="24">
        <v>8099</v>
      </c>
      <c r="B21" s="25" t="s">
        <v>239</v>
      </c>
      <c r="C21" s="46">
        <v>427</v>
      </c>
      <c r="D21" s="46">
        <v>427</v>
      </c>
      <c r="E21" s="53">
        <v>92</v>
      </c>
      <c r="F21" s="54">
        <v>425.62</v>
      </c>
      <c r="G21" s="46">
        <v>425.62</v>
      </c>
      <c r="H21" s="53">
        <v>90.62</v>
      </c>
      <c r="I21" s="54">
        <v>1350.088</v>
      </c>
      <c r="J21" s="46">
        <v>1350.088</v>
      </c>
      <c r="K21" s="54">
        <v>0</v>
      </c>
      <c r="L21" s="46">
        <v>0</v>
      </c>
      <c r="M21" s="53">
        <f t="shared" si="0"/>
        <v>0</v>
      </c>
      <c r="N21" s="11">
        <v>0</v>
      </c>
      <c r="O21" s="11">
        <v>0</v>
      </c>
      <c r="P21" s="11">
        <v>0</v>
      </c>
      <c r="Q21" s="26">
        <v>0</v>
      </c>
      <c r="R21">
        <v>0</v>
      </c>
      <c r="S21">
        <v>0</v>
      </c>
      <c r="T21" s="27">
        <f t="shared" si="1"/>
        <v>0</v>
      </c>
      <c r="U21" s="46" t="str">
        <f t="shared" si="2"/>
        <v>CO</v>
      </c>
      <c r="V21">
        <f t="shared" si="3"/>
        <v>0</v>
      </c>
      <c r="Y21" s="46"/>
    </row>
    <row r="22" spans="1:25" x14ac:dyDescent="0.2">
      <c r="A22" s="24">
        <v>53075</v>
      </c>
      <c r="B22" s="25" t="s">
        <v>240</v>
      </c>
      <c r="C22" s="46">
        <v>874</v>
      </c>
      <c r="D22" s="46">
        <v>874</v>
      </c>
      <c r="E22" s="53">
        <v>165</v>
      </c>
      <c r="F22" s="54">
        <v>145.72</v>
      </c>
      <c r="G22" s="46">
        <v>145.72</v>
      </c>
      <c r="H22" s="53">
        <v>0</v>
      </c>
      <c r="I22" s="54">
        <v>1338.1890000000001</v>
      </c>
      <c r="J22" s="46">
        <v>1338.1890000000001</v>
      </c>
      <c r="K22" s="54">
        <v>20.130500000000001</v>
      </c>
      <c r="L22" s="46">
        <v>18.326969999999999</v>
      </c>
      <c r="M22" s="53">
        <f t="shared" si="0"/>
        <v>1.8035300000000021</v>
      </c>
      <c r="N22" s="11">
        <v>3.749874133875235</v>
      </c>
      <c r="O22" s="11">
        <v>3.413915737577677</v>
      </c>
      <c r="P22" s="11">
        <v>0.33595839629755903</v>
      </c>
      <c r="Q22" s="26">
        <v>395050</v>
      </c>
      <c r="R22">
        <v>90</v>
      </c>
      <c r="S22">
        <v>8260</v>
      </c>
      <c r="T22" s="27">
        <f t="shared" si="1"/>
        <v>403400</v>
      </c>
      <c r="U22" s="46" t="str">
        <f t="shared" si="2"/>
        <v>WA</v>
      </c>
      <c r="V22">
        <f t="shared" si="3"/>
        <v>1512699.2256052699</v>
      </c>
      <c r="Y22" s="46"/>
    </row>
    <row r="23" spans="1:25" x14ac:dyDescent="0.2">
      <c r="A23" s="24">
        <v>31105</v>
      </c>
      <c r="B23" s="25" t="s">
        <v>241</v>
      </c>
      <c r="C23" s="46">
        <v>286</v>
      </c>
      <c r="D23" s="46">
        <v>286</v>
      </c>
      <c r="E23" s="53">
        <v>286</v>
      </c>
      <c r="F23" s="54">
        <v>144.4</v>
      </c>
      <c r="G23" s="46">
        <v>144.4</v>
      </c>
      <c r="H23" s="53">
        <v>144.4</v>
      </c>
      <c r="I23" s="54">
        <v>1318.0640000000001</v>
      </c>
      <c r="J23" s="46">
        <v>1318.0640000000001</v>
      </c>
      <c r="K23" s="54">
        <v>0</v>
      </c>
      <c r="L23" s="46">
        <v>0</v>
      </c>
      <c r="M23" s="53">
        <f t="shared" si="0"/>
        <v>0</v>
      </c>
      <c r="N23" s="11">
        <v>0</v>
      </c>
      <c r="O23" s="11">
        <v>0</v>
      </c>
      <c r="P23" s="11">
        <v>0</v>
      </c>
      <c r="Q23" s="26">
        <v>0</v>
      </c>
      <c r="R23">
        <v>0</v>
      </c>
      <c r="S23">
        <v>0</v>
      </c>
      <c r="T23" s="27">
        <f t="shared" si="1"/>
        <v>0</v>
      </c>
      <c r="U23" s="46" t="str">
        <f t="shared" si="2"/>
        <v>NE</v>
      </c>
      <c r="V23">
        <f t="shared" si="3"/>
        <v>0</v>
      </c>
      <c r="Y23" s="46"/>
    </row>
    <row r="24" spans="1:25" x14ac:dyDescent="0.2">
      <c r="A24" s="24">
        <v>8115</v>
      </c>
      <c r="B24" s="25" t="s">
        <v>242</v>
      </c>
      <c r="C24" s="46">
        <v>545</v>
      </c>
      <c r="D24" s="46">
        <v>545</v>
      </c>
      <c r="E24" s="53">
        <v>126</v>
      </c>
      <c r="F24" s="54">
        <v>543.62</v>
      </c>
      <c r="G24" s="46">
        <v>543.62</v>
      </c>
      <c r="H24" s="53">
        <v>124.62</v>
      </c>
      <c r="I24" s="54">
        <v>1202.4970000000001</v>
      </c>
      <c r="J24" s="46">
        <v>1202.4970000000001</v>
      </c>
      <c r="K24" s="54">
        <v>0</v>
      </c>
      <c r="L24" s="46">
        <v>0</v>
      </c>
      <c r="M24" s="53">
        <f t="shared" si="0"/>
        <v>0</v>
      </c>
      <c r="N24" s="11">
        <v>0</v>
      </c>
      <c r="O24" s="11">
        <v>0</v>
      </c>
      <c r="P24" s="11">
        <v>0</v>
      </c>
      <c r="Q24" s="26">
        <v>0</v>
      </c>
      <c r="R24">
        <v>0</v>
      </c>
      <c r="S24">
        <v>0</v>
      </c>
      <c r="T24" s="27">
        <f t="shared" si="1"/>
        <v>0</v>
      </c>
      <c r="U24" s="46" t="str">
        <f t="shared" si="2"/>
        <v>CO</v>
      </c>
      <c r="V24">
        <f t="shared" si="3"/>
        <v>0</v>
      </c>
      <c r="Y24" s="46"/>
    </row>
    <row r="25" spans="1:25" x14ac:dyDescent="0.2">
      <c r="A25" s="24">
        <v>51173</v>
      </c>
      <c r="B25" s="25" t="s">
        <v>243</v>
      </c>
      <c r="C25" s="46">
        <v>1232</v>
      </c>
      <c r="D25" s="46">
        <v>1232</v>
      </c>
      <c r="E25" s="53">
        <v>57</v>
      </c>
      <c r="F25" s="54">
        <v>959.44</v>
      </c>
      <c r="G25" s="46">
        <v>959.44</v>
      </c>
      <c r="H25" s="53">
        <v>0</v>
      </c>
      <c r="I25" s="54">
        <v>1139.2080000000001</v>
      </c>
      <c r="J25" s="46">
        <v>1139.2080000000001</v>
      </c>
      <c r="K25" s="54">
        <v>11.07396</v>
      </c>
      <c r="L25" s="46">
        <v>16.77159</v>
      </c>
      <c r="M25" s="53">
        <f t="shared" si="0"/>
        <v>-5.6976300000000002</v>
      </c>
      <c r="N25" s="11">
        <v>2.0628377915883358</v>
      </c>
      <c r="O25" s="11">
        <v>3.124182286826485</v>
      </c>
      <c r="P25" s="11">
        <v>-1.061344495238149</v>
      </c>
      <c r="Q25" s="26">
        <v>1620</v>
      </c>
      <c r="R25">
        <v>75720</v>
      </c>
      <c r="S25">
        <v>1070</v>
      </c>
      <c r="T25" s="27">
        <f t="shared" si="1"/>
        <v>78410</v>
      </c>
      <c r="U25" s="46" t="str">
        <f t="shared" si="2"/>
        <v>VA</v>
      </c>
      <c r="V25">
        <f t="shared" si="3"/>
        <v>161747.1112384414</v>
      </c>
      <c r="Y25" s="46"/>
    </row>
    <row r="26" spans="1:25" x14ac:dyDescent="0.2">
      <c r="A26" s="24">
        <v>8113</v>
      </c>
      <c r="B26" s="25" t="s">
        <v>244</v>
      </c>
      <c r="C26" s="46">
        <v>687</v>
      </c>
      <c r="D26" s="46">
        <v>687</v>
      </c>
      <c r="E26" s="53">
        <v>687</v>
      </c>
      <c r="F26" s="54">
        <v>687</v>
      </c>
      <c r="G26" s="46">
        <v>687</v>
      </c>
      <c r="H26" s="53">
        <v>687</v>
      </c>
      <c r="I26" s="54">
        <v>1136.9290000000001</v>
      </c>
      <c r="J26" s="46">
        <v>1136.9290000000001</v>
      </c>
      <c r="K26" s="54">
        <v>13.014089999999999</v>
      </c>
      <c r="L26" s="46">
        <v>12.337160000000001</v>
      </c>
      <c r="M26" s="53">
        <f t="shared" si="0"/>
        <v>0.6769299999999987</v>
      </c>
      <c r="N26" s="11">
        <v>2.424241795629734</v>
      </c>
      <c r="O26" s="11">
        <v>2.298144465834441</v>
      </c>
      <c r="P26" s="11">
        <v>0.12609732979529359</v>
      </c>
      <c r="Q26" s="26">
        <v>10</v>
      </c>
      <c r="R26">
        <v>7040</v>
      </c>
      <c r="S26">
        <v>51530</v>
      </c>
      <c r="T26" s="27">
        <f t="shared" si="1"/>
        <v>58580</v>
      </c>
      <c r="U26" s="46" t="str">
        <f t="shared" si="2"/>
        <v>CO</v>
      </c>
      <c r="V26">
        <f t="shared" si="3"/>
        <v>142012.0843879898</v>
      </c>
      <c r="Y26" s="46"/>
    </row>
    <row r="27" spans="1:25" x14ac:dyDescent="0.2">
      <c r="A27" s="24">
        <v>6079</v>
      </c>
      <c r="B27" s="25" t="s">
        <v>245</v>
      </c>
      <c r="C27" s="46">
        <v>919</v>
      </c>
      <c r="D27" s="46">
        <v>1591</v>
      </c>
      <c r="E27" s="53">
        <v>300</v>
      </c>
      <c r="F27" s="54">
        <v>0</v>
      </c>
      <c r="G27" s="46">
        <v>0</v>
      </c>
      <c r="H27" s="53">
        <v>0</v>
      </c>
      <c r="I27" s="54">
        <v>1106.6769999999999</v>
      </c>
      <c r="J27" s="46">
        <v>1106.6769999999999</v>
      </c>
      <c r="K27" s="54">
        <v>38.532919999999997</v>
      </c>
      <c r="L27" s="46">
        <v>31.366320000000002</v>
      </c>
      <c r="M27" s="53">
        <f t="shared" si="0"/>
        <v>7.1665999999999954</v>
      </c>
      <c r="N27" s="11">
        <v>7.177844564749198</v>
      </c>
      <c r="O27" s="11">
        <v>5.8428629215793686</v>
      </c>
      <c r="P27" s="11">
        <v>1.3349816431698289</v>
      </c>
      <c r="Q27" s="26">
        <v>8910</v>
      </c>
      <c r="R27">
        <v>8390</v>
      </c>
      <c r="S27">
        <v>422540</v>
      </c>
      <c r="T27" s="27">
        <f t="shared" si="1"/>
        <v>439840</v>
      </c>
      <c r="U27" s="46" t="str">
        <f t="shared" si="2"/>
        <v>CA</v>
      </c>
      <c r="V27">
        <f t="shared" si="3"/>
        <v>3157103.1533592874</v>
      </c>
      <c r="Y27" s="46"/>
    </row>
    <row r="28" spans="1:25" x14ac:dyDescent="0.2">
      <c r="A28" s="24">
        <v>27165</v>
      </c>
      <c r="B28" s="25" t="s">
        <v>246</v>
      </c>
      <c r="C28" s="46">
        <v>723</v>
      </c>
      <c r="D28" s="46">
        <v>490</v>
      </c>
      <c r="E28" s="53">
        <v>0</v>
      </c>
      <c r="F28" s="54">
        <v>660.9</v>
      </c>
      <c r="G28" s="46">
        <v>427.9</v>
      </c>
      <c r="H28" s="53">
        <v>0</v>
      </c>
      <c r="I28" s="54">
        <v>1091.1079999999999</v>
      </c>
      <c r="J28" s="46">
        <v>1091.1079999999999</v>
      </c>
      <c r="K28" s="54">
        <v>15.716559999999999</v>
      </c>
      <c r="L28" s="46">
        <v>12.03205</v>
      </c>
      <c r="M28" s="53">
        <f t="shared" si="0"/>
        <v>3.6845099999999995</v>
      </c>
      <c r="N28" s="11">
        <v>2.927653154044767</v>
      </c>
      <c r="O28" s="11">
        <v>2.2413091116710229</v>
      </c>
      <c r="P28" s="11">
        <v>0.68634404237374336</v>
      </c>
      <c r="Q28" s="26">
        <v>244060</v>
      </c>
      <c r="R28">
        <v>1030</v>
      </c>
      <c r="S28">
        <v>1020</v>
      </c>
      <c r="T28" s="27">
        <f t="shared" si="1"/>
        <v>246110</v>
      </c>
      <c r="U28" s="46" t="str">
        <f t="shared" si="2"/>
        <v>MN</v>
      </c>
      <c r="V28">
        <f t="shared" si="3"/>
        <v>720524.71774195763</v>
      </c>
      <c r="Y28" s="46"/>
    </row>
    <row r="29" spans="1:25" x14ac:dyDescent="0.2">
      <c r="A29" s="24">
        <v>8063</v>
      </c>
      <c r="B29" s="25" t="s">
        <v>247</v>
      </c>
      <c r="C29" s="46">
        <v>413</v>
      </c>
      <c r="D29" s="46">
        <v>413</v>
      </c>
      <c r="E29" s="53">
        <v>123</v>
      </c>
      <c r="F29" s="54">
        <v>411.62</v>
      </c>
      <c r="G29" s="46">
        <v>411.62</v>
      </c>
      <c r="H29" s="53">
        <v>121.62</v>
      </c>
      <c r="I29" s="54">
        <v>1012.629</v>
      </c>
      <c r="J29" s="46">
        <v>1012.629</v>
      </c>
      <c r="K29" s="54">
        <v>0</v>
      </c>
      <c r="L29" s="46">
        <v>0</v>
      </c>
      <c r="M29" s="53">
        <f t="shared" si="0"/>
        <v>0</v>
      </c>
      <c r="N29" s="11">
        <v>0</v>
      </c>
      <c r="O29" s="11">
        <v>0</v>
      </c>
      <c r="P29" s="11">
        <v>0</v>
      </c>
      <c r="Q29" s="26">
        <v>0</v>
      </c>
      <c r="R29">
        <v>0</v>
      </c>
      <c r="S29">
        <v>0</v>
      </c>
      <c r="T29" s="27">
        <f t="shared" si="1"/>
        <v>0</v>
      </c>
      <c r="U29" s="46" t="str">
        <f t="shared" si="2"/>
        <v>CO</v>
      </c>
      <c r="V29">
        <f t="shared" si="3"/>
        <v>0</v>
      </c>
      <c r="Y29" s="46"/>
    </row>
    <row r="30" spans="1:25" x14ac:dyDescent="0.2">
      <c r="A30" s="24">
        <v>8107</v>
      </c>
      <c r="B30" s="25" t="s">
        <v>248</v>
      </c>
      <c r="C30" s="46">
        <v>966</v>
      </c>
      <c r="D30" s="46">
        <v>966</v>
      </c>
      <c r="E30" s="53">
        <v>966</v>
      </c>
      <c r="F30" s="54">
        <v>954.08</v>
      </c>
      <c r="G30" s="46">
        <v>954.08</v>
      </c>
      <c r="H30" s="53">
        <v>954.08</v>
      </c>
      <c r="I30" s="54">
        <v>1012.629</v>
      </c>
      <c r="J30" s="46">
        <v>1012.629</v>
      </c>
      <c r="K30" s="54">
        <v>9.2018889999999995</v>
      </c>
      <c r="L30" s="46">
        <v>8.7857579999999995</v>
      </c>
      <c r="M30" s="53">
        <f t="shared" si="0"/>
        <v>0.41613100000000003</v>
      </c>
      <c r="N30" s="11">
        <v>1.714111698362736</v>
      </c>
      <c r="O30" s="11">
        <v>1.63659554758637</v>
      </c>
      <c r="P30" s="11">
        <v>7.7516150776365991E-2</v>
      </c>
      <c r="Q30" s="26">
        <v>3530</v>
      </c>
      <c r="R30">
        <v>83290</v>
      </c>
      <c r="S30">
        <v>324980</v>
      </c>
      <c r="T30" s="27">
        <f t="shared" si="1"/>
        <v>411800</v>
      </c>
      <c r="U30" s="46" t="str">
        <f t="shared" si="2"/>
        <v>CO</v>
      </c>
      <c r="V30">
        <f t="shared" si="3"/>
        <v>705871.19738577469</v>
      </c>
      <c r="Y30" s="46"/>
    </row>
    <row r="31" spans="1:25" x14ac:dyDescent="0.2">
      <c r="A31" s="24">
        <v>20013</v>
      </c>
      <c r="B31" s="25" t="s">
        <v>249</v>
      </c>
      <c r="C31" s="46">
        <v>745</v>
      </c>
      <c r="D31" s="46">
        <v>835</v>
      </c>
      <c r="E31" s="53">
        <v>0</v>
      </c>
      <c r="F31" s="54">
        <v>647.16</v>
      </c>
      <c r="G31" s="46">
        <v>737.16</v>
      </c>
      <c r="H31" s="53">
        <v>0</v>
      </c>
      <c r="I31" s="54">
        <v>953.51700000000005</v>
      </c>
      <c r="J31" s="46">
        <v>953.51700000000005</v>
      </c>
      <c r="K31" s="54">
        <v>14.02849</v>
      </c>
      <c r="L31" s="46">
        <v>11.574870000000001</v>
      </c>
      <c r="M31" s="53">
        <f t="shared" si="0"/>
        <v>2.453619999999999</v>
      </c>
      <c r="N31" s="11">
        <v>2.6132024434727108</v>
      </c>
      <c r="O31" s="11">
        <v>2.1561464253728642</v>
      </c>
      <c r="P31" s="11">
        <v>0.45705601809984608</v>
      </c>
      <c r="Q31" s="26">
        <v>221590</v>
      </c>
      <c r="R31">
        <v>51190</v>
      </c>
      <c r="S31">
        <v>21740</v>
      </c>
      <c r="T31" s="27">
        <f t="shared" si="1"/>
        <v>294520</v>
      </c>
      <c r="U31" s="46" t="str">
        <f t="shared" si="2"/>
        <v>KS</v>
      </c>
      <c r="V31">
        <f t="shared" si="3"/>
        <v>769640.38365158276</v>
      </c>
      <c r="Y31" s="46"/>
    </row>
    <row r="32" spans="1:25" x14ac:dyDescent="0.2">
      <c r="A32" s="24">
        <v>6089</v>
      </c>
      <c r="B32" s="25" t="s">
        <v>250</v>
      </c>
      <c r="C32" s="46">
        <v>1021</v>
      </c>
      <c r="D32" s="46">
        <v>1021</v>
      </c>
      <c r="E32" s="53">
        <v>488</v>
      </c>
      <c r="F32" s="54">
        <v>0</v>
      </c>
      <c r="G32" s="46">
        <v>0</v>
      </c>
      <c r="H32" s="53">
        <v>0</v>
      </c>
      <c r="I32" s="54">
        <v>949.33989999999994</v>
      </c>
      <c r="J32" s="46">
        <v>949.33989999999994</v>
      </c>
      <c r="K32" s="54">
        <v>47.744399999999999</v>
      </c>
      <c r="L32" s="46">
        <v>38.590940000000003</v>
      </c>
      <c r="M32" s="53">
        <f t="shared" si="0"/>
        <v>9.1534599999999955</v>
      </c>
      <c r="N32" s="11">
        <v>8.893742857722998</v>
      </c>
      <c r="O32" s="11">
        <v>7.1886524283018902</v>
      </c>
      <c r="P32" s="11">
        <v>1.7050904294211069</v>
      </c>
      <c r="Q32" s="26">
        <v>35380</v>
      </c>
      <c r="R32">
        <v>47680</v>
      </c>
      <c r="S32">
        <v>547470</v>
      </c>
      <c r="T32" s="27">
        <f t="shared" si="1"/>
        <v>630530</v>
      </c>
      <c r="U32" s="46" t="str">
        <f t="shared" si="2"/>
        <v>CA</v>
      </c>
      <c r="V32">
        <f t="shared" si="3"/>
        <v>5607771.684080082</v>
      </c>
      <c r="Y32" s="46"/>
    </row>
    <row r="33" spans="1:25" x14ac:dyDescent="0.2">
      <c r="A33" s="24">
        <v>9013</v>
      </c>
      <c r="B33" s="25" t="s">
        <v>251</v>
      </c>
      <c r="C33" s="46">
        <v>4852</v>
      </c>
      <c r="D33" s="46">
        <v>3886</v>
      </c>
      <c r="E33" s="53">
        <v>4090</v>
      </c>
      <c r="F33" s="54">
        <v>4475.54</v>
      </c>
      <c r="G33" s="46">
        <v>3509.54</v>
      </c>
      <c r="H33" s="53">
        <v>3713.54</v>
      </c>
      <c r="I33" s="54">
        <v>886.05060000000003</v>
      </c>
      <c r="J33" s="46">
        <v>886.05060000000003</v>
      </c>
      <c r="K33" s="54">
        <v>24.618960000000001</v>
      </c>
      <c r="L33" s="46">
        <v>22.776420000000002</v>
      </c>
      <c r="M33" s="53">
        <f t="shared" si="0"/>
        <v>1.8425399999999996</v>
      </c>
      <c r="N33" s="11">
        <v>4.5859765682377027</v>
      </c>
      <c r="O33" s="11">
        <v>4.2427514577520968</v>
      </c>
      <c r="P33" s="11">
        <v>0.34322511048560522</v>
      </c>
      <c r="Q33" s="26">
        <v>6130</v>
      </c>
      <c r="R33">
        <v>21470</v>
      </c>
      <c r="S33">
        <v>390</v>
      </c>
      <c r="T33" s="27">
        <f t="shared" si="1"/>
        <v>27990</v>
      </c>
      <c r="U33" s="46" t="str">
        <f t="shared" si="2"/>
        <v>CT</v>
      </c>
      <c r="V33">
        <f t="shared" si="3"/>
        <v>128361.48414497329</v>
      </c>
      <c r="Y33" s="46"/>
    </row>
    <row r="34" spans="1:25" x14ac:dyDescent="0.2">
      <c r="A34" s="24">
        <v>29217</v>
      </c>
      <c r="B34" s="25" t="s">
        <v>252</v>
      </c>
      <c r="C34" s="46">
        <v>883</v>
      </c>
      <c r="D34" s="46">
        <v>877</v>
      </c>
      <c r="E34" s="53">
        <v>593</v>
      </c>
      <c r="F34" s="54">
        <v>786.96</v>
      </c>
      <c r="G34" s="46">
        <v>780.96</v>
      </c>
      <c r="H34" s="53">
        <v>496.96</v>
      </c>
      <c r="I34" s="54">
        <v>873.64589999999998</v>
      </c>
      <c r="J34" s="46">
        <v>873.64589999999998</v>
      </c>
      <c r="K34" s="54">
        <v>13.45689</v>
      </c>
      <c r="L34" s="46">
        <v>11.82911</v>
      </c>
      <c r="M34" s="53">
        <f t="shared" si="0"/>
        <v>1.6277799999999996</v>
      </c>
      <c r="N34" s="11">
        <v>2.5067258008198658</v>
      </c>
      <c r="O34" s="11">
        <v>2.203505805407957</v>
      </c>
      <c r="P34" s="11">
        <v>0.30321999541190869</v>
      </c>
      <c r="Q34" s="26">
        <v>138450</v>
      </c>
      <c r="R34">
        <v>220860</v>
      </c>
      <c r="S34">
        <v>5700</v>
      </c>
      <c r="T34" s="27">
        <f t="shared" si="1"/>
        <v>365010</v>
      </c>
      <c r="U34" s="46" t="str">
        <f t="shared" si="2"/>
        <v>MO</v>
      </c>
      <c r="V34">
        <f t="shared" si="3"/>
        <v>914979.98455725925</v>
      </c>
      <c r="Y34" s="46"/>
    </row>
    <row r="35" spans="1:25" x14ac:dyDescent="0.2">
      <c r="A35" s="24">
        <v>1017</v>
      </c>
      <c r="B35" s="25" t="s">
        <v>253</v>
      </c>
      <c r="C35" s="46">
        <v>0</v>
      </c>
      <c r="D35" s="46">
        <v>0</v>
      </c>
      <c r="E35" s="53">
        <v>0</v>
      </c>
      <c r="F35" s="54">
        <v>0</v>
      </c>
      <c r="G35" s="46">
        <v>0</v>
      </c>
      <c r="H35" s="53">
        <v>0</v>
      </c>
      <c r="I35" s="54">
        <v>827.95090000000005</v>
      </c>
      <c r="J35" s="46">
        <v>827.95090000000005</v>
      </c>
      <c r="K35" s="54">
        <v>11.605549999999999</v>
      </c>
      <c r="L35" s="46">
        <v>16.681619999999999</v>
      </c>
      <c r="M35" s="53">
        <f t="shared" si="0"/>
        <v>-5.0760699999999996</v>
      </c>
      <c r="N35" s="11">
        <v>2.1618614418119639</v>
      </c>
      <c r="O35" s="11">
        <v>3.1074228334684091</v>
      </c>
      <c r="P35" s="11">
        <v>-0.94556139165644504</v>
      </c>
      <c r="Q35" s="26">
        <v>240</v>
      </c>
      <c r="R35">
        <v>59080</v>
      </c>
      <c r="S35">
        <v>39160</v>
      </c>
      <c r="T35" s="27">
        <f t="shared" si="1"/>
        <v>98480</v>
      </c>
      <c r="U35" s="46" t="str">
        <f t="shared" si="2"/>
        <v>AL</v>
      </c>
      <c r="V35">
        <f t="shared" si="3"/>
        <v>212900.11478964222</v>
      </c>
      <c r="Y35" s="46"/>
    </row>
    <row r="36" spans="1:25" x14ac:dyDescent="0.2">
      <c r="A36" s="24">
        <v>26047</v>
      </c>
      <c r="B36" s="25" t="s">
        <v>254</v>
      </c>
      <c r="C36" s="46">
        <v>1820</v>
      </c>
      <c r="D36" s="46">
        <v>1820</v>
      </c>
      <c r="E36" s="53">
        <v>443</v>
      </c>
      <c r="F36" s="54">
        <v>1686.56</v>
      </c>
      <c r="G36" s="46">
        <v>1686.56</v>
      </c>
      <c r="H36" s="53">
        <v>309.56</v>
      </c>
      <c r="I36" s="54">
        <v>815.16660000000002</v>
      </c>
      <c r="J36" s="46">
        <v>815.16660000000002</v>
      </c>
      <c r="K36" s="54">
        <v>17.60596</v>
      </c>
      <c r="L36" s="46">
        <v>15.742459999999999</v>
      </c>
      <c r="M36" s="53">
        <f t="shared" si="0"/>
        <v>1.8635000000000002</v>
      </c>
      <c r="N36" s="11">
        <v>3.279607262911604</v>
      </c>
      <c r="O36" s="11">
        <v>2.9324777604910728</v>
      </c>
      <c r="P36" s="11">
        <v>0.34712950242053109</v>
      </c>
      <c r="Q36" s="26">
        <v>27700</v>
      </c>
      <c r="R36">
        <v>6460</v>
      </c>
      <c r="S36">
        <v>27150</v>
      </c>
      <c r="T36" s="27">
        <f t="shared" si="1"/>
        <v>61310</v>
      </c>
      <c r="U36" s="46" t="str">
        <f t="shared" si="2"/>
        <v>MI</v>
      </c>
      <c r="V36">
        <f t="shared" si="3"/>
        <v>201072.72128911043</v>
      </c>
      <c r="Y36" s="46"/>
    </row>
    <row r="37" spans="1:25" x14ac:dyDescent="0.2">
      <c r="A37" s="24">
        <v>8041</v>
      </c>
      <c r="B37" s="25" t="s">
        <v>255</v>
      </c>
      <c r="C37" s="46">
        <v>443</v>
      </c>
      <c r="D37" s="46">
        <v>443</v>
      </c>
      <c r="E37" s="53">
        <v>443</v>
      </c>
      <c r="F37" s="54">
        <v>443</v>
      </c>
      <c r="G37" s="46">
        <v>443</v>
      </c>
      <c r="H37" s="53">
        <v>443</v>
      </c>
      <c r="I37" s="54">
        <v>793.26840000000004</v>
      </c>
      <c r="J37" s="46">
        <v>793.26840000000004</v>
      </c>
      <c r="K37" s="54">
        <v>8.9722600000000003</v>
      </c>
      <c r="L37" s="46">
        <v>8.3911709999999999</v>
      </c>
      <c r="M37" s="53">
        <f t="shared" si="0"/>
        <v>0.58108900000000041</v>
      </c>
      <c r="N37" s="11">
        <v>1.671336812121081</v>
      </c>
      <c r="O37" s="11">
        <v>1.5630925752377729</v>
      </c>
      <c r="P37" s="11">
        <v>0.1082442368833078</v>
      </c>
      <c r="Q37" s="26">
        <v>0</v>
      </c>
      <c r="R37">
        <v>20</v>
      </c>
      <c r="S37">
        <v>18320</v>
      </c>
      <c r="T37" s="27">
        <f t="shared" si="1"/>
        <v>18340</v>
      </c>
      <c r="U37" s="46" t="str">
        <f t="shared" si="2"/>
        <v>CO</v>
      </c>
      <c r="V37">
        <f t="shared" si="3"/>
        <v>30652.317134300625</v>
      </c>
      <c r="Y37" s="46"/>
    </row>
    <row r="38" spans="1:25" x14ac:dyDescent="0.2">
      <c r="A38" s="24">
        <v>8009</v>
      </c>
      <c r="B38" s="25" t="s">
        <v>256</v>
      </c>
      <c r="C38" s="46">
        <v>427</v>
      </c>
      <c r="D38" s="46">
        <v>427</v>
      </c>
      <c r="E38" s="53">
        <v>128</v>
      </c>
      <c r="F38" s="54">
        <v>425.62</v>
      </c>
      <c r="G38" s="46">
        <v>425.62</v>
      </c>
      <c r="H38" s="53">
        <v>126.62</v>
      </c>
      <c r="I38" s="54">
        <v>777.19290000000001</v>
      </c>
      <c r="J38" s="46">
        <v>777.19290000000001</v>
      </c>
      <c r="K38" s="54">
        <v>0</v>
      </c>
      <c r="L38" s="46">
        <v>0</v>
      </c>
      <c r="M38" s="53">
        <f t="shared" si="0"/>
        <v>0</v>
      </c>
      <c r="N38" s="11">
        <v>0</v>
      </c>
      <c r="O38" s="11">
        <v>0</v>
      </c>
      <c r="P38" s="11">
        <v>0</v>
      </c>
      <c r="Q38" s="26">
        <v>0</v>
      </c>
      <c r="R38">
        <v>0</v>
      </c>
      <c r="S38">
        <v>0</v>
      </c>
      <c r="T38" s="27">
        <f t="shared" si="1"/>
        <v>0</v>
      </c>
      <c r="U38" s="46" t="str">
        <f t="shared" si="2"/>
        <v>CO</v>
      </c>
      <c r="V38">
        <f t="shared" si="3"/>
        <v>0</v>
      </c>
      <c r="Y38" s="46"/>
    </row>
    <row r="39" spans="1:25" x14ac:dyDescent="0.2">
      <c r="A39" s="24">
        <v>31079</v>
      </c>
      <c r="B39" s="25" t="s">
        <v>257</v>
      </c>
      <c r="C39" s="46">
        <v>1408</v>
      </c>
      <c r="D39" s="46">
        <v>688</v>
      </c>
      <c r="E39" s="53">
        <v>775</v>
      </c>
      <c r="F39" s="54">
        <v>1260.98</v>
      </c>
      <c r="G39" s="46">
        <v>540.98</v>
      </c>
      <c r="H39" s="53">
        <v>627.98</v>
      </c>
      <c r="I39" s="54">
        <v>775.29430000000002</v>
      </c>
      <c r="J39" s="46">
        <v>775.29430000000002</v>
      </c>
      <c r="K39" s="54">
        <v>14.57033</v>
      </c>
      <c r="L39" s="46">
        <v>12.159739999999999</v>
      </c>
      <c r="M39" s="53">
        <f t="shared" si="0"/>
        <v>2.4105900000000009</v>
      </c>
      <c r="N39" s="11">
        <v>2.7141354456683322</v>
      </c>
      <c r="O39" s="11">
        <v>2.2650949802860358</v>
      </c>
      <c r="P39" s="11">
        <v>0.44904046538229592</v>
      </c>
      <c r="Q39" s="26">
        <v>234930</v>
      </c>
      <c r="R39">
        <v>2320</v>
      </c>
      <c r="S39">
        <v>53710</v>
      </c>
      <c r="T39" s="27">
        <f t="shared" si="1"/>
        <v>290960</v>
      </c>
      <c r="U39" s="46" t="str">
        <f t="shared" si="2"/>
        <v>NE</v>
      </c>
      <c r="V39">
        <f t="shared" si="3"/>
        <v>789704.84927165799</v>
      </c>
      <c r="Y39" s="46"/>
    </row>
    <row r="40" spans="1:25" x14ac:dyDescent="0.2">
      <c r="A40" s="24">
        <v>44001</v>
      </c>
      <c r="B40" s="25" t="s">
        <v>258</v>
      </c>
      <c r="C40" s="46">
        <v>4401.1499999999996</v>
      </c>
      <c r="D40" s="46">
        <v>3926.39</v>
      </c>
      <c r="E40" s="53">
        <v>3047.36</v>
      </c>
      <c r="F40" s="54">
        <v>4042.87</v>
      </c>
      <c r="G40" s="46">
        <v>3568.1109999999999</v>
      </c>
      <c r="H40" s="53">
        <v>2689.0819999999999</v>
      </c>
      <c r="I40" s="54">
        <v>764.53510000000006</v>
      </c>
      <c r="J40" s="46">
        <v>764.53510000000006</v>
      </c>
      <c r="K40" s="54">
        <v>25.11721</v>
      </c>
      <c r="L40" s="46">
        <v>20.07442</v>
      </c>
      <c r="M40" s="53">
        <f t="shared" si="0"/>
        <v>5.0427900000000001</v>
      </c>
      <c r="N40" s="11">
        <v>4.6787897019007181</v>
      </c>
      <c r="O40" s="11">
        <v>3.7394276501104149</v>
      </c>
      <c r="P40" s="11">
        <v>0.93936205179030319</v>
      </c>
      <c r="Q40" s="26">
        <v>50</v>
      </c>
      <c r="R40">
        <v>490</v>
      </c>
      <c r="S40">
        <v>10</v>
      </c>
      <c r="T40" s="27">
        <f t="shared" si="1"/>
        <v>550</v>
      </c>
      <c r="U40" s="46" t="str">
        <f t="shared" si="2"/>
        <v>RI</v>
      </c>
      <c r="V40">
        <f t="shared" si="3"/>
        <v>2573.334336045395</v>
      </c>
      <c r="Y40" s="46"/>
    </row>
    <row r="41" spans="1:25" x14ac:dyDescent="0.2">
      <c r="A41" s="24">
        <v>25005</v>
      </c>
      <c r="B41" s="25" t="s">
        <v>259</v>
      </c>
      <c r="C41" s="46">
        <v>6549</v>
      </c>
      <c r="D41" s="46">
        <v>6070</v>
      </c>
      <c r="E41" s="53">
        <v>5191</v>
      </c>
      <c r="F41" s="54">
        <v>6243.62</v>
      </c>
      <c r="G41" s="46">
        <v>5764.62</v>
      </c>
      <c r="H41" s="53">
        <v>4885.62</v>
      </c>
      <c r="I41" s="54">
        <v>759.47190000000001</v>
      </c>
      <c r="J41" s="46">
        <v>759.47190000000001</v>
      </c>
      <c r="K41" s="54">
        <v>21.18346</v>
      </c>
      <c r="L41" s="46">
        <v>19.333829999999999</v>
      </c>
      <c r="M41" s="53">
        <f t="shared" si="0"/>
        <v>1.8496300000000012</v>
      </c>
      <c r="N41" s="11">
        <v>3.9460176706977319</v>
      </c>
      <c r="O41" s="11">
        <v>3.6014718474822311</v>
      </c>
      <c r="P41" s="11">
        <v>0.34454582321550159</v>
      </c>
      <c r="Q41" s="26">
        <v>4320</v>
      </c>
      <c r="R41">
        <v>24380</v>
      </c>
      <c r="S41">
        <v>3340</v>
      </c>
      <c r="T41" s="27">
        <f t="shared" si="1"/>
        <v>32040</v>
      </c>
      <c r="U41" s="46" t="str">
        <f t="shared" si="2"/>
        <v>MA</v>
      </c>
      <c r="V41">
        <f t="shared" si="3"/>
        <v>126430.40616915534</v>
      </c>
      <c r="Y41" s="46"/>
    </row>
    <row r="42" spans="1:25" x14ac:dyDescent="0.2">
      <c r="A42" s="24">
        <v>31157</v>
      </c>
      <c r="B42" s="25" t="s">
        <v>260</v>
      </c>
      <c r="C42" s="46">
        <v>295</v>
      </c>
      <c r="D42" s="46">
        <v>90</v>
      </c>
      <c r="E42" s="53">
        <v>87</v>
      </c>
      <c r="F42" s="54">
        <v>153.4</v>
      </c>
      <c r="G42" s="46">
        <v>0</v>
      </c>
      <c r="H42" s="53">
        <v>0</v>
      </c>
      <c r="I42" s="54">
        <v>730.48540000000003</v>
      </c>
      <c r="J42" s="46">
        <v>730.48540000000003</v>
      </c>
      <c r="K42" s="54">
        <v>0</v>
      </c>
      <c r="L42" s="46">
        <v>0</v>
      </c>
      <c r="M42" s="53">
        <f t="shared" si="0"/>
        <v>0</v>
      </c>
      <c r="N42" s="11">
        <v>0</v>
      </c>
      <c r="O42" s="11">
        <v>0</v>
      </c>
      <c r="P42" s="11">
        <v>0</v>
      </c>
      <c r="Q42" s="26">
        <v>0</v>
      </c>
      <c r="R42">
        <v>0</v>
      </c>
      <c r="S42">
        <v>0</v>
      </c>
      <c r="T42" s="27">
        <f t="shared" si="1"/>
        <v>0</v>
      </c>
      <c r="U42" s="46" t="str">
        <f t="shared" si="2"/>
        <v>NE</v>
      </c>
      <c r="V42">
        <f t="shared" si="3"/>
        <v>0</v>
      </c>
      <c r="Y42" s="46"/>
    </row>
    <row r="43" spans="1:25" x14ac:dyDescent="0.2">
      <c r="A43" s="24">
        <v>38027</v>
      </c>
      <c r="B43" s="25" t="s">
        <v>261</v>
      </c>
      <c r="C43" s="46">
        <v>355</v>
      </c>
      <c r="D43" s="46">
        <v>355</v>
      </c>
      <c r="E43" s="53">
        <v>125</v>
      </c>
      <c r="F43" s="54">
        <v>311.27999999999997</v>
      </c>
      <c r="G43" s="46">
        <v>311.27999999999997</v>
      </c>
      <c r="H43" s="53">
        <v>81.28</v>
      </c>
      <c r="I43" s="54">
        <v>696.18259999999998</v>
      </c>
      <c r="J43" s="46">
        <v>696.18259999999998</v>
      </c>
      <c r="K43" s="54">
        <v>0</v>
      </c>
      <c r="L43" s="46">
        <v>0</v>
      </c>
      <c r="M43" s="53">
        <f t="shared" si="0"/>
        <v>0</v>
      </c>
      <c r="N43" s="11">
        <v>0</v>
      </c>
      <c r="O43" s="11">
        <v>0</v>
      </c>
      <c r="P43" s="11">
        <v>0</v>
      </c>
      <c r="Q43" s="26">
        <v>0</v>
      </c>
      <c r="R43">
        <v>0</v>
      </c>
      <c r="S43">
        <v>0</v>
      </c>
      <c r="T43" s="27">
        <f t="shared" si="1"/>
        <v>0</v>
      </c>
      <c r="U43" s="46" t="str">
        <f t="shared" si="2"/>
        <v>ND</v>
      </c>
      <c r="V43">
        <f t="shared" si="3"/>
        <v>0</v>
      </c>
      <c r="Y43" s="46"/>
    </row>
    <row r="44" spans="1:25" x14ac:dyDescent="0.2">
      <c r="A44" s="24">
        <v>31117</v>
      </c>
      <c r="B44" s="25" t="s">
        <v>262</v>
      </c>
      <c r="C44" s="46">
        <v>178</v>
      </c>
      <c r="D44" s="46">
        <v>178</v>
      </c>
      <c r="E44" s="53">
        <v>178</v>
      </c>
      <c r="F44" s="54">
        <v>36.399990000000003</v>
      </c>
      <c r="G44" s="46">
        <v>36.399990000000003</v>
      </c>
      <c r="H44" s="53">
        <v>36.399990000000003</v>
      </c>
      <c r="I44" s="54">
        <v>688.58789999999999</v>
      </c>
      <c r="J44" s="46">
        <v>688.58789999999999</v>
      </c>
      <c r="K44" s="54">
        <v>14.21668</v>
      </c>
      <c r="L44" s="46">
        <v>10.90232</v>
      </c>
      <c r="M44" s="53">
        <f t="shared" si="0"/>
        <v>3.3143600000000006</v>
      </c>
      <c r="N44" s="11">
        <v>2.648258145678517</v>
      </c>
      <c r="O44" s="11">
        <v>2.030864994273895</v>
      </c>
      <c r="P44" s="11">
        <v>0.61739315140462114</v>
      </c>
      <c r="Q44" s="26">
        <v>0</v>
      </c>
      <c r="R44">
        <v>0</v>
      </c>
      <c r="S44">
        <v>11080</v>
      </c>
      <c r="T44" s="27">
        <f t="shared" si="1"/>
        <v>11080</v>
      </c>
      <c r="U44" s="46" t="str">
        <f t="shared" si="2"/>
        <v>NE</v>
      </c>
      <c r="V44">
        <f t="shared" si="3"/>
        <v>29342.700254117968</v>
      </c>
      <c r="Y44" s="46"/>
    </row>
    <row r="45" spans="1:25" x14ac:dyDescent="0.2">
      <c r="A45" s="24">
        <v>24013</v>
      </c>
      <c r="B45" s="25" t="s">
        <v>263</v>
      </c>
      <c r="C45" s="46">
        <v>3790</v>
      </c>
      <c r="D45" s="46">
        <v>0</v>
      </c>
      <c r="E45" s="53">
        <v>1305</v>
      </c>
      <c r="F45" s="54">
        <v>3109.66</v>
      </c>
      <c r="G45" s="46">
        <v>0</v>
      </c>
      <c r="H45" s="53">
        <v>624.66</v>
      </c>
      <c r="I45" s="54">
        <v>672.51239999999996</v>
      </c>
      <c r="J45" s="46">
        <v>672.51239999999996</v>
      </c>
      <c r="K45" s="54">
        <v>24.930779999999999</v>
      </c>
      <c r="L45" s="46">
        <v>22.696370000000002</v>
      </c>
      <c r="M45" s="53">
        <f t="shared" si="0"/>
        <v>2.2344099999999969</v>
      </c>
      <c r="N45" s="11">
        <v>4.6440618493993719</v>
      </c>
      <c r="O45" s="11">
        <v>4.2278398845464293</v>
      </c>
      <c r="P45" s="11">
        <v>0.41622196485294222</v>
      </c>
      <c r="Q45" s="26">
        <v>76330</v>
      </c>
      <c r="R45">
        <v>126670</v>
      </c>
      <c r="S45">
        <v>0</v>
      </c>
      <c r="T45" s="27">
        <f t="shared" si="1"/>
        <v>203000</v>
      </c>
      <c r="U45" s="46" t="str">
        <f t="shared" si="2"/>
        <v>MD</v>
      </c>
      <c r="V45">
        <f t="shared" si="3"/>
        <v>942744.55542807246</v>
      </c>
      <c r="Y45" s="46"/>
    </row>
    <row r="46" spans="1:25" x14ac:dyDescent="0.2">
      <c r="A46" s="24">
        <v>21171</v>
      </c>
      <c r="B46" s="25" t="s">
        <v>264</v>
      </c>
      <c r="C46" s="46">
        <v>1013</v>
      </c>
      <c r="D46" s="46">
        <v>1013</v>
      </c>
      <c r="E46" s="53">
        <v>0</v>
      </c>
      <c r="F46" s="54">
        <v>794.56</v>
      </c>
      <c r="G46" s="46">
        <v>794.56</v>
      </c>
      <c r="H46" s="53">
        <v>0</v>
      </c>
      <c r="I46" s="54">
        <v>668.96820000000002</v>
      </c>
      <c r="J46" s="46">
        <v>668.96820000000002</v>
      </c>
      <c r="K46" s="54">
        <v>11.4693</v>
      </c>
      <c r="L46" s="46">
        <v>16.25291</v>
      </c>
      <c r="M46" s="53">
        <f t="shared" si="0"/>
        <v>-4.7836099999999995</v>
      </c>
      <c r="N46" s="11">
        <v>2.1364810314525342</v>
      </c>
      <c r="O46" s="11">
        <v>3.027563488696364</v>
      </c>
      <c r="P46" s="11">
        <v>-0.89108245724382973</v>
      </c>
      <c r="Q46" s="26">
        <v>7920</v>
      </c>
      <c r="R46">
        <v>71140</v>
      </c>
      <c r="S46">
        <v>6330</v>
      </c>
      <c r="T46" s="27">
        <f t="shared" si="1"/>
        <v>85390</v>
      </c>
      <c r="U46" s="46" t="str">
        <f t="shared" si="2"/>
        <v>KY</v>
      </c>
      <c r="V46">
        <f t="shared" si="3"/>
        <v>182434.11527573189</v>
      </c>
      <c r="Y46" s="46"/>
    </row>
    <row r="47" spans="1:25" x14ac:dyDescent="0.2">
      <c r="A47" s="24">
        <v>27087</v>
      </c>
      <c r="B47" s="25" t="s">
        <v>265</v>
      </c>
      <c r="C47" s="46">
        <v>635</v>
      </c>
      <c r="D47" s="46">
        <v>635</v>
      </c>
      <c r="E47" s="53">
        <v>0</v>
      </c>
      <c r="F47" s="54">
        <v>615.94000000000005</v>
      </c>
      <c r="G47" s="46">
        <v>615.94000000000005</v>
      </c>
      <c r="H47" s="53">
        <v>0</v>
      </c>
      <c r="I47" s="54">
        <v>656.69010000000003</v>
      </c>
      <c r="J47" s="46">
        <v>656.69010000000003</v>
      </c>
      <c r="K47" s="54">
        <v>15.39706</v>
      </c>
      <c r="L47" s="46">
        <v>13.63448</v>
      </c>
      <c r="M47" s="53">
        <f t="shared" si="0"/>
        <v>1.7625799999999998</v>
      </c>
      <c r="N47" s="11">
        <v>2.8681372559909111</v>
      </c>
      <c r="O47" s="11">
        <v>2.5398069536692689</v>
      </c>
      <c r="P47" s="11">
        <v>0.3283303023216419</v>
      </c>
      <c r="Q47" s="26">
        <v>140600</v>
      </c>
      <c r="R47">
        <v>30790</v>
      </c>
      <c r="S47">
        <v>6940</v>
      </c>
      <c r="T47" s="27">
        <f t="shared" si="1"/>
        <v>178330</v>
      </c>
      <c r="U47" s="46" t="str">
        <f t="shared" si="2"/>
        <v>MN</v>
      </c>
      <c r="V47">
        <f t="shared" si="3"/>
        <v>511474.91686085914</v>
      </c>
      <c r="Y47" s="46"/>
    </row>
    <row r="48" spans="1:25" x14ac:dyDescent="0.2">
      <c r="A48" s="24">
        <v>38055</v>
      </c>
      <c r="B48" s="25" t="s">
        <v>266</v>
      </c>
      <c r="C48" s="46">
        <v>360</v>
      </c>
      <c r="D48" s="46">
        <v>360</v>
      </c>
      <c r="E48" s="53">
        <v>255</v>
      </c>
      <c r="F48" s="54">
        <v>330.52</v>
      </c>
      <c r="G48" s="46">
        <v>330.52</v>
      </c>
      <c r="H48" s="53">
        <v>225.52</v>
      </c>
      <c r="I48" s="54">
        <v>634.15909999999997</v>
      </c>
      <c r="J48" s="46">
        <v>634.15909999999997</v>
      </c>
      <c r="K48" s="54">
        <v>0</v>
      </c>
      <c r="L48" s="46">
        <v>0</v>
      </c>
      <c r="M48" s="53">
        <f t="shared" si="0"/>
        <v>0</v>
      </c>
      <c r="N48" s="11">
        <v>0</v>
      </c>
      <c r="O48" s="11">
        <v>0</v>
      </c>
      <c r="P48" s="11">
        <v>0</v>
      </c>
      <c r="Q48" s="26">
        <v>0</v>
      </c>
      <c r="R48">
        <v>0</v>
      </c>
      <c r="S48">
        <v>0</v>
      </c>
      <c r="T48" s="27">
        <f t="shared" si="1"/>
        <v>0</v>
      </c>
      <c r="U48" s="46" t="str">
        <f t="shared" si="2"/>
        <v>ND</v>
      </c>
      <c r="V48">
        <f t="shared" si="3"/>
        <v>0</v>
      </c>
      <c r="Y48" s="46"/>
    </row>
    <row r="49" spans="1:25" x14ac:dyDescent="0.2">
      <c r="A49" s="24">
        <v>6067</v>
      </c>
      <c r="B49" s="25" t="s">
        <v>267</v>
      </c>
      <c r="C49" s="46">
        <v>2784</v>
      </c>
      <c r="D49" s="46">
        <v>2613</v>
      </c>
      <c r="E49" s="53">
        <v>1897</v>
      </c>
      <c r="F49" s="54">
        <v>1158.04</v>
      </c>
      <c r="G49" s="46">
        <v>987.04</v>
      </c>
      <c r="H49" s="53">
        <v>271.04000000000002</v>
      </c>
      <c r="I49" s="54">
        <v>632.89319999999998</v>
      </c>
      <c r="J49" s="46">
        <v>632.89319999999998</v>
      </c>
      <c r="K49" s="54">
        <v>38.532919999999997</v>
      </c>
      <c r="L49" s="46">
        <v>31.098230000000001</v>
      </c>
      <c r="M49" s="53">
        <f t="shared" si="0"/>
        <v>7.4346899999999962</v>
      </c>
      <c r="N49" s="11">
        <v>7.177844564749198</v>
      </c>
      <c r="O49" s="11">
        <v>5.7929235879040686</v>
      </c>
      <c r="P49" s="11">
        <v>1.384920976845128</v>
      </c>
      <c r="Q49" s="26">
        <v>3320</v>
      </c>
      <c r="R49">
        <v>2630</v>
      </c>
      <c r="S49">
        <v>87040</v>
      </c>
      <c r="T49" s="27">
        <f t="shared" si="1"/>
        <v>92990</v>
      </c>
      <c r="U49" s="46" t="str">
        <f t="shared" si="2"/>
        <v>CA</v>
      </c>
      <c r="V49">
        <f t="shared" si="3"/>
        <v>667467.76607602788</v>
      </c>
      <c r="Y49" s="46"/>
    </row>
    <row r="50" spans="1:25" x14ac:dyDescent="0.2">
      <c r="A50" s="24">
        <v>6113</v>
      </c>
      <c r="B50" s="25" t="s">
        <v>268</v>
      </c>
      <c r="C50" s="46">
        <v>1770</v>
      </c>
      <c r="D50" s="46">
        <v>2336</v>
      </c>
      <c r="E50" s="53">
        <v>207</v>
      </c>
      <c r="F50" s="54">
        <v>144.04</v>
      </c>
      <c r="G50" s="46">
        <v>710.04</v>
      </c>
      <c r="H50" s="53">
        <v>0</v>
      </c>
      <c r="I50" s="54">
        <v>632.89319999999998</v>
      </c>
      <c r="J50" s="46">
        <v>632.89319999999998</v>
      </c>
      <c r="K50" s="54">
        <v>38.532919999999997</v>
      </c>
      <c r="L50" s="46">
        <v>31.365860000000001</v>
      </c>
      <c r="M50" s="53">
        <f t="shared" si="0"/>
        <v>7.1670599999999958</v>
      </c>
      <c r="N50" s="11">
        <v>7.177844564749198</v>
      </c>
      <c r="O50" s="11">
        <v>5.8427772335884303</v>
      </c>
      <c r="P50" s="11">
        <v>1.335067331160767</v>
      </c>
      <c r="Q50" s="26">
        <v>105360</v>
      </c>
      <c r="R50">
        <v>12680</v>
      </c>
      <c r="S50">
        <v>172410</v>
      </c>
      <c r="T50" s="27">
        <f t="shared" si="1"/>
        <v>290450</v>
      </c>
      <c r="U50" s="46" t="str">
        <f t="shared" si="2"/>
        <v>CA</v>
      </c>
      <c r="V50">
        <f t="shared" si="3"/>
        <v>2084804.9538314044</v>
      </c>
      <c r="Y50" s="46"/>
    </row>
    <row r="51" spans="1:25" x14ac:dyDescent="0.2">
      <c r="A51" s="24">
        <v>19155</v>
      </c>
      <c r="B51" s="25" t="s">
        <v>269</v>
      </c>
      <c r="C51" s="46">
        <v>1319</v>
      </c>
      <c r="D51" s="46">
        <v>979</v>
      </c>
      <c r="E51" s="53">
        <v>133</v>
      </c>
      <c r="F51" s="54">
        <v>1243.6400000000001</v>
      </c>
      <c r="G51" s="46">
        <v>903.64</v>
      </c>
      <c r="H51" s="53">
        <v>57.64</v>
      </c>
      <c r="I51" s="54">
        <v>621.8809</v>
      </c>
      <c r="J51" s="46">
        <v>621.8809</v>
      </c>
      <c r="K51" s="54">
        <v>13.85023</v>
      </c>
      <c r="L51" s="46">
        <v>11.629239999999999</v>
      </c>
      <c r="M51" s="53">
        <f t="shared" si="0"/>
        <v>2.2209900000000005</v>
      </c>
      <c r="N51" s="11">
        <v>2.579996484201724</v>
      </c>
      <c r="O51" s="11">
        <v>2.1662743733452841</v>
      </c>
      <c r="P51" s="11">
        <v>0.41372211085643978</v>
      </c>
      <c r="Q51" s="26">
        <v>446990</v>
      </c>
      <c r="R51">
        <v>42100</v>
      </c>
      <c r="S51">
        <v>34330</v>
      </c>
      <c r="T51" s="27">
        <f t="shared" si="1"/>
        <v>523420</v>
      </c>
      <c r="U51" s="46" t="str">
        <f t="shared" si="2"/>
        <v>IA</v>
      </c>
      <c r="V51">
        <f t="shared" si="3"/>
        <v>1350421.7597608664</v>
      </c>
      <c r="Y51" s="46"/>
    </row>
    <row r="52" spans="1:25" x14ac:dyDescent="0.2">
      <c r="A52" s="24">
        <v>31097</v>
      </c>
      <c r="B52" s="25" t="s">
        <v>270</v>
      </c>
      <c r="C52" s="46">
        <v>718</v>
      </c>
      <c r="D52" s="46">
        <v>500</v>
      </c>
      <c r="E52" s="53">
        <v>826</v>
      </c>
      <c r="F52" s="54">
        <v>570.98</v>
      </c>
      <c r="G52" s="46">
        <v>352.98</v>
      </c>
      <c r="H52" s="53">
        <v>678.98</v>
      </c>
      <c r="I52" s="54">
        <v>602.38779999999997</v>
      </c>
      <c r="J52" s="46">
        <v>602.38779999999997</v>
      </c>
      <c r="K52" s="54">
        <v>14.57033</v>
      </c>
      <c r="L52" s="46">
        <v>11.61608</v>
      </c>
      <c r="M52" s="53">
        <f t="shared" si="0"/>
        <v>2.95425</v>
      </c>
      <c r="N52" s="11">
        <v>2.7141354456683322</v>
      </c>
      <c r="O52" s="11">
        <v>2.1638229516914849</v>
      </c>
      <c r="P52" s="11">
        <v>0.55031249397684678</v>
      </c>
      <c r="Q52" s="26">
        <v>79000</v>
      </c>
      <c r="R52">
        <v>17430</v>
      </c>
      <c r="S52">
        <v>104500</v>
      </c>
      <c r="T52" s="27">
        <f t="shared" si="1"/>
        <v>200930</v>
      </c>
      <c r="U52" s="46" t="str">
        <f t="shared" si="2"/>
        <v>NE</v>
      </c>
      <c r="V52">
        <f t="shared" si="3"/>
        <v>545351.23509813799</v>
      </c>
      <c r="Y52" s="46"/>
    </row>
    <row r="53" spans="1:25" x14ac:dyDescent="0.2">
      <c r="A53" s="24">
        <v>18067</v>
      </c>
      <c r="B53" s="25" t="s">
        <v>271</v>
      </c>
      <c r="C53" s="46">
        <v>1071</v>
      </c>
      <c r="D53" s="46">
        <v>1422</v>
      </c>
      <c r="E53" s="53">
        <v>0</v>
      </c>
      <c r="F53" s="54">
        <v>1045.26</v>
      </c>
      <c r="G53" s="46">
        <v>1396.26</v>
      </c>
      <c r="H53" s="53">
        <v>0</v>
      </c>
      <c r="I53" s="54">
        <v>592.26149999999996</v>
      </c>
      <c r="J53" s="46">
        <v>592.26149999999996</v>
      </c>
      <c r="K53" s="54">
        <v>13.91757</v>
      </c>
      <c r="L53" s="46">
        <v>12.645189999999999</v>
      </c>
      <c r="M53" s="53">
        <f t="shared" si="0"/>
        <v>1.2723800000000001</v>
      </c>
      <c r="N53" s="11">
        <v>2.5925404609621201</v>
      </c>
      <c r="O53" s="11">
        <v>2.3555237524620751</v>
      </c>
      <c r="P53" s="11">
        <v>0.23701670850004589</v>
      </c>
      <c r="Q53" s="26">
        <v>146390</v>
      </c>
      <c r="R53">
        <v>2350</v>
      </c>
      <c r="S53">
        <v>1940</v>
      </c>
      <c r="T53" s="27">
        <f t="shared" si="1"/>
        <v>150680</v>
      </c>
      <c r="U53" s="46" t="str">
        <f t="shared" si="2"/>
        <v>IN</v>
      </c>
      <c r="V53">
        <f t="shared" si="3"/>
        <v>390643.99665777228</v>
      </c>
      <c r="Y53" s="46"/>
    </row>
    <row r="54" spans="1:25" x14ac:dyDescent="0.2">
      <c r="A54" s="24">
        <v>19007</v>
      </c>
      <c r="B54" s="25" t="s">
        <v>272</v>
      </c>
      <c r="C54" s="46">
        <v>649</v>
      </c>
      <c r="D54" s="46">
        <v>649</v>
      </c>
      <c r="E54" s="53">
        <v>0</v>
      </c>
      <c r="F54" s="54">
        <v>499.92</v>
      </c>
      <c r="G54" s="46">
        <v>499.92</v>
      </c>
      <c r="H54" s="53">
        <v>0</v>
      </c>
      <c r="I54" s="54">
        <v>591.24890000000005</v>
      </c>
      <c r="J54" s="46">
        <v>591.24890000000005</v>
      </c>
      <c r="K54" s="54">
        <v>12.960850000000001</v>
      </c>
      <c r="L54" s="46">
        <v>11.46594</v>
      </c>
      <c r="M54" s="53">
        <f t="shared" si="0"/>
        <v>1.4949100000000008</v>
      </c>
      <c r="N54" s="11">
        <v>2.414324342069837</v>
      </c>
      <c r="O54" s="11">
        <v>2.1358551365622032</v>
      </c>
      <c r="P54" s="11">
        <v>0.27846920550763432</v>
      </c>
      <c r="Q54" s="26">
        <v>69950</v>
      </c>
      <c r="R54">
        <v>138080</v>
      </c>
      <c r="S54">
        <v>5230</v>
      </c>
      <c r="T54" s="27">
        <f t="shared" si="1"/>
        <v>213260</v>
      </c>
      <c r="U54" s="46" t="str">
        <f t="shared" si="2"/>
        <v>IA</v>
      </c>
      <c r="V54">
        <f t="shared" si="3"/>
        <v>514878.80918981344</v>
      </c>
      <c r="Y54" s="46"/>
    </row>
    <row r="55" spans="1:25" x14ac:dyDescent="0.2">
      <c r="A55" s="24">
        <v>8039</v>
      </c>
      <c r="B55" s="25" t="s">
        <v>273</v>
      </c>
      <c r="C55" s="46">
        <v>539</v>
      </c>
      <c r="D55" s="46">
        <v>539</v>
      </c>
      <c r="E55" s="53">
        <v>539</v>
      </c>
      <c r="F55" s="54">
        <v>539</v>
      </c>
      <c r="G55" s="46">
        <v>539</v>
      </c>
      <c r="H55" s="53">
        <v>539</v>
      </c>
      <c r="I55" s="54">
        <v>588.71730000000002</v>
      </c>
      <c r="J55" s="46">
        <v>588.71730000000002</v>
      </c>
      <c r="K55" s="54">
        <v>0</v>
      </c>
      <c r="L55" s="46">
        <v>0</v>
      </c>
      <c r="M55" s="53">
        <f t="shared" si="0"/>
        <v>0</v>
      </c>
      <c r="N55" s="11">
        <v>0</v>
      </c>
      <c r="O55" s="11">
        <v>0</v>
      </c>
      <c r="P55" s="11">
        <v>0</v>
      </c>
      <c r="Q55" s="26">
        <v>0</v>
      </c>
      <c r="R55">
        <v>0</v>
      </c>
      <c r="S55">
        <v>0</v>
      </c>
      <c r="T55" s="27">
        <f t="shared" si="1"/>
        <v>0</v>
      </c>
      <c r="U55" s="46" t="str">
        <f t="shared" si="2"/>
        <v>CO</v>
      </c>
      <c r="V55">
        <f t="shared" si="3"/>
        <v>0</v>
      </c>
      <c r="Y55" s="46"/>
    </row>
    <row r="56" spans="1:25" x14ac:dyDescent="0.2">
      <c r="A56" s="24">
        <v>31091</v>
      </c>
      <c r="B56" s="25" t="s">
        <v>274</v>
      </c>
      <c r="C56" s="46">
        <v>158</v>
      </c>
      <c r="D56" s="46">
        <v>158</v>
      </c>
      <c r="E56" s="53">
        <v>158</v>
      </c>
      <c r="F56" s="54">
        <v>16.399989999999999</v>
      </c>
      <c r="G56" s="46">
        <v>16.399989999999999</v>
      </c>
      <c r="H56" s="53">
        <v>16.399989999999999</v>
      </c>
      <c r="I56" s="54">
        <v>573.40129999999999</v>
      </c>
      <c r="J56" s="46">
        <v>573.40129999999999</v>
      </c>
      <c r="K56" s="54">
        <v>14.21668</v>
      </c>
      <c r="L56" s="46">
        <v>10.696059999999999</v>
      </c>
      <c r="M56" s="53">
        <f t="shared" si="0"/>
        <v>3.520620000000001</v>
      </c>
      <c r="N56" s="11">
        <v>2.648258145678517</v>
      </c>
      <c r="O56" s="11">
        <v>1.992443244250145</v>
      </c>
      <c r="P56" s="11">
        <v>0.65581490142837162</v>
      </c>
      <c r="Q56" s="26">
        <v>370</v>
      </c>
      <c r="R56">
        <v>890</v>
      </c>
      <c r="S56">
        <v>351670</v>
      </c>
      <c r="T56" s="27">
        <f t="shared" si="1"/>
        <v>352930</v>
      </c>
      <c r="U56" s="46" t="str">
        <f t="shared" si="2"/>
        <v>NE</v>
      </c>
      <c r="V56">
        <f t="shared" si="3"/>
        <v>934649.74735431897</v>
      </c>
      <c r="Y56" s="46"/>
    </row>
    <row r="57" spans="1:25" x14ac:dyDescent="0.2">
      <c r="A57" s="24">
        <v>27013</v>
      </c>
      <c r="B57" s="25" t="s">
        <v>275</v>
      </c>
      <c r="C57" s="46">
        <v>893</v>
      </c>
      <c r="D57" s="46">
        <v>522</v>
      </c>
      <c r="E57" s="53">
        <v>0</v>
      </c>
      <c r="F57" s="54">
        <v>726.76</v>
      </c>
      <c r="G57" s="46">
        <v>355.76</v>
      </c>
      <c r="H57" s="53">
        <v>0</v>
      </c>
      <c r="I57" s="54">
        <v>566.56610000000001</v>
      </c>
      <c r="J57" s="46">
        <v>566.56610000000001</v>
      </c>
      <c r="K57" s="54">
        <v>15.94525</v>
      </c>
      <c r="L57" s="46">
        <v>14.464969999999999</v>
      </c>
      <c r="M57" s="53">
        <f t="shared" si="0"/>
        <v>1.4802800000000005</v>
      </c>
      <c r="N57" s="11">
        <v>2.9702531250179631</v>
      </c>
      <c r="O57" s="11">
        <v>2.6945091701786481</v>
      </c>
      <c r="P57" s="11">
        <v>0.27574395483931519</v>
      </c>
      <c r="Q57" s="26">
        <v>371620</v>
      </c>
      <c r="R57">
        <v>9030</v>
      </c>
      <c r="S57">
        <v>10780</v>
      </c>
      <c r="T57" s="27">
        <f t="shared" si="1"/>
        <v>391430</v>
      </c>
      <c r="U57" s="46" t="str">
        <f t="shared" si="2"/>
        <v>MN</v>
      </c>
      <c r="V57">
        <f t="shared" si="3"/>
        <v>1162646.1807257812</v>
      </c>
      <c r="Y57" s="46"/>
    </row>
    <row r="58" spans="1:25" x14ac:dyDescent="0.2">
      <c r="A58" s="24">
        <v>27105</v>
      </c>
      <c r="B58" s="25" t="s">
        <v>276</v>
      </c>
      <c r="C58" s="46">
        <v>1080</v>
      </c>
      <c r="D58" s="46">
        <v>813</v>
      </c>
      <c r="E58" s="53">
        <v>53</v>
      </c>
      <c r="F58" s="54">
        <v>1017.9</v>
      </c>
      <c r="G58" s="46">
        <v>750.9</v>
      </c>
      <c r="H58" s="53">
        <v>0</v>
      </c>
      <c r="I58" s="54">
        <v>561.62950000000001</v>
      </c>
      <c r="J58" s="46">
        <v>561.62950000000001</v>
      </c>
      <c r="K58" s="54">
        <v>15.716559999999999</v>
      </c>
      <c r="L58" s="46">
        <v>11.65631</v>
      </c>
      <c r="M58" s="53">
        <f t="shared" si="0"/>
        <v>4.0602499999999999</v>
      </c>
      <c r="N58" s="11">
        <v>2.927653154044767</v>
      </c>
      <c r="O58" s="11">
        <v>2.171316925333759</v>
      </c>
      <c r="P58" s="11">
        <v>0.75633622871100692</v>
      </c>
      <c r="Q58" s="26">
        <v>393090</v>
      </c>
      <c r="R58">
        <v>3360</v>
      </c>
      <c r="S58">
        <v>17710</v>
      </c>
      <c r="T58" s="27">
        <f t="shared" si="1"/>
        <v>414160</v>
      </c>
      <c r="U58" s="46" t="str">
        <f t="shared" si="2"/>
        <v>MN</v>
      </c>
      <c r="V58">
        <f t="shared" si="3"/>
        <v>1212516.8302791808</v>
      </c>
      <c r="Y58" s="46"/>
    </row>
    <row r="59" spans="1:25" x14ac:dyDescent="0.2">
      <c r="A59" s="24">
        <v>46003</v>
      </c>
      <c r="B59" s="25" t="s">
        <v>277</v>
      </c>
      <c r="C59" s="46">
        <v>472</v>
      </c>
      <c r="D59" s="46">
        <v>472</v>
      </c>
      <c r="E59" s="53">
        <v>271</v>
      </c>
      <c r="F59" s="54">
        <v>295.39999999999998</v>
      </c>
      <c r="G59" s="46">
        <v>295.39999999999998</v>
      </c>
      <c r="H59" s="53">
        <v>94.399990000000003</v>
      </c>
      <c r="I59" s="54">
        <v>555.30060000000003</v>
      </c>
      <c r="J59" s="46">
        <v>555.30060000000003</v>
      </c>
      <c r="K59" s="54">
        <v>13.81776</v>
      </c>
      <c r="L59" s="46">
        <v>11.4969</v>
      </c>
      <c r="M59" s="53">
        <f t="shared" si="0"/>
        <v>2.3208599999999997</v>
      </c>
      <c r="N59" s="11">
        <v>2.5739480297109298</v>
      </c>
      <c r="O59" s="11">
        <v>2.1416223109088288</v>
      </c>
      <c r="P59" s="11">
        <v>0.43232571880210019</v>
      </c>
      <c r="Q59" s="26">
        <v>81960</v>
      </c>
      <c r="R59">
        <v>111030</v>
      </c>
      <c r="S59">
        <v>3480</v>
      </c>
      <c r="T59" s="27">
        <f t="shared" si="1"/>
        <v>196470</v>
      </c>
      <c r="U59" s="46" t="str">
        <f t="shared" si="2"/>
        <v>SD</v>
      </c>
      <c r="V59">
        <f t="shared" si="3"/>
        <v>505703.56939730636</v>
      </c>
      <c r="Y59" s="46"/>
    </row>
    <row r="60" spans="1:25" x14ac:dyDescent="0.2">
      <c r="A60" s="24">
        <v>18107</v>
      </c>
      <c r="B60" s="25" t="s">
        <v>278</v>
      </c>
      <c r="C60" s="46">
        <v>1779</v>
      </c>
      <c r="D60" s="46">
        <v>2005</v>
      </c>
      <c r="E60" s="53">
        <v>0</v>
      </c>
      <c r="F60" s="54">
        <v>1656.04</v>
      </c>
      <c r="G60" s="46">
        <v>1882.04</v>
      </c>
      <c r="H60" s="53">
        <v>0</v>
      </c>
      <c r="I60" s="54">
        <v>549.47799999999995</v>
      </c>
      <c r="J60" s="46">
        <v>549.47799999999995</v>
      </c>
      <c r="K60" s="54">
        <v>14.11619</v>
      </c>
      <c r="L60" s="46">
        <v>11.94839</v>
      </c>
      <c r="M60" s="53">
        <f t="shared" si="0"/>
        <v>2.1677999999999997</v>
      </c>
      <c r="N60" s="11">
        <v>2.6295390452233312</v>
      </c>
      <c r="O60" s="11">
        <v>2.2257250740147301</v>
      </c>
      <c r="P60" s="11">
        <v>0.40381397120860058</v>
      </c>
      <c r="Q60" s="26">
        <v>253450</v>
      </c>
      <c r="R60">
        <v>11350</v>
      </c>
      <c r="S60">
        <v>4500</v>
      </c>
      <c r="T60" s="27">
        <f t="shared" si="1"/>
        <v>269300</v>
      </c>
      <c r="U60" s="46" t="str">
        <f t="shared" si="2"/>
        <v>IN</v>
      </c>
      <c r="V60">
        <f t="shared" si="3"/>
        <v>708134.86487864307</v>
      </c>
      <c r="Y60" s="46"/>
    </row>
    <row r="61" spans="1:25" x14ac:dyDescent="0.2">
      <c r="A61" s="24">
        <v>36027</v>
      </c>
      <c r="B61" s="25" t="s">
        <v>279</v>
      </c>
      <c r="C61" s="46">
        <v>4619</v>
      </c>
      <c r="D61" s="46">
        <v>2872</v>
      </c>
      <c r="E61" s="53">
        <v>2266</v>
      </c>
      <c r="F61" s="54">
        <v>4309.5200000000004</v>
      </c>
      <c r="G61" s="46">
        <v>2562.52</v>
      </c>
      <c r="H61" s="53">
        <v>1956.52</v>
      </c>
      <c r="I61" s="54">
        <v>542.00980000000004</v>
      </c>
      <c r="J61" s="46">
        <v>542.00980000000004</v>
      </c>
      <c r="K61" s="54">
        <v>23.946459999999998</v>
      </c>
      <c r="L61" s="46">
        <v>22.06438</v>
      </c>
      <c r="M61" s="53">
        <f t="shared" si="0"/>
        <v>1.8820799999999984</v>
      </c>
      <c r="N61" s="11">
        <v>4.4607044510507921</v>
      </c>
      <c r="O61" s="11">
        <v>4.1101138989093204</v>
      </c>
      <c r="P61" s="11">
        <v>0.35059055214147172</v>
      </c>
      <c r="Q61" s="26">
        <v>9880</v>
      </c>
      <c r="R61">
        <v>108030</v>
      </c>
      <c r="S61">
        <v>850</v>
      </c>
      <c r="T61" s="27">
        <f t="shared" si="1"/>
        <v>118760</v>
      </c>
      <c r="U61" s="46" t="str">
        <f t="shared" si="2"/>
        <v>NY</v>
      </c>
      <c r="V61">
        <f t="shared" si="3"/>
        <v>529753.26060679206</v>
      </c>
      <c r="Y61" s="46"/>
    </row>
    <row r="62" spans="1:25" x14ac:dyDescent="0.2">
      <c r="A62" s="24">
        <v>18023</v>
      </c>
      <c r="B62" s="25" t="s">
        <v>280</v>
      </c>
      <c r="C62" s="46">
        <v>1354</v>
      </c>
      <c r="D62" s="46">
        <v>1171</v>
      </c>
      <c r="E62" s="53">
        <v>0</v>
      </c>
      <c r="F62" s="54">
        <v>1120.72</v>
      </c>
      <c r="G62" s="46">
        <v>937.72</v>
      </c>
      <c r="H62" s="53">
        <v>0</v>
      </c>
      <c r="I62" s="54">
        <v>538.08590000000004</v>
      </c>
      <c r="J62" s="46">
        <v>538.08590000000004</v>
      </c>
      <c r="K62" s="54">
        <v>12.650449999999999</v>
      </c>
      <c r="L62" s="46">
        <v>11.111330000000001</v>
      </c>
      <c r="M62" s="53">
        <f t="shared" si="0"/>
        <v>1.5391199999999987</v>
      </c>
      <c r="N62" s="11">
        <v>2.356503576010629</v>
      </c>
      <c r="O62" s="11">
        <v>2.0697990094608638</v>
      </c>
      <c r="P62" s="11">
        <v>0.28670456654976523</v>
      </c>
      <c r="Q62" s="26">
        <v>222120</v>
      </c>
      <c r="R62">
        <v>2210</v>
      </c>
      <c r="S62">
        <v>3630</v>
      </c>
      <c r="T62" s="27">
        <f t="shared" si="1"/>
        <v>227960</v>
      </c>
      <c r="U62" s="46" t="str">
        <f t="shared" si="2"/>
        <v>IN</v>
      </c>
      <c r="V62">
        <f t="shared" si="3"/>
        <v>537188.55518738297</v>
      </c>
      <c r="Y62" s="46"/>
    </row>
    <row r="63" spans="1:25" x14ac:dyDescent="0.2">
      <c r="A63" s="24">
        <v>38025</v>
      </c>
      <c r="B63" s="25" t="s">
        <v>281</v>
      </c>
      <c r="C63" s="46">
        <v>238</v>
      </c>
      <c r="D63" s="46">
        <v>238</v>
      </c>
      <c r="E63" s="53">
        <v>0</v>
      </c>
      <c r="F63" s="54">
        <v>144.52000000000001</v>
      </c>
      <c r="G63" s="46">
        <v>144.52000000000001</v>
      </c>
      <c r="H63" s="53">
        <v>0</v>
      </c>
      <c r="I63" s="54">
        <v>536.56690000000003</v>
      </c>
      <c r="J63" s="46">
        <v>536.56690000000003</v>
      </c>
      <c r="K63" s="54">
        <v>0</v>
      </c>
      <c r="L63" s="46">
        <v>0</v>
      </c>
      <c r="M63" s="53">
        <f t="shared" si="0"/>
        <v>0</v>
      </c>
      <c r="N63" s="11">
        <v>0</v>
      </c>
      <c r="O63" s="11">
        <v>0</v>
      </c>
      <c r="P63" s="11">
        <v>0</v>
      </c>
      <c r="Q63" s="26">
        <v>0</v>
      </c>
      <c r="R63">
        <v>0</v>
      </c>
      <c r="S63">
        <v>0</v>
      </c>
      <c r="T63" s="27">
        <f t="shared" si="1"/>
        <v>0</v>
      </c>
      <c r="U63" s="46" t="str">
        <f t="shared" si="2"/>
        <v>ND</v>
      </c>
      <c r="V63">
        <f t="shared" si="3"/>
        <v>0</v>
      </c>
      <c r="Y63" s="46"/>
    </row>
    <row r="64" spans="1:25" x14ac:dyDescent="0.2">
      <c r="A64" s="24">
        <v>31041</v>
      </c>
      <c r="B64" s="25" t="s">
        <v>282</v>
      </c>
      <c r="C64" s="46">
        <v>444</v>
      </c>
      <c r="D64" s="46">
        <v>163</v>
      </c>
      <c r="E64" s="53">
        <v>422</v>
      </c>
      <c r="F64" s="54">
        <v>296.98</v>
      </c>
      <c r="G64" s="46">
        <v>15.98001</v>
      </c>
      <c r="H64" s="53">
        <v>274.98</v>
      </c>
      <c r="I64" s="54">
        <v>536.44029999999998</v>
      </c>
      <c r="J64" s="46">
        <v>536.44029999999998</v>
      </c>
      <c r="K64" s="54">
        <v>14.57033</v>
      </c>
      <c r="L64" s="46">
        <v>12.159739999999999</v>
      </c>
      <c r="M64" s="53">
        <f t="shared" si="0"/>
        <v>2.4105900000000009</v>
      </c>
      <c r="N64" s="11">
        <v>2.7141354456683322</v>
      </c>
      <c r="O64" s="11">
        <v>2.2650949802860358</v>
      </c>
      <c r="P64" s="11">
        <v>0.44904046538229592</v>
      </c>
      <c r="Q64" s="26">
        <v>304670</v>
      </c>
      <c r="R64">
        <v>10350</v>
      </c>
      <c r="S64">
        <v>1229360</v>
      </c>
      <c r="T64" s="27">
        <f t="shared" si="1"/>
        <v>1544380</v>
      </c>
      <c r="U64" s="46" t="str">
        <f t="shared" si="2"/>
        <v>NE</v>
      </c>
      <c r="V64">
        <f t="shared" si="3"/>
        <v>4191656.4995812587</v>
      </c>
      <c r="Y64" s="46"/>
    </row>
    <row r="65" spans="1:25" x14ac:dyDescent="0.2">
      <c r="A65" s="24">
        <v>19027</v>
      </c>
      <c r="B65" s="25" t="s">
        <v>283</v>
      </c>
      <c r="C65" s="46">
        <v>792</v>
      </c>
      <c r="D65" s="46">
        <v>603</v>
      </c>
      <c r="E65" s="53">
        <v>49</v>
      </c>
      <c r="F65" s="54">
        <v>694.16</v>
      </c>
      <c r="G65" s="46">
        <v>505.16</v>
      </c>
      <c r="H65" s="53">
        <v>0</v>
      </c>
      <c r="I65" s="54">
        <v>531.63040000000001</v>
      </c>
      <c r="J65" s="46">
        <v>531.63040000000001</v>
      </c>
      <c r="K65" s="54">
        <v>13.487159999999999</v>
      </c>
      <c r="L65" s="46">
        <v>10.38998</v>
      </c>
      <c r="M65" s="53">
        <f t="shared" si="0"/>
        <v>3.0971799999999998</v>
      </c>
      <c r="N65" s="11">
        <v>2.5123644431800858</v>
      </c>
      <c r="O65" s="11">
        <v>1.935427200192793</v>
      </c>
      <c r="P65" s="11">
        <v>0.57693724298729299</v>
      </c>
      <c r="Q65" s="26">
        <v>309530</v>
      </c>
      <c r="R65">
        <v>17850</v>
      </c>
      <c r="S65">
        <v>4050</v>
      </c>
      <c r="T65" s="27">
        <f t="shared" si="1"/>
        <v>331430</v>
      </c>
      <c r="U65" s="46" t="str">
        <f t="shared" si="2"/>
        <v>IA</v>
      </c>
      <c r="V65">
        <f t="shared" si="3"/>
        <v>832672.94740317587</v>
      </c>
      <c r="Y65" s="46"/>
    </row>
    <row r="66" spans="1:25" x14ac:dyDescent="0.2">
      <c r="A66" s="24">
        <v>31113</v>
      </c>
      <c r="B66" s="25" t="s">
        <v>284</v>
      </c>
      <c r="C66" s="46">
        <v>250</v>
      </c>
      <c r="D66" s="46">
        <v>250</v>
      </c>
      <c r="E66" s="53">
        <v>250</v>
      </c>
      <c r="F66" s="54">
        <v>108.4</v>
      </c>
      <c r="G66" s="46">
        <v>108.4</v>
      </c>
      <c r="H66" s="53">
        <v>108.4</v>
      </c>
      <c r="I66" s="54">
        <v>530.1114</v>
      </c>
      <c r="J66" s="46">
        <v>530.1114</v>
      </c>
      <c r="K66" s="54">
        <v>14.21668</v>
      </c>
      <c r="L66" s="46">
        <v>10.322620000000001</v>
      </c>
      <c r="M66" s="53">
        <f t="shared" si="0"/>
        <v>3.8940599999999996</v>
      </c>
      <c r="N66" s="11">
        <v>2.648258145678517</v>
      </c>
      <c r="O66" s="11">
        <v>1.922879497867573</v>
      </c>
      <c r="P66" s="11">
        <v>0.72537864781094352</v>
      </c>
      <c r="Q66" s="26">
        <v>18950</v>
      </c>
      <c r="R66">
        <v>1330</v>
      </c>
      <c r="S66">
        <v>253330</v>
      </c>
      <c r="T66" s="27">
        <f t="shared" si="1"/>
        <v>273610</v>
      </c>
      <c r="U66" s="46" t="str">
        <f t="shared" si="2"/>
        <v>NE</v>
      </c>
      <c r="V66">
        <f t="shared" si="3"/>
        <v>724589.91123909899</v>
      </c>
      <c r="Y66" s="46"/>
    </row>
    <row r="67" spans="1:25" x14ac:dyDescent="0.2">
      <c r="A67" s="24">
        <v>38031</v>
      </c>
      <c r="B67" s="25" t="s">
        <v>285</v>
      </c>
      <c r="C67" s="46">
        <v>476</v>
      </c>
      <c r="D67" s="46">
        <v>476</v>
      </c>
      <c r="E67" s="53">
        <v>129</v>
      </c>
      <c r="F67" s="54">
        <v>432.28</v>
      </c>
      <c r="G67" s="46">
        <v>432.28</v>
      </c>
      <c r="H67" s="53">
        <v>85.28</v>
      </c>
      <c r="I67" s="54">
        <v>522.64319999999998</v>
      </c>
      <c r="J67" s="46">
        <v>522.64319999999998</v>
      </c>
      <c r="K67" s="54">
        <v>0</v>
      </c>
      <c r="L67" s="46">
        <v>0</v>
      </c>
      <c r="M67" s="53">
        <f t="shared" si="0"/>
        <v>0</v>
      </c>
      <c r="N67" s="11">
        <v>0</v>
      </c>
      <c r="O67" s="11">
        <v>0</v>
      </c>
      <c r="P67" s="11">
        <v>0</v>
      </c>
      <c r="Q67" s="26">
        <v>0</v>
      </c>
      <c r="R67">
        <v>0</v>
      </c>
      <c r="S67">
        <v>0</v>
      </c>
      <c r="T67" s="27">
        <f t="shared" si="1"/>
        <v>0</v>
      </c>
      <c r="U67" s="46" t="str">
        <f t="shared" si="2"/>
        <v>ND</v>
      </c>
      <c r="V67">
        <f t="shared" si="3"/>
        <v>0</v>
      </c>
      <c r="Y67" s="46"/>
    </row>
    <row r="68" spans="1:25" x14ac:dyDescent="0.2">
      <c r="A68" s="24">
        <v>38053</v>
      </c>
      <c r="B68" s="25" t="s">
        <v>286</v>
      </c>
      <c r="C68" s="46">
        <v>263</v>
      </c>
      <c r="D68" s="46">
        <v>199</v>
      </c>
      <c r="E68" s="53">
        <v>0</v>
      </c>
      <c r="F68" s="54">
        <v>233.52</v>
      </c>
      <c r="G68" s="46">
        <v>169.52</v>
      </c>
      <c r="H68" s="53">
        <v>0</v>
      </c>
      <c r="I68" s="54">
        <v>518.97249999999997</v>
      </c>
      <c r="J68" s="46">
        <v>518.97249999999997</v>
      </c>
      <c r="K68" s="54">
        <v>0</v>
      </c>
      <c r="L68" s="46">
        <v>0</v>
      </c>
      <c r="M68" s="53">
        <f t="shared" si="0"/>
        <v>0</v>
      </c>
      <c r="N68" s="11">
        <v>0</v>
      </c>
      <c r="O68" s="11">
        <v>0</v>
      </c>
      <c r="P68" s="11">
        <v>0</v>
      </c>
      <c r="Q68" s="26">
        <v>0</v>
      </c>
      <c r="R68">
        <v>0</v>
      </c>
      <c r="S68">
        <v>0</v>
      </c>
      <c r="T68" s="27">
        <f t="shared" si="1"/>
        <v>0</v>
      </c>
      <c r="U68" s="46" t="str">
        <f t="shared" si="2"/>
        <v>ND</v>
      </c>
      <c r="V68">
        <f t="shared" si="3"/>
        <v>0</v>
      </c>
      <c r="Y68" s="46"/>
    </row>
    <row r="69" spans="1:25" x14ac:dyDescent="0.2">
      <c r="A69" s="24">
        <v>19035</v>
      </c>
      <c r="B69" s="25" t="s">
        <v>287</v>
      </c>
      <c r="C69" s="46">
        <v>1172</v>
      </c>
      <c r="D69" s="46">
        <v>820</v>
      </c>
      <c r="E69" s="53">
        <v>112</v>
      </c>
      <c r="F69" s="54">
        <v>1132.82</v>
      </c>
      <c r="G69" s="46">
        <v>780.82</v>
      </c>
      <c r="H69" s="53">
        <v>72.819999999999993</v>
      </c>
      <c r="I69" s="54">
        <v>512.64359999999999</v>
      </c>
      <c r="J69" s="46">
        <v>512.64359999999999</v>
      </c>
      <c r="K69" s="54">
        <v>14.57033</v>
      </c>
      <c r="L69" s="46">
        <v>12.159739999999999</v>
      </c>
      <c r="M69" s="53">
        <f t="shared" si="0"/>
        <v>2.4105900000000009</v>
      </c>
      <c r="N69" s="11">
        <v>2.7141354456683322</v>
      </c>
      <c r="O69" s="11">
        <v>2.2650949802860358</v>
      </c>
      <c r="P69" s="11">
        <v>0.44904046538229592</v>
      </c>
      <c r="Q69" s="26">
        <v>296470</v>
      </c>
      <c r="R69">
        <v>24130</v>
      </c>
      <c r="S69">
        <v>11540</v>
      </c>
      <c r="T69" s="27">
        <f t="shared" si="1"/>
        <v>332140</v>
      </c>
      <c r="U69" s="46" t="str">
        <f t="shared" si="2"/>
        <v>IA</v>
      </c>
      <c r="V69">
        <f t="shared" si="3"/>
        <v>901472.94692427991</v>
      </c>
      <c r="Y69" s="46"/>
    </row>
    <row r="70" spans="1:25" x14ac:dyDescent="0.2">
      <c r="A70" s="24">
        <v>46067</v>
      </c>
      <c r="B70" s="25" t="s">
        <v>288</v>
      </c>
      <c r="C70" s="46">
        <v>519</v>
      </c>
      <c r="D70" s="46">
        <v>556</v>
      </c>
      <c r="E70" s="53">
        <v>175</v>
      </c>
      <c r="F70" s="54">
        <v>180.7</v>
      </c>
      <c r="G70" s="46">
        <v>217.7</v>
      </c>
      <c r="H70" s="53">
        <v>0</v>
      </c>
      <c r="I70" s="54">
        <v>510.61829999999998</v>
      </c>
      <c r="J70" s="46">
        <v>510.61829999999998</v>
      </c>
      <c r="K70" s="54">
        <v>14.57033</v>
      </c>
      <c r="L70" s="46">
        <v>11.61608</v>
      </c>
      <c r="M70" s="53">
        <f t="shared" si="0"/>
        <v>2.95425</v>
      </c>
      <c r="N70" s="11">
        <v>2.7141354456683322</v>
      </c>
      <c r="O70" s="11">
        <v>2.1638229516914849</v>
      </c>
      <c r="P70" s="11">
        <v>0.55031249397684678</v>
      </c>
      <c r="Q70" s="26">
        <v>339360</v>
      </c>
      <c r="R70">
        <v>104300</v>
      </c>
      <c r="S70">
        <v>35310</v>
      </c>
      <c r="T70" s="27">
        <f t="shared" si="1"/>
        <v>478970</v>
      </c>
      <c r="U70" s="46" t="str">
        <f t="shared" si="2"/>
        <v>SD</v>
      </c>
      <c r="V70">
        <f t="shared" si="3"/>
        <v>1299989.4544117611</v>
      </c>
      <c r="Y70" s="46"/>
    </row>
    <row r="71" spans="1:25" x14ac:dyDescent="0.2">
      <c r="A71" s="24">
        <v>55115</v>
      </c>
      <c r="B71" s="25" t="s">
        <v>289</v>
      </c>
      <c r="C71" s="46">
        <v>597</v>
      </c>
      <c r="D71" s="46">
        <v>376</v>
      </c>
      <c r="E71" s="53">
        <v>106</v>
      </c>
      <c r="F71" s="54">
        <v>435.56</v>
      </c>
      <c r="G71" s="46">
        <v>214.56</v>
      </c>
      <c r="H71" s="53">
        <v>0</v>
      </c>
      <c r="I71" s="54">
        <v>510.36509999999998</v>
      </c>
      <c r="J71" s="46">
        <v>510.36509999999998</v>
      </c>
      <c r="K71" s="54">
        <v>17.773610000000001</v>
      </c>
      <c r="L71" s="46">
        <v>15.573639999999999</v>
      </c>
      <c r="M71" s="53">
        <f t="shared" si="0"/>
        <v>2.1999700000000022</v>
      </c>
      <c r="N71" s="11">
        <v>3.3108368100437762</v>
      </c>
      <c r="O71" s="11">
        <v>2.9010302678167319</v>
      </c>
      <c r="P71" s="11">
        <v>0.40980654222704399</v>
      </c>
      <c r="Q71" s="26">
        <v>152150</v>
      </c>
      <c r="R71">
        <v>75260</v>
      </c>
      <c r="S71">
        <v>5370</v>
      </c>
      <c r="T71" s="27">
        <f t="shared" si="1"/>
        <v>232780</v>
      </c>
      <c r="U71" s="46" t="str">
        <f t="shared" si="2"/>
        <v>WI</v>
      </c>
      <c r="V71">
        <f t="shared" si="3"/>
        <v>770696.59264199017</v>
      </c>
      <c r="Y71" s="46"/>
    </row>
    <row r="72" spans="1:25" x14ac:dyDescent="0.2">
      <c r="A72" s="24">
        <v>21047</v>
      </c>
      <c r="B72" s="25" t="s">
        <v>290</v>
      </c>
      <c r="C72" s="46">
        <v>1085</v>
      </c>
      <c r="D72" s="46">
        <v>1393</v>
      </c>
      <c r="E72" s="53">
        <v>89</v>
      </c>
      <c r="F72" s="54">
        <v>844.6</v>
      </c>
      <c r="G72" s="46">
        <v>1152.5999999999999</v>
      </c>
      <c r="H72" s="53">
        <v>0</v>
      </c>
      <c r="I72" s="54">
        <v>509.35250000000002</v>
      </c>
      <c r="J72" s="46">
        <v>509.35250000000002</v>
      </c>
      <c r="K72" s="54">
        <v>11.69754</v>
      </c>
      <c r="L72" s="46">
        <v>16.256139999999998</v>
      </c>
      <c r="M72" s="53">
        <f t="shared" si="0"/>
        <v>-4.5585999999999984</v>
      </c>
      <c r="N72" s="11">
        <v>2.1789971772172039</v>
      </c>
      <c r="O72" s="11">
        <v>3.0281651674153429</v>
      </c>
      <c r="P72" s="11">
        <v>-0.84916799019813938</v>
      </c>
      <c r="Q72" s="26">
        <v>140600</v>
      </c>
      <c r="R72">
        <v>74370</v>
      </c>
      <c r="S72">
        <v>13530</v>
      </c>
      <c r="T72" s="27">
        <f t="shared" si="1"/>
        <v>228500</v>
      </c>
      <c r="U72" s="46" t="str">
        <f t="shared" si="2"/>
        <v>KY</v>
      </c>
      <c r="V72">
        <f t="shared" si="3"/>
        <v>497900.85499413108</v>
      </c>
      <c r="Y72" s="46"/>
    </row>
    <row r="73" spans="1:25" x14ac:dyDescent="0.2">
      <c r="A73" s="24">
        <v>36021</v>
      </c>
      <c r="B73" s="25" t="s">
        <v>291</v>
      </c>
      <c r="C73" s="46">
        <v>1849</v>
      </c>
      <c r="D73" s="46">
        <v>711</v>
      </c>
      <c r="E73" s="53">
        <v>479</v>
      </c>
      <c r="F73" s="54">
        <v>1645.12</v>
      </c>
      <c r="G73" s="46">
        <v>507.12</v>
      </c>
      <c r="H73" s="53">
        <v>275.12</v>
      </c>
      <c r="I73" s="54">
        <v>506.31459999999998</v>
      </c>
      <c r="J73" s="46">
        <v>506.31459999999998</v>
      </c>
      <c r="K73" s="54">
        <v>21.555289999999999</v>
      </c>
      <c r="L73" s="46">
        <v>20.041440000000001</v>
      </c>
      <c r="M73" s="53">
        <f t="shared" si="0"/>
        <v>1.5138499999999979</v>
      </c>
      <c r="N73" s="11">
        <v>4.0152815091120209</v>
      </c>
      <c r="O73" s="11">
        <v>3.733284193716623</v>
      </c>
      <c r="P73" s="11">
        <v>0.28199731539539591</v>
      </c>
      <c r="Q73" s="26">
        <v>19020</v>
      </c>
      <c r="R73">
        <v>101370</v>
      </c>
      <c r="S73">
        <v>1550</v>
      </c>
      <c r="T73" s="27">
        <f t="shared" si="1"/>
        <v>121940</v>
      </c>
      <c r="U73" s="46" t="str">
        <f t="shared" si="2"/>
        <v>NY</v>
      </c>
      <c r="V73">
        <f t="shared" si="3"/>
        <v>489623.42722111981</v>
      </c>
      <c r="Y73" s="46"/>
    </row>
    <row r="74" spans="1:25" x14ac:dyDescent="0.2">
      <c r="A74" s="24">
        <v>46117</v>
      </c>
      <c r="B74" s="25" t="s">
        <v>292</v>
      </c>
      <c r="C74" s="46">
        <v>192</v>
      </c>
      <c r="D74" s="46">
        <v>192</v>
      </c>
      <c r="E74" s="53">
        <v>192</v>
      </c>
      <c r="F74" s="54">
        <v>15.399990000000001</v>
      </c>
      <c r="G74" s="46">
        <v>15.399990000000001</v>
      </c>
      <c r="H74" s="53">
        <v>15.399990000000001</v>
      </c>
      <c r="I74" s="54">
        <v>506.31459999999998</v>
      </c>
      <c r="J74" s="46">
        <v>506.31459999999998</v>
      </c>
      <c r="K74" s="54">
        <v>0</v>
      </c>
      <c r="L74" s="46">
        <v>0</v>
      </c>
      <c r="M74" s="53">
        <f t="shared" si="0"/>
        <v>0</v>
      </c>
      <c r="N74" s="11">
        <v>0</v>
      </c>
      <c r="O74" s="11">
        <v>0</v>
      </c>
      <c r="P74" s="11">
        <v>0</v>
      </c>
      <c r="Q74" s="26">
        <v>0</v>
      </c>
      <c r="R74">
        <v>0</v>
      </c>
      <c r="S74">
        <v>0</v>
      </c>
      <c r="T74" s="27">
        <f t="shared" si="1"/>
        <v>0</v>
      </c>
      <c r="U74" s="46" t="str">
        <f t="shared" si="2"/>
        <v>SD</v>
      </c>
      <c r="V74">
        <f t="shared" si="3"/>
        <v>0</v>
      </c>
      <c r="Y74" s="46"/>
    </row>
    <row r="75" spans="1:25" x14ac:dyDescent="0.2">
      <c r="A75" s="24">
        <v>19177</v>
      </c>
      <c r="B75" s="25" t="s">
        <v>293</v>
      </c>
      <c r="C75" s="46">
        <v>851</v>
      </c>
      <c r="D75" s="46">
        <v>851</v>
      </c>
      <c r="E75" s="53">
        <v>0</v>
      </c>
      <c r="F75" s="54">
        <v>710.68</v>
      </c>
      <c r="G75" s="46">
        <v>710.68</v>
      </c>
      <c r="H75" s="53">
        <v>0</v>
      </c>
      <c r="I75" s="54">
        <v>505.80829999999997</v>
      </c>
      <c r="J75" s="46">
        <v>505.80829999999997</v>
      </c>
      <c r="K75" s="54">
        <v>13.08902</v>
      </c>
      <c r="L75" s="46">
        <v>11.60209</v>
      </c>
      <c r="M75" s="53">
        <f t="shared" si="0"/>
        <v>1.4869299999999992</v>
      </c>
      <c r="N75" s="11">
        <v>2.4381996242406121</v>
      </c>
      <c r="O75" s="11">
        <v>2.161216919097515</v>
      </c>
      <c r="P75" s="11">
        <v>0.27698270514309642</v>
      </c>
      <c r="Q75" s="26">
        <v>99470</v>
      </c>
      <c r="R75">
        <v>88030</v>
      </c>
      <c r="S75">
        <v>8330</v>
      </c>
      <c r="T75" s="27">
        <f t="shared" si="1"/>
        <v>195830</v>
      </c>
      <c r="U75" s="46" t="str">
        <f t="shared" si="2"/>
        <v>IA</v>
      </c>
      <c r="V75">
        <f t="shared" si="3"/>
        <v>477472.63241503906</v>
      </c>
      <c r="Y75" s="46"/>
    </row>
    <row r="76" spans="1:25" x14ac:dyDescent="0.2">
      <c r="A76" s="24">
        <v>19169</v>
      </c>
      <c r="B76" s="25" t="s">
        <v>294</v>
      </c>
      <c r="C76" s="46">
        <v>1242</v>
      </c>
      <c r="D76" s="46">
        <v>796</v>
      </c>
      <c r="E76" s="53">
        <v>0</v>
      </c>
      <c r="F76" s="54">
        <v>1151.8399999999999</v>
      </c>
      <c r="G76" s="46">
        <v>705.84</v>
      </c>
      <c r="H76" s="53">
        <v>0</v>
      </c>
      <c r="I76" s="54">
        <v>502.51729999999998</v>
      </c>
      <c r="J76" s="46">
        <v>502.51729999999998</v>
      </c>
      <c r="K76" s="54">
        <v>13.496600000000001</v>
      </c>
      <c r="L76" s="46">
        <v>11.89518</v>
      </c>
      <c r="M76" s="53">
        <f t="shared" ref="M76:M139" si="4">K76-L76</f>
        <v>1.601420000000001</v>
      </c>
      <c r="N76" s="11">
        <v>2.5141229097767321</v>
      </c>
      <c r="O76" s="11">
        <v>2.2158132088020679</v>
      </c>
      <c r="P76" s="11">
        <v>0.29830970097466453</v>
      </c>
      <c r="Q76" s="26">
        <v>288710</v>
      </c>
      <c r="R76">
        <v>12450</v>
      </c>
      <c r="S76">
        <v>10330</v>
      </c>
      <c r="T76" s="27">
        <f t="shared" ref="T76:T139" si="5">SUM(Q76:S76)</f>
        <v>311490</v>
      </c>
      <c r="U76" s="46" t="str">
        <f t="shared" ref="U76:U139" si="6">RIGHT(B76,2)</f>
        <v>IA</v>
      </c>
      <c r="V76">
        <f t="shared" ref="V76:V139" si="7">T76*N76</f>
        <v>783124.14516635425</v>
      </c>
      <c r="Y76" s="46"/>
    </row>
    <row r="77" spans="1:25" x14ac:dyDescent="0.2">
      <c r="A77" s="24">
        <v>18029</v>
      </c>
      <c r="B77" s="25" t="s">
        <v>295</v>
      </c>
      <c r="C77" s="46">
        <v>2725</v>
      </c>
      <c r="D77" s="46">
        <v>2725</v>
      </c>
      <c r="E77" s="53">
        <v>1012</v>
      </c>
      <c r="F77" s="54">
        <v>2621.2600000000002</v>
      </c>
      <c r="G77" s="46">
        <v>2621.2600000000002</v>
      </c>
      <c r="H77" s="53">
        <v>908.26</v>
      </c>
      <c r="I77" s="54">
        <v>500.36540000000002</v>
      </c>
      <c r="J77" s="46">
        <v>500.36540000000002</v>
      </c>
      <c r="K77" s="54">
        <v>13.683339999999999</v>
      </c>
      <c r="L77" s="46">
        <v>12.191649999999999</v>
      </c>
      <c r="M77" s="53">
        <f t="shared" si="4"/>
        <v>1.4916900000000002</v>
      </c>
      <c r="N77" s="11">
        <v>2.548908508532842</v>
      </c>
      <c r="O77" s="11">
        <v>2.2710391189617751</v>
      </c>
      <c r="P77" s="11">
        <v>0.27786938957106633</v>
      </c>
      <c r="Q77" s="26">
        <v>16100</v>
      </c>
      <c r="R77">
        <v>49520</v>
      </c>
      <c r="S77">
        <v>5110</v>
      </c>
      <c r="T77" s="27">
        <f t="shared" si="5"/>
        <v>70730</v>
      </c>
      <c r="U77" s="46" t="str">
        <f t="shared" si="6"/>
        <v>IN</v>
      </c>
      <c r="V77">
        <f t="shared" si="7"/>
        <v>180284.29880852791</v>
      </c>
      <c r="Y77" s="46"/>
    </row>
    <row r="78" spans="1:25" x14ac:dyDescent="0.2">
      <c r="A78" s="24">
        <v>27083</v>
      </c>
      <c r="B78" s="25" t="s">
        <v>296</v>
      </c>
      <c r="C78" s="46">
        <v>753</v>
      </c>
      <c r="D78" s="46">
        <v>607</v>
      </c>
      <c r="E78" s="53">
        <v>0</v>
      </c>
      <c r="F78" s="54">
        <v>690.9</v>
      </c>
      <c r="G78" s="46">
        <v>544.9</v>
      </c>
      <c r="H78" s="53">
        <v>0</v>
      </c>
      <c r="I78" s="54">
        <v>495.3023</v>
      </c>
      <c r="J78" s="46">
        <v>495.3023</v>
      </c>
      <c r="K78" s="54">
        <v>15.716559999999999</v>
      </c>
      <c r="L78" s="46">
        <v>12.17665</v>
      </c>
      <c r="M78" s="53">
        <f t="shared" si="4"/>
        <v>3.539909999999999</v>
      </c>
      <c r="N78" s="11">
        <v>2.927653154044767</v>
      </c>
      <c r="O78" s="11">
        <v>2.2682449453442231</v>
      </c>
      <c r="P78" s="11">
        <v>0.65940820870054306</v>
      </c>
      <c r="Q78" s="26">
        <v>364390</v>
      </c>
      <c r="R78">
        <v>18040</v>
      </c>
      <c r="S78">
        <v>16160</v>
      </c>
      <c r="T78" s="27">
        <f t="shared" si="5"/>
        <v>398590</v>
      </c>
      <c r="U78" s="46" t="str">
        <f t="shared" si="6"/>
        <v>MN</v>
      </c>
      <c r="V78">
        <f t="shared" si="7"/>
        <v>1166933.2706707036</v>
      </c>
      <c r="Y78" s="46"/>
    </row>
    <row r="79" spans="1:25" x14ac:dyDescent="0.2">
      <c r="A79" s="24">
        <v>19183</v>
      </c>
      <c r="B79" s="25" t="s">
        <v>297</v>
      </c>
      <c r="C79" s="46">
        <v>809</v>
      </c>
      <c r="D79" s="46">
        <v>1062</v>
      </c>
      <c r="E79" s="53">
        <v>0</v>
      </c>
      <c r="F79" s="54">
        <v>728.42</v>
      </c>
      <c r="G79" s="46">
        <v>981.42</v>
      </c>
      <c r="H79" s="53">
        <v>0</v>
      </c>
      <c r="I79" s="54">
        <v>494.28960000000001</v>
      </c>
      <c r="J79" s="46">
        <v>494.28960000000001</v>
      </c>
      <c r="K79" s="54">
        <v>13.96405</v>
      </c>
      <c r="L79" s="46">
        <v>11.828670000000001</v>
      </c>
      <c r="M79" s="53">
        <f t="shared" si="4"/>
        <v>2.1353799999999996</v>
      </c>
      <c r="N79" s="11">
        <v>2.6011986736117079</v>
      </c>
      <c r="O79" s="11">
        <v>2.2034238429818429</v>
      </c>
      <c r="P79" s="11">
        <v>0.39777483062986507</v>
      </c>
      <c r="Q79" s="26">
        <v>214230</v>
      </c>
      <c r="R79">
        <v>43290</v>
      </c>
      <c r="S79">
        <v>40330</v>
      </c>
      <c r="T79" s="27">
        <f t="shared" si="5"/>
        <v>297850</v>
      </c>
      <c r="U79" s="46" t="str">
        <f t="shared" si="6"/>
        <v>IA</v>
      </c>
      <c r="V79">
        <f t="shared" si="7"/>
        <v>774767.02493524714</v>
      </c>
      <c r="Y79" s="46"/>
    </row>
    <row r="80" spans="1:25" x14ac:dyDescent="0.2">
      <c r="A80" s="24">
        <v>17091</v>
      </c>
      <c r="B80" s="25" t="s">
        <v>298</v>
      </c>
      <c r="C80" s="46">
        <v>1339</v>
      </c>
      <c r="D80" s="46">
        <v>2053</v>
      </c>
      <c r="E80" s="53">
        <v>0</v>
      </c>
      <c r="F80" s="54">
        <v>1258.8599999999999</v>
      </c>
      <c r="G80" s="46">
        <v>1972.86</v>
      </c>
      <c r="H80" s="53">
        <v>0</v>
      </c>
      <c r="I80" s="54">
        <v>493.65679999999998</v>
      </c>
      <c r="J80" s="46">
        <v>493.65679999999998</v>
      </c>
      <c r="K80" s="54">
        <v>13.315810000000001</v>
      </c>
      <c r="L80" s="46">
        <v>11.91676</v>
      </c>
      <c r="M80" s="53">
        <f t="shared" si="4"/>
        <v>1.3990500000000008</v>
      </c>
      <c r="N80" s="11">
        <v>2.480445666555585</v>
      </c>
      <c r="O80" s="11">
        <v>2.2198330932465189</v>
      </c>
      <c r="P80" s="11">
        <v>0.2606125733090659</v>
      </c>
      <c r="Q80" s="26">
        <v>346390</v>
      </c>
      <c r="R80">
        <v>9590</v>
      </c>
      <c r="S80">
        <v>7420</v>
      </c>
      <c r="T80" s="27">
        <f t="shared" si="5"/>
        <v>363400</v>
      </c>
      <c r="U80" s="46" t="str">
        <f t="shared" si="6"/>
        <v>IL</v>
      </c>
      <c r="V80">
        <f t="shared" si="7"/>
        <v>901393.95522629959</v>
      </c>
      <c r="Y80" s="46"/>
    </row>
    <row r="81" spans="1:25" x14ac:dyDescent="0.2">
      <c r="A81" s="24">
        <v>17115</v>
      </c>
      <c r="B81" s="25" t="s">
        <v>299</v>
      </c>
      <c r="C81" s="46">
        <v>1889</v>
      </c>
      <c r="D81" s="46">
        <v>2401</v>
      </c>
      <c r="E81" s="53">
        <v>0</v>
      </c>
      <c r="F81" s="54">
        <v>1814.08</v>
      </c>
      <c r="G81" s="46">
        <v>2326.08</v>
      </c>
      <c r="H81" s="53">
        <v>0</v>
      </c>
      <c r="I81" s="54">
        <v>491.50490000000002</v>
      </c>
      <c r="J81" s="46">
        <v>491.50490000000002</v>
      </c>
      <c r="K81" s="54">
        <v>13.528700000000001</v>
      </c>
      <c r="L81" s="46">
        <v>11.919129999999999</v>
      </c>
      <c r="M81" s="53">
        <f t="shared" si="4"/>
        <v>1.6095700000000015</v>
      </c>
      <c r="N81" s="11">
        <v>2.5201024413182931</v>
      </c>
      <c r="O81" s="11">
        <v>2.2202745726780919</v>
      </c>
      <c r="P81" s="11">
        <v>0.29982786864020122</v>
      </c>
      <c r="Q81" s="26">
        <v>287250</v>
      </c>
      <c r="R81">
        <v>8870</v>
      </c>
      <c r="S81">
        <v>930</v>
      </c>
      <c r="T81" s="27">
        <f t="shared" si="5"/>
        <v>297050</v>
      </c>
      <c r="U81" s="46" t="str">
        <f t="shared" si="6"/>
        <v>IL</v>
      </c>
      <c r="V81">
        <f t="shared" si="7"/>
        <v>748596.43019359896</v>
      </c>
      <c r="Y81" s="46"/>
    </row>
    <row r="82" spans="1:25" x14ac:dyDescent="0.2">
      <c r="A82" s="24">
        <v>38095</v>
      </c>
      <c r="B82" s="25" t="s">
        <v>300</v>
      </c>
      <c r="C82" s="46">
        <v>376</v>
      </c>
      <c r="D82" s="46">
        <v>376</v>
      </c>
      <c r="E82" s="53">
        <v>376</v>
      </c>
      <c r="F82" s="54">
        <v>332.28</v>
      </c>
      <c r="G82" s="46">
        <v>332.28</v>
      </c>
      <c r="H82" s="53">
        <v>332.28</v>
      </c>
      <c r="I82" s="54">
        <v>490.6189</v>
      </c>
      <c r="J82" s="46">
        <v>490.6189</v>
      </c>
      <c r="K82" s="54">
        <v>0</v>
      </c>
      <c r="L82" s="46">
        <v>0</v>
      </c>
      <c r="M82" s="53">
        <f t="shared" si="4"/>
        <v>0</v>
      </c>
      <c r="N82" s="11">
        <v>0</v>
      </c>
      <c r="O82" s="11">
        <v>0</v>
      </c>
      <c r="P82" s="11">
        <v>0</v>
      </c>
      <c r="Q82" s="26">
        <v>0</v>
      </c>
      <c r="R82">
        <v>0</v>
      </c>
      <c r="S82">
        <v>0</v>
      </c>
      <c r="T82" s="27">
        <f t="shared" si="5"/>
        <v>0</v>
      </c>
      <c r="U82" s="46" t="str">
        <f t="shared" si="6"/>
        <v>ND</v>
      </c>
      <c r="V82">
        <f t="shared" si="7"/>
        <v>0</v>
      </c>
      <c r="Y82" s="46"/>
    </row>
    <row r="83" spans="1:25" x14ac:dyDescent="0.2">
      <c r="A83" s="24">
        <v>18063</v>
      </c>
      <c r="B83" s="25" t="s">
        <v>301</v>
      </c>
      <c r="C83" s="46">
        <v>2770</v>
      </c>
      <c r="D83" s="46">
        <v>2770</v>
      </c>
      <c r="E83" s="53">
        <v>663</v>
      </c>
      <c r="F83" s="54">
        <v>2586.96</v>
      </c>
      <c r="G83" s="46">
        <v>2586.96</v>
      </c>
      <c r="H83" s="53">
        <v>479.96</v>
      </c>
      <c r="I83" s="54">
        <v>490.4923</v>
      </c>
      <c r="J83" s="46">
        <v>490.4923</v>
      </c>
      <c r="K83" s="54">
        <v>14.195880000000001</v>
      </c>
      <c r="L83" s="46">
        <v>11.783939999999999</v>
      </c>
      <c r="M83" s="53">
        <f t="shared" si="4"/>
        <v>2.4119400000000013</v>
      </c>
      <c r="N83" s="11">
        <v>2.6443835582621782</v>
      </c>
      <c r="O83" s="11">
        <v>2.1950916172543029</v>
      </c>
      <c r="P83" s="11">
        <v>0.44929194100787562</v>
      </c>
      <c r="Q83" s="26">
        <v>177290</v>
      </c>
      <c r="R83">
        <v>21700</v>
      </c>
      <c r="S83">
        <v>3620</v>
      </c>
      <c r="T83" s="27">
        <f t="shared" si="5"/>
        <v>202610</v>
      </c>
      <c r="U83" s="46" t="str">
        <f t="shared" si="6"/>
        <v>IN</v>
      </c>
      <c r="V83">
        <f t="shared" si="7"/>
        <v>535778.55273949995</v>
      </c>
      <c r="Y83" s="46"/>
    </row>
    <row r="84" spans="1:25" x14ac:dyDescent="0.2">
      <c r="A84" s="24">
        <v>38071</v>
      </c>
      <c r="B84" s="25" t="s">
        <v>302</v>
      </c>
      <c r="C84" s="46">
        <v>391</v>
      </c>
      <c r="D84" s="46">
        <v>391</v>
      </c>
      <c r="E84" s="53">
        <v>391</v>
      </c>
      <c r="F84" s="54">
        <v>361.52</v>
      </c>
      <c r="G84" s="46">
        <v>361.52</v>
      </c>
      <c r="H84" s="53">
        <v>361.52</v>
      </c>
      <c r="I84" s="54">
        <v>488.08730000000003</v>
      </c>
      <c r="J84" s="46">
        <v>488.08730000000003</v>
      </c>
      <c r="K84" s="54">
        <v>0</v>
      </c>
      <c r="L84" s="46">
        <v>0</v>
      </c>
      <c r="M84" s="53">
        <f t="shared" si="4"/>
        <v>0</v>
      </c>
      <c r="N84" s="11">
        <v>0</v>
      </c>
      <c r="O84" s="11">
        <v>0</v>
      </c>
      <c r="P84" s="11">
        <v>0</v>
      </c>
      <c r="Q84" s="26">
        <v>0</v>
      </c>
      <c r="R84">
        <v>0</v>
      </c>
      <c r="S84">
        <v>0</v>
      </c>
      <c r="T84" s="27">
        <f t="shared" si="5"/>
        <v>0</v>
      </c>
      <c r="U84" s="46" t="str">
        <f t="shared" si="6"/>
        <v>ND</v>
      </c>
      <c r="V84">
        <f t="shared" si="7"/>
        <v>0</v>
      </c>
      <c r="Y84" s="46"/>
    </row>
    <row r="85" spans="1:25" x14ac:dyDescent="0.2">
      <c r="A85" s="24">
        <v>20177</v>
      </c>
      <c r="B85" s="25" t="s">
        <v>303</v>
      </c>
      <c r="C85" s="46">
        <v>1068</v>
      </c>
      <c r="D85" s="46">
        <v>1084</v>
      </c>
      <c r="E85" s="53">
        <v>350</v>
      </c>
      <c r="F85" s="54">
        <v>956.56</v>
      </c>
      <c r="G85" s="46">
        <v>972.56</v>
      </c>
      <c r="H85" s="53">
        <v>238.56</v>
      </c>
      <c r="I85" s="54">
        <v>487.83409999999998</v>
      </c>
      <c r="J85" s="46">
        <v>487.83409999999998</v>
      </c>
      <c r="K85" s="54">
        <v>13.660909999999999</v>
      </c>
      <c r="L85" s="46">
        <v>11.376989999999999</v>
      </c>
      <c r="M85" s="53">
        <f t="shared" si="4"/>
        <v>2.2839200000000002</v>
      </c>
      <c r="N85" s="11">
        <v>2.5447302875833961</v>
      </c>
      <c r="O85" s="11">
        <v>2.11928568701012</v>
      </c>
      <c r="P85" s="11">
        <v>0.42544460057327582</v>
      </c>
      <c r="Q85" s="26">
        <v>65130</v>
      </c>
      <c r="R85">
        <v>113460</v>
      </c>
      <c r="S85">
        <v>61040</v>
      </c>
      <c r="T85" s="27">
        <f t="shared" si="5"/>
        <v>239630</v>
      </c>
      <c r="U85" s="46" t="str">
        <f t="shared" si="6"/>
        <v>KS</v>
      </c>
      <c r="V85">
        <f t="shared" si="7"/>
        <v>609793.71881360922</v>
      </c>
      <c r="Y85" s="46"/>
    </row>
    <row r="86" spans="1:25" x14ac:dyDescent="0.2">
      <c r="A86" s="24">
        <v>19073</v>
      </c>
      <c r="B86" s="25" t="s">
        <v>304</v>
      </c>
      <c r="C86" s="46">
        <v>1040</v>
      </c>
      <c r="D86" s="46">
        <v>732</v>
      </c>
      <c r="E86" s="53">
        <v>0</v>
      </c>
      <c r="F86" s="54">
        <v>966.38</v>
      </c>
      <c r="G86" s="46">
        <v>658.38</v>
      </c>
      <c r="H86" s="53">
        <v>0</v>
      </c>
      <c r="I86" s="54">
        <v>483.02420000000001</v>
      </c>
      <c r="J86" s="46">
        <v>483.02420000000001</v>
      </c>
      <c r="K86" s="54">
        <v>13.495200000000001</v>
      </c>
      <c r="L86" s="46">
        <v>11.940860000000001</v>
      </c>
      <c r="M86" s="53">
        <f t="shared" si="4"/>
        <v>1.5543399999999998</v>
      </c>
      <c r="N86" s="11">
        <v>2.5138621202390938</v>
      </c>
      <c r="O86" s="11">
        <v>2.2243223988587189</v>
      </c>
      <c r="P86" s="11">
        <v>0.28953972138037459</v>
      </c>
      <c r="Q86" s="26">
        <v>305960</v>
      </c>
      <c r="R86">
        <v>16120</v>
      </c>
      <c r="S86">
        <v>5620</v>
      </c>
      <c r="T86" s="27">
        <f t="shared" si="5"/>
        <v>327700</v>
      </c>
      <c r="U86" s="46" t="str">
        <f t="shared" si="6"/>
        <v>IA</v>
      </c>
      <c r="V86">
        <f t="shared" si="7"/>
        <v>823792.61680235108</v>
      </c>
      <c r="Y86" s="46"/>
    </row>
    <row r="87" spans="1:25" x14ac:dyDescent="0.2">
      <c r="A87" s="24">
        <v>19125</v>
      </c>
      <c r="B87" s="25" t="s">
        <v>305</v>
      </c>
      <c r="C87" s="46">
        <v>1267</v>
      </c>
      <c r="D87" s="46">
        <v>1435</v>
      </c>
      <c r="E87" s="53">
        <v>0</v>
      </c>
      <c r="F87" s="54">
        <v>1192.1400000000001</v>
      </c>
      <c r="G87" s="46">
        <v>1360.14</v>
      </c>
      <c r="H87" s="53">
        <v>0</v>
      </c>
      <c r="I87" s="54">
        <v>481.88490000000002</v>
      </c>
      <c r="J87" s="46">
        <v>481.88490000000002</v>
      </c>
      <c r="K87" s="54">
        <v>13.71902</v>
      </c>
      <c r="L87" s="46">
        <v>12.018039999999999</v>
      </c>
      <c r="M87" s="53">
        <f t="shared" si="4"/>
        <v>1.7009800000000013</v>
      </c>
      <c r="N87" s="11">
        <v>2.5555549161777922</v>
      </c>
      <c r="O87" s="11">
        <v>2.2386993535122288</v>
      </c>
      <c r="P87" s="11">
        <v>0.31685556266556231</v>
      </c>
      <c r="Q87" s="26">
        <v>161150</v>
      </c>
      <c r="R87">
        <v>76790</v>
      </c>
      <c r="S87">
        <v>10970</v>
      </c>
      <c r="T87" s="27">
        <f t="shared" si="5"/>
        <v>248910</v>
      </c>
      <c r="U87" s="46" t="str">
        <f t="shared" si="6"/>
        <v>IA</v>
      </c>
      <c r="V87">
        <f t="shared" si="7"/>
        <v>636103.17418581422</v>
      </c>
      <c r="Y87" s="46"/>
    </row>
    <row r="88" spans="1:25" x14ac:dyDescent="0.2">
      <c r="A88" s="24">
        <v>53071</v>
      </c>
      <c r="B88" s="25" t="s">
        <v>306</v>
      </c>
      <c r="C88" s="46">
        <v>856</v>
      </c>
      <c r="D88" s="46">
        <v>856</v>
      </c>
      <c r="E88" s="53">
        <v>54</v>
      </c>
      <c r="F88" s="54">
        <v>0</v>
      </c>
      <c r="G88" s="46">
        <v>0</v>
      </c>
      <c r="H88" s="53">
        <v>0</v>
      </c>
      <c r="I88" s="54">
        <v>480.99889999999999</v>
      </c>
      <c r="J88" s="46">
        <v>480.99889999999999</v>
      </c>
      <c r="K88" s="54">
        <v>23.24756</v>
      </c>
      <c r="L88" s="46">
        <v>19.605830000000001</v>
      </c>
      <c r="M88" s="53">
        <f t="shared" si="4"/>
        <v>3.641729999999999</v>
      </c>
      <c r="N88" s="11">
        <v>4.3305145882969907</v>
      </c>
      <c r="O88" s="11">
        <v>3.6521395290805052</v>
      </c>
      <c r="P88" s="11">
        <v>0.67837505921648533</v>
      </c>
      <c r="Q88" s="26">
        <v>49460</v>
      </c>
      <c r="R88">
        <v>0</v>
      </c>
      <c r="S88">
        <v>19610</v>
      </c>
      <c r="T88" s="27">
        <f t="shared" si="5"/>
        <v>69070</v>
      </c>
      <c r="U88" s="46" t="str">
        <f t="shared" si="6"/>
        <v>WA</v>
      </c>
      <c r="V88">
        <f t="shared" si="7"/>
        <v>299108.64261367312</v>
      </c>
      <c r="Y88" s="46"/>
    </row>
    <row r="89" spans="1:25" x14ac:dyDescent="0.2">
      <c r="A89" s="24">
        <v>27043</v>
      </c>
      <c r="B89" s="25" t="s">
        <v>307</v>
      </c>
      <c r="C89" s="46">
        <v>991</v>
      </c>
      <c r="D89" s="46">
        <v>688</v>
      </c>
      <c r="E89" s="53">
        <v>0</v>
      </c>
      <c r="F89" s="54">
        <v>944.92</v>
      </c>
      <c r="G89" s="46">
        <v>641.91999999999996</v>
      </c>
      <c r="H89" s="53">
        <v>0</v>
      </c>
      <c r="I89" s="54">
        <v>477.58120000000002</v>
      </c>
      <c r="J89" s="46">
        <v>477.58120000000002</v>
      </c>
      <c r="K89" s="54">
        <v>15.47686</v>
      </c>
      <c r="L89" s="46">
        <v>13.67018</v>
      </c>
      <c r="M89" s="53">
        <f t="shared" si="4"/>
        <v>1.8066800000000001</v>
      </c>
      <c r="N89" s="11">
        <v>2.883002259636287</v>
      </c>
      <c r="O89" s="11">
        <v>2.5464570868790428</v>
      </c>
      <c r="P89" s="11">
        <v>0.33654517275724449</v>
      </c>
      <c r="Q89" s="26">
        <v>392820</v>
      </c>
      <c r="R89">
        <v>2940</v>
      </c>
      <c r="S89">
        <v>8280</v>
      </c>
      <c r="T89" s="27">
        <f t="shared" si="5"/>
        <v>404040</v>
      </c>
      <c r="U89" s="46" t="str">
        <f t="shared" si="6"/>
        <v>MN</v>
      </c>
      <c r="V89">
        <f t="shared" si="7"/>
        <v>1164848.2329834453</v>
      </c>
      <c r="Y89" s="46"/>
    </row>
    <row r="90" spans="1:25" x14ac:dyDescent="0.2">
      <c r="A90" s="24">
        <v>26065</v>
      </c>
      <c r="B90" s="25" t="s">
        <v>308</v>
      </c>
      <c r="C90" s="46">
        <v>1680</v>
      </c>
      <c r="D90" s="46">
        <v>1680</v>
      </c>
      <c r="E90" s="53">
        <v>507</v>
      </c>
      <c r="F90" s="54">
        <v>1435.52</v>
      </c>
      <c r="G90" s="46">
        <v>1435.52</v>
      </c>
      <c r="H90" s="53">
        <v>262.52</v>
      </c>
      <c r="I90" s="54">
        <v>476.18889999999999</v>
      </c>
      <c r="J90" s="46">
        <v>476.18889999999999</v>
      </c>
      <c r="K90" s="54">
        <v>17.432459999999999</v>
      </c>
      <c r="L90" s="46">
        <v>15.731730000000001</v>
      </c>
      <c r="M90" s="53">
        <f t="shared" si="4"/>
        <v>1.7007299999999983</v>
      </c>
      <c r="N90" s="11">
        <v>3.247287988068587</v>
      </c>
      <c r="O90" s="11">
        <v>2.930478994963317</v>
      </c>
      <c r="P90" s="11">
        <v>0.31680899310526928</v>
      </c>
      <c r="Q90" s="26">
        <v>127840</v>
      </c>
      <c r="R90">
        <v>74010</v>
      </c>
      <c r="S90">
        <v>2010</v>
      </c>
      <c r="T90" s="27">
        <f t="shared" si="5"/>
        <v>203860</v>
      </c>
      <c r="U90" s="46" t="str">
        <f t="shared" si="6"/>
        <v>MI</v>
      </c>
      <c r="V90">
        <f t="shared" si="7"/>
        <v>661992.12924766215</v>
      </c>
      <c r="Y90" s="46"/>
    </row>
    <row r="91" spans="1:25" x14ac:dyDescent="0.2">
      <c r="A91" s="24">
        <v>19019</v>
      </c>
      <c r="B91" s="25" t="s">
        <v>309</v>
      </c>
      <c r="C91" s="46">
        <v>1248</v>
      </c>
      <c r="D91" s="46">
        <v>1110</v>
      </c>
      <c r="E91" s="53">
        <v>0</v>
      </c>
      <c r="F91" s="54">
        <v>1202.58</v>
      </c>
      <c r="G91" s="46">
        <v>1064.58</v>
      </c>
      <c r="H91" s="53">
        <v>0</v>
      </c>
      <c r="I91" s="54">
        <v>475.42939999999999</v>
      </c>
      <c r="J91" s="46">
        <v>475.42939999999999</v>
      </c>
      <c r="K91" s="54">
        <v>14.21327</v>
      </c>
      <c r="L91" s="46">
        <v>11.921049999999999</v>
      </c>
      <c r="M91" s="53">
        <f t="shared" si="4"/>
        <v>2.2922200000000004</v>
      </c>
      <c r="N91" s="11">
        <v>2.647622936876127</v>
      </c>
      <c r="O91" s="11">
        <v>2.2206322269011389</v>
      </c>
      <c r="P91" s="11">
        <v>0.42699070997498789</v>
      </c>
      <c r="Q91" s="26">
        <v>293140</v>
      </c>
      <c r="R91">
        <v>16130</v>
      </c>
      <c r="S91">
        <v>9630</v>
      </c>
      <c r="T91" s="27">
        <f t="shared" si="5"/>
        <v>318900</v>
      </c>
      <c r="U91" s="46" t="str">
        <f t="shared" si="6"/>
        <v>IA</v>
      </c>
      <c r="V91">
        <f t="shared" si="7"/>
        <v>844326.95456979692</v>
      </c>
      <c r="Y91" s="46"/>
    </row>
    <row r="92" spans="1:25" x14ac:dyDescent="0.2">
      <c r="A92" s="24">
        <v>36109</v>
      </c>
      <c r="B92" s="25" t="s">
        <v>310</v>
      </c>
      <c r="C92" s="46">
        <v>1184</v>
      </c>
      <c r="D92" s="46">
        <v>438</v>
      </c>
      <c r="E92" s="53">
        <v>246</v>
      </c>
      <c r="F92" s="54">
        <v>997.06</v>
      </c>
      <c r="G92" s="46">
        <v>251.06</v>
      </c>
      <c r="H92" s="53">
        <v>59.06</v>
      </c>
      <c r="I92" s="54">
        <v>474.67</v>
      </c>
      <c r="J92" s="46">
        <v>474.67</v>
      </c>
      <c r="K92" s="54">
        <v>22.9252</v>
      </c>
      <c r="L92" s="46">
        <v>21.36355</v>
      </c>
      <c r="M92" s="53">
        <f t="shared" si="4"/>
        <v>1.5616500000000002</v>
      </c>
      <c r="N92" s="11">
        <v>4.2704659344733891</v>
      </c>
      <c r="O92" s="11">
        <v>3.979564519150061</v>
      </c>
      <c r="P92" s="11">
        <v>0.29090141532332842</v>
      </c>
      <c r="Q92" s="26">
        <v>41600</v>
      </c>
      <c r="R92">
        <v>66130</v>
      </c>
      <c r="S92">
        <v>2150</v>
      </c>
      <c r="T92" s="27">
        <f t="shared" si="5"/>
        <v>109880</v>
      </c>
      <c r="U92" s="46" t="str">
        <f t="shared" si="6"/>
        <v>NY</v>
      </c>
      <c r="V92">
        <f t="shared" si="7"/>
        <v>469238.79687993601</v>
      </c>
      <c r="Y92" s="46"/>
    </row>
    <row r="93" spans="1:25" x14ac:dyDescent="0.2">
      <c r="A93" s="24">
        <v>19051</v>
      </c>
      <c r="B93" s="25" t="s">
        <v>311</v>
      </c>
      <c r="C93" s="46">
        <v>832</v>
      </c>
      <c r="D93" s="46">
        <v>838</v>
      </c>
      <c r="E93" s="53">
        <v>0</v>
      </c>
      <c r="F93" s="54">
        <v>678.02</v>
      </c>
      <c r="G93" s="46">
        <v>684.02</v>
      </c>
      <c r="H93" s="53">
        <v>0</v>
      </c>
      <c r="I93" s="54">
        <v>470.11309999999997</v>
      </c>
      <c r="J93" s="46">
        <v>470.11309999999997</v>
      </c>
      <c r="K93" s="54">
        <v>12.792859999999999</v>
      </c>
      <c r="L93" s="46">
        <v>11.28373</v>
      </c>
      <c r="M93" s="53">
        <f t="shared" si="4"/>
        <v>1.509129999999999</v>
      </c>
      <c r="N93" s="11">
        <v>2.3830314603356668</v>
      </c>
      <c r="O93" s="11">
        <v>2.1019133782385939</v>
      </c>
      <c r="P93" s="11">
        <v>0.28111808209707312</v>
      </c>
      <c r="Q93" s="26">
        <v>85160</v>
      </c>
      <c r="R93">
        <v>138970</v>
      </c>
      <c r="S93">
        <v>6450</v>
      </c>
      <c r="T93" s="27">
        <f t="shared" si="5"/>
        <v>230580</v>
      </c>
      <c r="U93" s="46" t="str">
        <f t="shared" si="6"/>
        <v>IA</v>
      </c>
      <c r="V93">
        <f t="shared" si="7"/>
        <v>549479.39412419801</v>
      </c>
      <c r="Y93" s="46"/>
    </row>
    <row r="94" spans="1:25" x14ac:dyDescent="0.2">
      <c r="A94" s="24">
        <v>19099</v>
      </c>
      <c r="B94" s="25" t="s">
        <v>312</v>
      </c>
      <c r="C94" s="46">
        <v>936</v>
      </c>
      <c r="D94" s="46">
        <v>1170</v>
      </c>
      <c r="E94" s="53">
        <v>0</v>
      </c>
      <c r="F94" s="54">
        <v>841.42</v>
      </c>
      <c r="G94" s="46">
        <v>1075.42</v>
      </c>
      <c r="H94" s="53">
        <v>0</v>
      </c>
      <c r="I94" s="54">
        <v>468.84730000000002</v>
      </c>
      <c r="J94" s="46">
        <v>468.84730000000002</v>
      </c>
      <c r="K94" s="54">
        <v>13.5243</v>
      </c>
      <c r="L94" s="46">
        <v>11.81737</v>
      </c>
      <c r="M94" s="53">
        <f t="shared" si="4"/>
        <v>1.7069299999999998</v>
      </c>
      <c r="N94" s="11">
        <v>2.5192828170571451</v>
      </c>
      <c r="O94" s="11">
        <v>2.2013188988566199</v>
      </c>
      <c r="P94" s="11">
        <v>0.31796391820052428</v>
      </c>
      <c r="Q94" s="26">
        <v>313620</v>
      </c>
      <c r="R94">
        <v>67680</v>
      </c>
      <c r="S94">
        <v>21870</v>
      </c>
      <c r="T94" s="27">
        <f t="shared" si="5"/>
        <v>403170</v>
      </c>
      <c r="U94" s="46" t="str">
        <f t="shared" si="6"/>
        <v>IA</v>
      </c>
      <c r="V94">
        <f t="shared" si="7"/>
        <v>1015699.2533529291</v>
      </c>
      <c r="Y94" s="46"/>
    </row>
    <row r="95" spans="1:25" x14ac:dyDescent="0.2">
      <c r="A95" s="24">
        <v>19083</v>
      </c>
      <c r="B95" s="25" t="s">
        <v>313</v>
      </c>
      <c r="C95" s="46">
        <v>845</v>
      </c>
      <c r="D95" s="46">
        <v>911</v>
      </c>
      <c r="E95" s="53">
        <v>0</v>
      </c>
      <c r="F95" s="54">
        <v>749.2</v>
      </c>
      <c r="G95" s="46">
        <v>815.2</v>
      </c>
      <c r="H95" s="53">
        <v>0</v>
      </c>
      <c r="I95" s="54">
        <v>464.79680000000002</v>
      </c>
      <c r="J95" s="46">
        <v>464.79680000000002</v>
      </c>
      <c r="K95" s="54">
        <v>13.53538</v>
      </c>
      <c r="L95" s="46">
        <v>11.876250000000001</v>
      </c>
      <c r="M95" s="53">
        <f t="shared" si="4"/>
        <v>1.6591299999999993</v>
      </c>
      <c r="N95" s="11">
        <v>2.521346779969309</v>
      </c>
      <c r="O95" s="11">
        <v>2.2122869616967171</v>
      </c>
      <c r="P95" s="11">
        <v>0.30905981827259221</v>
      </c>
      <c r="Q95" s="26">
        <v>290820</v>
      </c>
      <c r="R95">
        <v>16780</v>
      </c>
      <c r="S95">
        <v>12010</v>
      </c>
      <c r="T95" s="27">
        <f t="shared" si="5"/>
        <v>319610</v>
      </c>
      <c r="U95" s="46" t="str">
        <f t="shared" si="6"/>
        <v>IA</v>
      </c>
      <c r="V95">
        <f t="shared" si="7"/>
        <v>805847.64434599085</v>
      </c>
      <c r="Y95" s="46"/>
    </row>
    <row r="96" spans="1:25" x14ac:dyDescent="0.2">
      <c r="A96" s="24">
        <v>36007</v>
      </c>
      <c r="B96" s="25" t="s">
        <v>314</v>
      </c>
      <c r="C96" s="46">
        <v>1025</v>
      </c>
      <c r="D96" s="46">
        <v>349</v>
      </c>
      <c r="E96" s="53">
        <v>114</v>
      </c>
      <c r="F96" s="54">
        <v>850.04</v>
      </c>
      <c r="G96" s="46">
        <v>174.04</v>
      </c>
      <c r="H96" s="53">
        <v>0</v>
      </c>
      <c r="I96" s="54">
        <v>462.51839999999999</v>
      </c>
      <c r="J96" s="46">
        <v>462.51839999999999</v>
      </c>
      <c r="K96" s="54">
        <v>23.12903</v>
      </c>
      <c r="L96" s="46">
        <v>21.514320000000001</v>
      </c>
      <c r="M96" s="53">
        <f t="shared" si="4"/>
        <v>1.6147099999999988</v>
      </c>
      <c r="N96" s="11">
        <v>4.308435028371095</v>
      </c>
      <c r="O96" s="11">
        <v>4.0076496895712808</v>
      </c>
      <c r="P96" s="11">
        <v>0.30078533879981501</v>
      </c>
      <c r="Q96" s="26">
        <v>21500</v>
      </c>
      <c r="R96">
        <v>78420</v>
      </c>
      <c r="S96">
        <v>2460</v>
      </c>
      <c r="T96" s="27">
        <f t="shared" si="5"/>
        <v>102380</v>
      </c>
      <c r="U96" s="46" t="str">
        <f t="shared" si="6"/>
        <v>NY</v>
      </c>
      <c r="V96">
        <f t="shared" si="7"/>
        <v>441097.57820463274</v>
      </c>
      <c r="Y96" s="46"/>
    </row>
    <row r="97" spans="1:25" x14ac:dyDescent="0.2">
      <c r="A97" s="24">
        <v>18147</v>
      </c>
      <c r="B97" s="25" t="s">
        <v>315</v>
      </c>
      <c r="C97" s="46">
        <v>1296</v>
      </c>
      <c r="D97" s="46">
        <v>1615</v>
      </c>
      <c r="E97" s="53">
        <v>22</v>
      </c>
      <c r="F97" s="54">
        <v>1118.06</v>
      </c>
      <c r="G97" s="46">
        <v>1437.06</v>
      </c>
      <c r="H97" s="53">
        <v>0</v>
      </c>
      <c r="I97" s="54">
        <v>462.26530000000002</v>
      </c>
      <c r="J97" s="46">
        <v>462.26530000000002</v>
      </c>
      <c r="K97" s="54">
        <v>13.508139999999999</v>
      </c>
      <c r="L97" s="46">
        <v>11.714</v>
      </c>
      <c r="M97" s="53">
        <f t="shared" si="4"/>
        <v>1.7941399999999987</v>
      </c>
      <c r="N97" s="11">
        <v>2.5162725606798348</v>
      </c>
      <c r="O97" s="11">
        <v>2.1820633170668642</v>
      </c>
      <c r="P97" s="11">
        <v>0.33420924361297089</v>
      </c>
      <c r="Q97" s="26">
        <v>126330</v>
      </c>
      <c r="R97">
        <v>30780</v>
      </c>
      <c r="S97">
        <v>1260</v>
      </c>
      <c r="T97" s="27">
        <f t="shared" si="5"/>
        <v>158370</v>
      </c>
      <c r="U97" s="46" t="str">
        <f t="shared" si="6"/>
        <v>IN</v>
      </c>
      <c r="V97">
        <f t="shared" si="7"/>
        <v>398502.08543486544</v>
      </c>
      <c r="Y97" s="46"/>
    </row>
    <row r="98" spans="1:25" x14ac:dyDescent="0.2">
      <c r="A98" s="24">
        <v>18183</v>
      </c>
      <c r="B98" s="25" t="s">
        <v>316</v>
      </c>
      <c r="C98" s="46">
        <v>1812</v>
      </c>
      <c r="D98" s="46">
        <v>1724</v>
      </c>
      <c r="E98" s="53">
        <v>0</v>
      </c>
      <c r="F98" s="54">
        <v>1685.22</v>
      </c>
      <c r="G98" s="46">
        <v>1597.22</v>
      </c>
      <c r="H98" s="53">
        <v>0</v>
      </c>
      <c r="I98" s="54">
        <v>460.49310000000003</v>
      </c>
      <c r="J98" s="46">
        <v>460.49310000000003</v>
      </c>
      <c r="K98" s="54">
        <v>13.922040000000001</v>
      </c>
      <c r="L98" s="46">
        <v>11.887589999999999</v>
      </c>
      <c r="M98" s="53">
        <f t="shared" si="4"/>
        <v>2.0344500000000014</v>
      </c>
      <c r="N98" s="11">
        <v>2.5933731247001508</v>
      </c>
      <c r="O98" s="11">
        <v>2.2143993569515859</v>
      </c>
      <c r="P98" s="11">
        <v>0.37897376774856451</v>
      </c>
      <c r="Q98" s="26">
        <v>163560</v>
      </c>
      <c r="R98">
        <v>6550</v>
      </c>
      <c r="S98">
        <v>880</v>
      </c>
      <c r="T98" s="27">
        <f t="shared" si="5"/>
        <v>170990</v>
      </c>
      <c r="U98" s="46" t="str">
        <f t="shared" si="6"/>
        <v>IN</v>
      </c>
      <c r="V98">
        <f t="shared" si="7"/>
        <v>443440.87059247878</v>
      </c>
      <c r="Y98" s="46"/>
    </row>
    <row r="99" spans="1:25" x14ac:dyDescent="0.2">
      <c r="A99" s="24">
        <v>19119</v>
      </c>
      <c r="B99" s="25" t="s">
        <v>317</v>
      </c>
      <c r="C99" s="46">
        <v>1309</v>
      </c>
      <c r="D99" s="46">
        <v>733</v>
      </c>
      <c r="E99" s="53">
        <v>100</v>
      </c>
      <c r="F99" s="54">
        <v>1269.82</v>
      </c>
      <c r="G99" s="46">
        <v>693.82</v>
      </c>
      <c r="H99" s="53">
        <v>60.82</v>
      </c>
      <c r="I99" s="54">
        <v>458.721</v>
      </c>
      <c r="J99" s="46">
        <v>458.721</v>
      </c>
      <c r="K99" s="54">
        <v>14.57033</v>
      </c>
      <c r="L99" s="46">
        <v>12.159739999999999</v>
      </c>
      <c r="M99" s="53">
        <f t="shared" si="4"/>
        <v>2.4105900000000009</v>
      </c>
      <c r="N99" s="11">
        <v>2.7141354456683322</v>
      </c>
      <c r="O99" s="11">
        <v>2.2650949802860358</v>
      </c>
      <c r="P99" s="11">
        <v>0.44904046538229592</v>
      </c>
      <c r="Q99" s="26">
        <v>307130</v>
      </c>
      <c r="R99">
        <v>16080</v>
      </c>
      <c r="S99">
        <v>18110</v>
      </c>
      <c r="T99" s="27">
        <f t="shared" si="5"/>
        <v>341320</v>
      </c>
      <c r="U99" s="46" t="str">
        <f t="shared" si="6"/>
        <v>IA</v>
      </c>
      <c r="V99">
        <f t="shared" si="7"/>
        <v>926388.71031551517</v>
      </c>
      <c r="Y99" s="46"/>
    </row>
    <row r="100" spans="1:25" x14ac:dyDescent="0.2">
      <c r="A100" s="24">
        <v>19077</v>
      </c>
      <c r="B100" s="25" t="s">
        <v>318</v>
      </c>
      <c r="C100" s="46">
        <v>1045</v>
      </c>
      <c r="D100" s="46">
        <v>1114</v>
      </c>
      <c r="E100" s="53">
        <v>8</v>
      </c>
      <c r="F100" s="54">
        <v>932.42</v>
      </c>
      <c r="G100" s="46">
        <v>1001.42</v>
      </c>
      <c r="H100" s="53">
        <v>0</v>
      </c>
      <c r="I100" s="54">
        <v>455.43</v>
      </c>
      <c r="J100" s="46">
        <v>455.43</v>
      </c>
      <c r="K100" s="54">
        <v>13.236700000000001</v>
      </c>
      <c r="L100" s="46">
        <v>11.82105</v>
      </c>
      <c r="M100" s="53">
        <f t="shared" si="4"/>
        <v>1.4156500000000012</v>
      </c>
      <c r="N100" s="11">
        <v>2.4657091948966161</v>
      </c>
      <c r="O100" s="11">
        <v>2.2020044027841261</v>
      </c>
      <c r="P100" s="11">
        <v>0.26370479211249009</v>
      </c>
      <c r="Q100" s="26">
        <v>220100</v>
      </c>
      <c r="R100">
        <v>89930</v>
      </c>
      <c r="S100">
        <v>4270</v>
      </c>
      <c r="T100" s="27">
        <f t="shared" si="5"/>
        <v>314300</v>
      </c>
      <c r="U100" s="46" t="str">
        <f t="shared" si="6"/>
        <v>IA</v>
      </c>
      <c r="V100">
        <f t="shared" si="7"/>
        <v>774972.39995600644</v>
      </c>
      <c r="Y100" s="46"/>
    </row>
    <row r="101" spans="1:25" x14ac:dyDescent="0.2">
      <c r="A101" s="24">
        <v>19013</v>
      </c>
      <c r="B101" s="25" t="s">
        <v>319</v>
      </c>
      <c r="C101" s="46">
        <v>1238</v>
      </c>
      <c r="D101" s="46">
        <v>1722</v>
      </c>
      <c r="E101" s="53">
        <v>0</v>
      </c>
      <c r="F101" s="54">
        <v>1198.82</v>
      </c>
      <c r="G101" s="46">
        <v>1682.82</v>
      </c>
      <c r="H101" s="53">
        <v>0</v>
      </c>
      <c r="I101" s="54">
        <v>452.64530000000002</v>
      </c>
      <c r="J101" s="46">
        <v>452.64530000000002</v>
      </c>
      <c r="K101" s="54">
        <v>14.57033</v>
      </c>
      <c r="L101" s="46">
        <v>11.61608</v>
      </c>
      <c r="M101" s="53">
        <f t="shared" si="4"/>
        <v>2.95425</v>
      </c>
      <c r="N101" s="11">
        <v>2.7141354456683322</v>
      </c>
      <c r="O101" s="11">
        <v>2.1638229516914849</v>
      </c>
      <c r="P101" s="11">
        <v>0.55031249397684678</v>
      </c>
      <c r="Q101" s="26">
        <v>260710</v>
      </c>
      <c r="R101">
        <v>12040</v>
      </c>
      <c r="S101">
        <v>13940</v>
      </c>
      <c r="T101" s="27">
        <f t="shared" si="5"/>
        <v>286690</v>
      </c>
      <c r="U101" s="46" t="str">
        <f t="shared" si="6"/>
        <v>IA</v>
      </c>
      <c r="V101">
        <f t="shared" si="7"/>
        <v>778115.49091865413</v>
      </c>
      <c r="Y101" s="46"/>
    </row>
    <row r="102" spans="1:25" x14ac:dyDescent="0.2">
      <c r="A102" s="24">
        <v>19181</v>
      </c>
      <c r="B102" s="25" t="s">
        <v>320</v>
      </c>
      <c r="C102" s="46">
        <v>1523</v>
      </c>
      <c r="D102" s="46">
        <v>1523</v>
      </c>
      <c r="E102" s="53">
        <v>0</v>
      </c>
      <c r="F102" s="54">
        <v>1441.92</v>
      </c>
      <c r="G102" s="46">
        <v>1441.92</v>
      </c>
      <c r="H102" s="53">
        <v>0</v>
      </c>
      <c r="I102" s="54">
        <v>452.64530000000002</v>
      </c>
      <c r="J102" s="46">
        <v>452.64530000000002</v>
      </c>
      <c r="K102" s="54">
        <v>13.84605</v>
      </c>
      <c r="L102" s="46">
        <v>11.651899999999999</v>
      </c>
      <c r="M102" s="53">
        <f t="shared" si="4"/>
        <v>2.1941500000000005</v>
      </c>
      <c r="N102" s="11">
        <v>2.5792178411536328</v>
      </c>
      <c r="O102" s="11">
        <v>2.1704954382901991</v>
      </c>
      <c r="P102" s="11">
        <v>0.40872240286343359</v>
      </c>
      <c r="Q102" s="26">
        <v>147230</v>
      </c>
      <c r="R102">
        <v>110560</v>
      </c>
      <c r="S102">
        <v>10940</v>
      </c>
      <c r="T102" s="27">
        <f t="shared" si="5"/>
        <v>268730</v>
      </c>
      <c r="U102" s="46" t="str">
        <f t="shared" si="6"/>
        <v>IA</v>
      </c>
      <c r="V102">
        <f t="shared" si="7"/>
        <v>693113.21045321575</v>
      </c>
      <c r="Y102" s="46"/>
    </row>
    <row r="103" spans="1:25" x14ac:dyDescent="0.2">
      <c r="A103" s="24">
        <v>19115</v>
      </c>
      <c r="B103" s="25" t="s">
        <v>321</v>
      </c>
      <c r="C103" s="46">
        <v>778</v>
      </c>
      <c r="D103" s="46">
        <v>1096</v>
      </c>
      <c r="E103" s="53">
        <v>0</v>
      </c>
      <c r="F103" s="54">
        <v>710.1</v>
      </c>
      <c r="G103" s="46">
        <v>1028.0999999999999</v>
      </c>
      <c r="H103" s="53">
        <v>0</v>
      </c>
      <c r="I103" s="54">
        <v>449.48079999999999</v>
      </c>
      <c r="J103" s="46">
        <v>449.48079999999999</v>
      </c>
      <c r="K103" s="54">
        <v>14.06381</v>
      </c>
      <c r="L103" s="46">
        <v>11.938639999999999</v>
      </c>
      <c r="M103" s="53">
        <f t="shared" si="4"/>
        <v>2.1251700000000007</v>
      </c>
      <c r="N103" s="11">
        <v>2.6197817909508401</v>
      </c>
      <c r="O103" s="11">
        <v>2.2239088611633209</v>
      </c>
      <c r="P103" s="11">
        <v>0.39587292978751831</v>
      </c>
      <c r="Q103" s="26">
        <v>148120</v>
      </c>
      <c r="R103">
        <v>14970</v>
      </c>
      <c r="S103">
        <v>24820</v>
      </c>
      <c r="T103" s="27">
        <f t="shared" si="5"/>
        <v>187910</v>
      </c>
      <c r="U103" s="46" t="str">
        <f t="shared" si="6"/>
        <v>IA</v>
      </c>
      <c r="V103">
        <f t="shared" si="7"/>
        <v>492283.19633757236</v>
      </c>
      <c r="Y103" s="46"/>
    </row>
    <row r="104" spans="1:25" x14ac:dyDescent="0.2">
      <c r="A104" s="24">
        <v>19193</v>
      </c>
      <c r="B104" s="25" t="s">
        <v>322</v>
      </c>
      <c r="C104" s="46">
        <v>1159</v>
      </c>
      <c r="D104" s="46">
        <v>932</v>
      </c>
      <c r="E104" s="53">
        <v>127</v>
      </c>
      <c r="F104" s="54">
        <v>1068.6400000000001</v>
      </c>
      <c r="G104" s="46">
        <v>841.64</v>
      </c>
      <c r="H104" s="53">
        <v>36.64</v>
      </c>
      <c r="I104" s="54">
        <v>449.35419999999999</v>
      </c>
      <c r="J104" s="46">
        <v>449.35419999999999</v>
      </c>
      <c r="K104" s="54">
        <v>13.64814</v>
      </c>
      <c r="L104" s="46">
        <v>11.825950000000001</v>
      </c>
      <c r="M104" s="53">
        <f t="shared" si="4"/>
        <v>1.8221899999999991</v>
      </c>
      <c r="N104" s="11">
        <v>2.542351514443653</v>
      </c>
      <c r="O104" s="11">
        <v>2.20291716616586</v>
      </c>
      <c r="P104" s="11">
        <v>0.33943434827779301</v>
      </c>
      <c r="Q104" s="26">
        <v>377610</v>
      </c>
      <c r="R104">
        <v>39440</v>
      </c>
      <c r="S104">
        <v>58750</v>
      </c>
      <c r="T104" s="27">
        <f t="shared" si="5"/>
        <v>475800</v>
      </c>
      <c r="U104" s="46" t="str">
        <f t="shared" si="6"/>
        <v>IA</v>
      </c>
      <c r="V104">
        <f t="shared" si="7"/>
        <v>1209650.8505722901</v>
      </c>
      <c r="Y104" s="46"/>
    </row>
    <row r="105" spans="1:25" x14ac:dyDescent="0.2">
      <c r="A105" s="24">
        <v>20123</v>
      </c>
      <c r="B105" s="25" t="s">
        <v>323</v>
      </c>
      <c r="C105" s="46">
        <v>402</v>
      </c>
      <c r="D105" s="46">
        <v>381</v>
      </c>
      <c r="E105" s="53">
        <v>0</v>
      </c>
      <c r="F105" s="54">
        <v>304.54000000000002</v>
      </c>
      <c r="G105" s="46">
        <v>283.54000000000002</v>
      </c>
      <c r="H105" s="53">
        <v>0</v>
      </c>
      <c r="I105" s="54">
        <v>448.46820000000002</v>
      </c>
      <c r="J105" s="46">
        <v>448.46820000000002</v>
      </c>
      <c r="K105" s="54">
        <v>14.57033</v>
      </c>
      <c r="L105" s="46">
        <v>11.61608</v>
      </c>
      <c r="M105" s="53">
        <f t="shared" si="4"/>
        <v>2.95425</v>
      </c>
      <c r="N105" s="11">
        <v>2.7141354456683322</v>
      </c>
      <c r="O105" s="11">
        <v>2.1638229516914849</v>
      </c>
      <c r="P105" s="11">
        <v>0.55031249397684678</v>
      </c>
      <c r="Q105" s="26">
        <v>266710</v>
      </c>
      <c r="R105">
        <v>1660</v>
      </c>
      <c r="S105">
        <v>138210</v>
      </c>
      <c r="T105" s="27">
        <f t="shared" si="5"/>
        <v>406580</v>
      </c>
      <c r="U105" s="46" t="str">
        <f t="shared" si="6"/>
        <v>KS</v>
      </c>
      <c r="V105">
        <f t="shared" si="7"/>
        <v>1103513.1894998306</v>
      </c>
      <c r="Y105" s="46"/>
    </row>
    <row r="106" spans="1:25" x14ac:dyDescent="0.2">
      <c r="A106" s="24">
        <v>19039</v>
      </c>
      <c r="B106" s="25" t="s">
        <v>324</v>
      </c>
      <c r="C106" s="46">
        <v>711</v>
      </c>
      <c r="D106" s="46">
        <v>711</v>
      </c>
      <c r="E106" s="53">
        <v>0</v>
      </c>
      <c r="F106" s="54">
        <v>592.38</v>
      </c>
      <c r="G106" s="46">
        <v>592.38</v>
      </c>
      <c r="H106" s="53">
        <v>0</v>
      </c>
      <c r="I106" s="54">
        <v>445.55689999999998</v>
      </c>
      <c r="J106" s="46">
        <v>445.55689999999998</v>
      </c>
      <c r="K106" s="54">
        <v>13.20445</v>
      </c>
      <c r="L106" s="46">
        <v>11.81856</v>
      </c>
      <c r="M106" s="53">
        <f t="shared" si="4"/>
        <v>1.3858899999999998</v>
      </c>
      <c r="N106" s="11">
        <v>2.4597017216188801</v>
      </c>
      <c r="O106" s="11">
        <v>2.2015405699636128</v>
      </c>
      <c r="P106" s="11">
        <v>0.25816115165526687</v>
      </c>
      <c r="Q106" s="26">
        <v>67210</v>
      </c>
      <c r="R106">
        <v>135170</v>
      </c>
      <c r="S106">
        <v>4230</v>
      </c>
      <c r="T106" s="27">
        <f t="shared" si="5"/>
        <v>206610</v>
      </c>
      <c r="U106" s="46" t="str">
        <f t="shared" si="6"/>
        <v>IA</v>
      </c>
      <c r="V106">
        <f t="shared" si="7"/>
        <v>508198.97270367685</v>
      </c>
      <c r="Y106" s="46"/>
    </row>
    <row r="107" spans="1:25" x14ac:dyDescent="0.2">
      <c r="A107" s="24">
        <v>31123</v>
      </c>
      <c r="B107" s="25" t="s">
        <v>325</v>
      </c>
      <c r="C107" s="46">
        <v>363</v>
      </c>
      <c r="D107" s="46">
        <v>146</v>
      </c>
      <c r="E107" s="53">
        <v>195</v>
      </c>
      <c r="F107" s="54">
        <v>221.4</v>
      </c>
      <c r="G107" s="46">
        <v>4.3999940000000004</v>
      </c>
      <c r="H107" s="53">
        <v>53.399990000000003</v>
      </c>
      <c r="I107" s="54">
        <v>445.05059999999997</v>
      </c>
      <c r="J107" s="46">
        <v>445.05059999999997</v>
      </c>
      <c r="K107" s="54">
        <v>0</v>
      </c>
      <c r="L107" s="46">
        <v>0</v>
      </c>
      <c r="M107" s="53">
        <f t="shared" si="4"/>
        <v>0</v>
      </c>
      <c r="N107" s="11">
        <v>0</v>
      </c>
      <c r="O107" s="11">
        <v>0</v>
      </c>
      <c r="P107" s="11">
        <v>0</v>
      </c>
      <c r="Q107" s="26">
        <v>0</v>
      </c>
      <c r="R107">
        <v>0</v>
      </c>
      <c r="S107">
        <v>0</v>
      </c>
      <c r="T107" s="27">
        <f t="shared" si="5"/>
        <v>0</v>
      </c>
      <c r="U107" s="46" t="str">
        <f t="shared" si="6"/>
        <v>NE</v>
      </c>
      <c r="V107">
        <f t="shared" si="7"/>
        <v>0</v>
      </c>
    </row>
    <row r="108" spans="1:25" x14ac:dyDescent="0.2">
      <c r="A108" s="24">
        <v>19047</v>
      </c>
      <c r="B108" s="25" t="s">
        <v>326</v>
      </c>
      <c r="C108" s="46">
        <v>1320</v>
      </c>
      <c r="D108" s="46">
        <v>972</v>
      </c>
      <c r="E108" s="53">
        <v>132</v>
      </c>
      <c r="F108" s="54">
        <v>1287.08</v>
      </c>
      <c r="G108" s="46">
        <v>939.08</v>
      </c>
      <c r="H108" s="53">
        <v>99.08</v>
      </c>
      <c r="I108" s="54">
        <v>444.29109999999997</v>
      </c>
      <c r="J108" s="46">
        <v>444.29109999999997</v>
      </c>
      <c r="K108" s="54">
        <v>14.27595</v>
      </c>
      <c r="L108" s="46">
        <v>12.37867</v>
      </c>
      <c r="M108" s="53">
        <f t="shared" si="4"/>
        <v>1.8972800000000003</v>
      </c>
      <c r="N108" s="11">
        <v>2.6592988570326699</v>
      </c>
      <c r="O108" s="11">
        <v>2.3058768756254122</v>
      </c>
      <c r="P108" s="11">
        <v>0.35342198140725811</v>
      </c>
      <c r="Q108" s="26">
        <v>351680</v>
      </c>
      <c r="R108">
        <v>46690</v>
      </c>
      <c r="S108">
        <v>19220</v>
      </c>
      <c r="T108" s="27">
        <f t="shared" si="5"/>
        <v>417590</v>
      </c>
      <c r="U108" s="46" t="str">
        <f t="shared" si="6"/>
        <v>IA</v>
      </c>
      <c r="V108">
        <f t="shared" si="7"/>
        <v>1110496.6097082726</v>
      </c>
    </row>
    <row r="109" spans="1:25" x14ac:dyDescent="0.2">
      <c r="A109" s="24">
        <v>19081</v>
      </c>
      <c r="B109" s="25" t="s">
        <v>327</v>
      </c>
      <c r="C109" s="46">
        <v>1144</v>
      </c>
      <c r="D109" s="46">
        <v>781</v>
      </c>
      <c r="E109" s="53">
        <v>0</v>
      </c>
      <c r="F109" s="54">
        <v>1046.1600000000001</v>
      </c>
      <c r="G109" s="46">
        <v>683.16</v>
      </c>
      <c r="H109" s="53">
        <v>0</v>
      </c>
      <c r="I109" s="54">
        <v>443.91129999999998</v>
      </c>
      <c r="J109" s="46">
        <v>443.91129999999998</v>
      </c>
      <c r="K109" s="54">
        <v>13.487159999999999</v>
      </c>
      <c r="L109" s="46">
        <v>10.236039999999999</v>
      </c>
      <c r="M109" s="53">
        <f t="shared" si="4"/>
        <v>3.2511200000000002</v>
      </c>
      <c r="N109" s="11">
        <v>2.5123644431800858</v>
      </c>
      <c r="O109" s="11">
        <v>1.906751527747063</v>
      </c>
      <c r="P109" s="11">
        <v>0.60561291543302231</v>
      </c>
      <c r="Q109" s="26">
        <v>318980</v>
      </c>
      <c r="R109">
        <v>6070</v>
      </c>
      <c r="S109">
        <v>7600</v>
      </c>
      <c r="T109" s="27">
        <f t="shared" si="5"/>
        <v>332650</v>
      </c>
      <c r="U109" s="46" t="str">
        <f t="shared" si="6"/>
        <v>IA</v>
      </c>
      <c r="V109">
        <f t="shared" si="7"/>
        <v>835738.03202385549</v>
      </c>
    </row>
    <row r="110" spans="1:25" x14ac:dyDescent="0.2">
      <c r="A110" s="24">
        <v>19141</v>
      </c>
      <c r="B110" s="25" t="s">
        <v>328</v>
      </c>
      <c r="C110" s="46">
        <v>951</v>
      </c>
      <c r="D110" s="46">
        <v>828</v>
      </c>
      <c r="E110" s="53">
        <v>113</v>
      </c>
      <c r="F110" s="54">
        <v>780.72</v>
      </c>
      <c r="G110" s="46">
        <v>657.72</v>
      </c>
      <c r="H110" s="53">
        <v>0</v>
      </c>
      <c r="I110" s="54">
        <v>443.02530000000002</v>
      </c>
      <c r="J110" s="46">
        <v>443.02530000000002</v>
      </c>
      <c r="K110" s="54">
        <v>12.650449999999999</v>
      </c>
      <c r="L110" s="46">
        <v>11.111330000000001</v>
      </c>
      <c r="M110" s="53">
        <f t="shared" si="4"/>
        <v>1.5391199999999987</v>
      </c>
      <c r="N110" s="11">
        <v>2.356503576010629</v>
      </c>
      <c r="O110" s="11">
        <v>2.0697990094608638</v>
      </c>
      <c r="P110" s="11">
        <v>0.28670456654976523</v>
      </c>
      <c r="Q110" s="26">
        <v>320320</v>
      </c>
      <c r="R110">
        <v>6620</v>
      </c>
      <c r="S110">
        <v>10690</v>
      </c>
      <c r="T110" s="27">
        <f t="shared" si="5"/>
        <v>337630</v>
      </c>
      <c r="U110" s="46" t="str">
        <f t="shared" si="6"/>
        <v>IA</v>
      </c>
      <c r="V110">
        <f t="shared" si="7"/>
        <v>795626.30236846872</v>
      </c>
    </row>
    <row r="111" spans="1:25" x14ac:dyDescent="0.2">
      <c r="A111" s="24">
        <v>19041</v>
      </c>
      <c r="B111" s="25" t="s">
        <v>329</v>
      </c>
      <c r="C111" s="46">
        <v>1007</v>
      </c>
      <c r="D111" s="46">
        <v>694</v>
      </c>
      <c r="E111" s="53">
        <v>57</v>
      </c>
      <c r="F111" s="54">
        <v>902.28</v>
      </c>
      <c r="G111" s="46">
        <v>589.28</v>
      </c>
      <c r="H111" s="53">
        <v>0</v>
      </c>
      <c r="I111" s="54">
        <v>442.26580000000001</v>
      </c>
      <c r="J111" s="46">
        <v>442.26580000000001</v>
      </c>
      <c r="K111" s="54">
        <v>13.610390000000001</v>
      </c>
      <c r="L111" s="46">
        <v>11.635540000000001</v>
      </c>
      <c r="M111" s="53">
        <f t="shared" si="4"/>
        <v>1.97485</v>
      </c>
      <c r="N111" s="11">
        <v>2.5353195108394808</v>
      </c>
      <c r="O111" s="11">
        <v>2.1674479262646562</v>
      </c>
      <c r="P111" s="11">
        <v>0.36787158457482472</v>
      </c>
      <c r="Q111" s="26">
        <v>293910</v>
      </c>
      <c r="R111">
        <v>15560</v>
      </c>
      <c r="S111">
        <v>11870</v>
      </c>
      <c r="T111" s="27">
        <f t="shared" si="5"/>
        <v>321340</v>
      </c>
      <c r="U111" s="46" t="str">
        <f t="shared" si="6"/>
        <v>IA</v>
      </c>
      <c r="V111">
        <f t="shared" si="7"/>
        <v>814699.5716131588</v>
      </c>
    </row>
    <row r="112" spans="1:25" x14ac:dyDescent="0.2">
      <c r="A112" s="24">
        <v>46035</v>
      </c>
      <c r="B112" s="25" t="s">
        <v>330</v>
      </c>
      <c r="C112" s="46">
        <v>515</v>
      </c>
      <c r="D112" s="46">
        <v>570</v>
      </c>
      <c r="E112" s="53">
        <v>301</v>
      </c>
      <c r="F112" s="54">
        <v>338.4</v>
      </c>
      <c r="G112" s="46">
        <v>393.4</v>
      </c>
      <c r="H112" s="53">
        <v>124.4</v>
      </c>
      <c r="I112" s="54">
        <v>441</v>
      </c>
      <c r="J112" s="46">
        <v>441</v>
      </c>
      <c r="K112" s="54">
        <v>13.81776</v>
      </c>
      <c r="L112" s="46">
        <v>11.831939999999999</v>
      </c>
      <c r="M112" s="53">
        <f t="shared" si="4"/>
        <v>1.9858200000000004</v>
      </c>
      <c r="N112" s="11">
        <v>2.5739480297109298</v>
      </c>
      <c r="O112" s="11">
        <v>2.2040329728304688</v>
      </c>
      <c r="P112" s="11">
        <v>0.36991505688046111</v>
      </c>
      <c r="Q112" s="26">
        <v>141480</v>
      </c>
      <c r="R112">
        <v>89860</v>
      </c>
      <c r="S112">
        <v>17850</v>
      </c>
      <c r="T112" s="27">
        <f t="shared" si="5"/>
        <v>249190</v>
      </c>
      <c r="U112" s="46" t="str">
        <f t="shared" si="6"/>
        <v>SD</v>
      </c>
      <c r="V112">
        <f t="shared" si="7"/>
        <v>641402.10952366656</v>
      </c>
    </row>
    <row r="113" spans="1:22" x14ac:dyDescent="0.2">
      <c r="A113" s="24">
        <v>19135</v>
      </c>
      <c r="B113" s="25" t="s">
        <v>331</v>
      </c>
      <c r="C113" s="46">
        <v>827</v>
      </c>
      <c r="D113" s="46">
        <v>827</v>
      </c>
      <c r="E113" s="53">
        <v>0</v>
      </c>
      <c r="F113" s="54">
        <v>699.76</v>
      </c>
      <c r="G113" s="46">
        <v>699.76</v>
      </c>
      <c r="H113" s="53">
        <v>0</v>
      </c>
      <c r="I113" s="54">
        <v>439.73430000000002</v>
      </c>
      <c r="J113" s="46">
        <v>439.73430000000002</v>
      </c>
      <c r="K113" s="54">
        <v>13.14185</v>
      </c>
      <c r="L113" s="46">
        <v>11.659649999999999</v>
      </c>
      <c r="M113" s="53">
        <f t="shared" si="4"/>
        <v>1.4822000000000006</v>
      </c>
      <c r="N113" s="11">
        <v>2.4480407037216292</v>
      </c>
      <c r="O113" s="11">
        <v>2.171939094659268</v>
      </c>
      <c r="P113" s="11">
        <v>0.27610160906236192</v>
      </c>
      <c r="Q113" s="26">
        <v>61260</v>
      </c>
      <c r="R113">
        <v>108320</v>
      </c>
      <c r="S113">
        <v>11640</v>
      </c>
      <c r="T113" s="27">
        <f t="shared" si="5"/>
        <v>181220</v>
      </c>
      <c r="U113" s="46" t="str">
        <f t="shared" si="6"/>
        <v>IA</v>
      </c>
      <c r="V113">
        <f t="shared" si="7"/>
        <v>443633.93632843363</v>
      </c>
    </row>
    <row r="114" spans="1:22" x14ac:dyDescent="0.2">
      <c r="A114" s="24">
        <v>19049</v>
      </c>
      <c r="B114" s="25" t="s">
        <v>332</v>
      </c>
      <c r="C114" s="46">
        <v>1249</v>
      </c>
      <c r="D114" s="46">
        <v>1044</v>
      </c>
      <c r="E114" s="53">
        <v>0</v>
      </c>
      <c r="F114" s="54">
        <v>1190.8</v>
      </c>
      <c r="G114" s="46">
        <v>985.8</v>
      </c>
      <c r="H114" s="53">
        <v>0</v>
      </c>
      <c r="I114" s="54">
        <v>439.48110000000003</v>
      </c>
      <c r="J114" s="46">
        <v>439.48110000000003</v>
      </c>
      <c r="K114" s="54">
        <v>13.81169</v>
      </c>
      <c r="L114" s="46">
        <v>12.156370000000001</v>
      </c>
      <c r="M114" s="53">
        <f t="shared" si="4"/>
        <v>1.6553199999999997</v>
      </c>
      <c r="N114" s="11">
        <v>2.5728173207870282</v>
      </c>
      <c r="O114" s="11">
        <v>2.2644672226132929</v>
      </c>
      <c r="P114" s="11">
        <v>0.3083500981737341</v>
      </c>
      <c r="Q114" s="26">
        <v>259870</v>
      </c>
      <c r="R114">
        <v>35930</v>
      </c>
      <c r="S114">
        <v>7610</v>
      </c>
      <c r="T114" s="27">
        <f t="shared" si="5"/>
        <v>303410</v>
      </c>
      <c r="U114" s="46" t="str">
        <f t="shared" si="6"/>
        <v>IA</v>
      </c>
      <c r="V114">
        <f t="shared" si="7"/>
        <v>780618.50329999218</v>
      </c>
    </row>
    <row r="115" spans="1:22" x14ac:dyDescent="0.2">
      <c r="A115" s="24">
        <v>19113</v>
      </c>
      <c r="B115" s="25" t="s">
        <v>333</v>
      </c>
      <c r="C115" s="46">
        <v>1845</v>
      </c>
      <c r="D115" s="46">
        <v>2236</v>
      </c>
      <c r="E115" s="53">
        <v>337</v>
      </c>
      <c r="F115" s="54">
        <v>1762.34</v>
      </c>
      <c r="G115" s="46">
        <v>2153.34</v>
      </c>
      <c r="H115" s="53">
        <v>254.34</v>
      </c>
      <c r="I115" s="54">
        <v>437.58240000000001</v>
      </c>
      <c r="J115" s="46">
        <v>437.58240000000001</v>
      </c>
      <c r="K115" s="54">
        <v>13.72174</v>
      </c>
      <c r="L115" s="46">
        <v>11.90461</v>
      </c>
      <c r="M115" s="53">
        <f t="shared" si="4"/>
        <v>1.8171300000000006</v>
      </c>
      <c r="N115" s="11">
        <v>2.5560615929937738</v>
      </c>
      <c r="O115" s="11">
        <v>2.2175698126163019</v>
      </c>
      <c r="P115" s="11">
        <v>0.33849178037747241</v>
      </c>
      <c r="Q115" s="26">
        <v>269390</v>
      </c>
      <c r="R115">
        <v>36190</v>
      </c>
      <c r="S115">
        <v>21970</v>
      </c>
      <c r="T115" s="27">
        <f t="shared" si="5"/>
        <v>327550</v>
      </c>
      <c r="U115" s="46" t="str">
        <f t="shared" si="6"/>
        <v>IA</v>
      </c>
      <c r="V115">
        <f t="shared" si="7"/>
        <v>837237.97478511056</v>
      </c>
    </row>
    <row r="116" spans="1:22" x14ac:dyDescent="0.2">
      <c r="A116" s="24">
        <v>16011</v>
      </c>
      <c r="B116" s="25" t="s">
        <v>334</v>
      </c>
      <c r="C116" s="46">
        <v>932</v>
      </c>
      <c r="D116" s="46">
        <v>932</v>
      </c>
      <c r="E116" s="53">
        <v>98</v>
      </c>
      <c r="F116" s="54">
        <v>658.78</v>
      </c>
      <c r="G116" s="46">
        <v>658.78</v>
      </c>
      <c r="H116" s="53">
        <v>0</v>
      </c>
      <c r="I116" s="54">
        <v>437.45580000000001</v>
      </c>
      <c r="J116" s="46">
        <v>437.45580000000001</v>
      </c>
      <c r="K116" s="54">
        <v>15.887869999999999</v>
      </c>
      <c r="L116" s="46">
        <v>14.823399999999999</v>
      </c>
      <c r="M116" s="53">
        <f t="shared" si="4"/>
        <v>1.06447</v>
      </c>
      <c r="N116" s="11">
        <v>2.9595644795396212</v>
      </c>
      <c r="O116" s="11">
        <v>2.7612768801612559</v>
      </c>
      <c r="P116" s="11">
        <v>0.19828759937836479</v>
      </c>
      <c r="Q116" s="26">
        <v>2770</v>
      </c>
      <c r="R116">
        <v>1400</v>
      </c>
      <c r="S116">
        <v>113260</v>
      </c>
      <c r="T116" s="27">
        <f t="shared" si="5"/>
        <v>117430</v>
      </c>
      <c r="U116" s="46" t="str">
        <f t="shared" si="6"/>
        <v>ID</v>
      </c>
      <c r="V116">
        <f t="shared" si="7"/>
        <v>347541.65683233773</v>
      </c>
    </row>
    <row r="117" spans="1:22" x14ac:dyDescent="0.2">
      <c r="A117" s="24">
        <v>18129</v>
      </c>
      <c r="B117" s="25" t="s">
        <v>335</v>
      </c>
      <c r="C117" s="46">
        <v>966</v>
      </c>
      <c r="D117" s="46">
        <v>1600</v>
      </c>
      <c r="E117" s="53">
        <v>0</v>
      </c>
      <c r="F117" s="54">
        <v>836.14</v>
      </c>
      <c r="G117" s="46">
        <v>1470.14</v>
      </c>
      <c r="H117" s="53">
        <v>0</v>
      </c>
      <c r="I117" s="54">
        <v>436.19009999999997</v>
      </c>
      <c r="J117" s="46">
        <v>436.19009999999997</v>
      </c>
      <c r="K117" s="54">
        <v>13.873699999999999</v>
      </c>
      <c r="L117" s="46">
        <v>12.10572</v>
      </c>
      <c r="M117" s="53">
        <f t="shared" si="4"/>
        <v>1.7679799999999997</v>
      </c>
      <c r="N117" s="11">
        <v>2.5843684345219868</v>
      </c>
      <c r="O117" s="11">
        <v>2.2550322296980259</v>
      </c>
      <c r="P117" s="11">
        <v>0.32933620482396048</v>
      </c>
      <c r="Q117" s="26">
        <v>180590</v>
      </c>
      <c r="R117">
        <v>4950</v>
      </c>
      <c r="S117">
        <v>240</v>
      </c>
      <c r="T117" s="27">
        <f t="shared" si="5"/>
        <v>185780</v>
      </c>
      <c r="U117" s="46" t="str">
        <f t="shared" si="6"/>
        <v>IN</v>
      </c>
      <c r="V117">
        <f t="shared" si="7"/>
        <v>480123.96776549472</v>
      </c>
    </row>
    <row r="118" spans="1:22" x14ac:dyDescent="0.2">
      <c r="A118" s="24">
        <v>39171</v>
      </c>
      <c r="B118" s="25" t="s">
        <v>336</v>
      </c>
      <c r="C118" s="46">
        <v>1506</v>
      </c>
      <c r="D118" s="46">
        <v>1010</v>
      </c>
      <c r="E118" s="53">
        <v>2</v>
      </c>
      <c r="F118" s="54">
        <v>1160.8800000000001</v>
      </c>
      <c r="G118" s="46">
        <v>664.88</v>
      </c>
      <c r="H118" s="53">
        <v>0</v>
      </c>
      <c r="I118" s="54">
        <v>436.06349999999998</v>
      </c>
      <c r="J118" s="46">
        <v>436.06349999999998</v>
      </c>
      <c r="K118" s="54">
        <v>23.82751</v>
      </c>
      <c r="L118" s="46">
        <v>22.207519999999999</v>
      </c>
      <c r="M118" s="53">
        <f t="shared" si="4"/>
        <v>1.6199900000000014</v>
      </c>
      <c r="N118" s="11">
        <v>4.4385466542636056</v>
      </c>
      <c r="O118" s="11">
        <v>4.1367777663504119</v>
      </c>
      <c r="P118" s="11">
        <v>0.30176888791319378</v>
      </c>
      <c r="Q118" s="26">
        <v>163190</v>
      </c>
      <c r="R118">
        <v>50660</v>
      </c>
      <c r="S118">
        <v>690</v>
      </c>
      <c r="T118" s="27">
        <f t="shared" si="5"/>
        <v>214540</v>
      </c>
      <c r="U118" s="46" t="str">
        <f t="shared" si="6"/>
        <v>OH</v>
      </c>
      <c r="V118">
        <f t="shared" si="7"/>
        <v>952245.79920571391</v>
      </c>
    </row>
    <row r="119" spans="1:22" x14ac:dyDescent="0.2">
      <c r="A119" s="24">
        <v>19111</v>
      </c>
      <c r="B119" s="25" t="s">
        <v>337</v>
      </c>
      <c r="C119" s="46">
        <v>1326</v>
      </c>
      <c r="D119" s="46">
        <v>1175</v>
      </c>
      <c r="E119" s="53">
        <v>0</v>
      </c>
      <c r="F119" s="54">
        <v>1197.96</v>
      </c>
      <c r="G119" s="46">
        <v>1046.96</v>
      </c>
      <c r="H119" s="53">
        <v>0</v>
      </c>
      <c r="I119" s="54">
        <v>434.79770000000002</v>
      </c>
      <c r="J119" s="46">
        <v>434.79770000000002</v>
      </c>
      <c r="K119" s="54">
        <v>13.07917</v>
      </c>
      <c r="L119" s="46">
        <v>11.71874</v>
      </c>
      <c r="M119" s="53">
        <f t="shared" si="4"/>
        <v>1.3604299999999991</v>
      </c>
      <c r="N119" s="11">
        <v>2.4363647835650859</v>
      </c>
      <c r="O119" s="11">
        <v>2.1829462759300111</v>
      </c>
      <c r="P119" s="11">
        <v>0.25341850763507529</v>
      </c>
      <c r="Q119" s="26">
        <v>151740</v>
      </c>
      <c r="R119">
        <v>52460</v>
      </c>
      <c r="S119">
        <v>10260</v>
      </c>
      <c r="T119" s="27">
        <f t="shared" si="5"/>
        <v>214460</v>
      </c>
      <c r="U119" s="46" t="str">
        <f t="shared" si="6"/>
        <v>IA</v>
      </c>
      <c r="V119">
        <f t="shared" si="7"/>
        <v>522502.79148336832</v>
      </c>
    </row>
    <row r="120" spans="1:22" x14ac:dyDescent="0.2">
      <c r="A120" s="24">
        <v>18011</v>
      </c>
      <c r="B120" s="25" t="s">
        <v>338</v>
      </c>
      <c r="C120" s="46">
        <v>1823</v>
      </c>
      <c r="D120" s="46">
        <v>2106</v>
      </c>
      <c r="E120" s="53">
        <v>0</v>
      </c>
      <c r="F120" s="54">
        <v>1679.56</v>
      </c>
      <c r="G120" s="46">
        <v>1962.56</v>
      </c>
      <c r="H120" s="53">
        <v>0</v>
      </c>
      <c r="I120" s="54">
        <v>433.7851</v>
      </c>
      <c r="J120" s="46">
        <v>433.7851</v>
      </c>
      <c r="K120" s="54">
        <v>13.92525</v>
      </c>
      <c r="L120" s="46">
        <v>11.926769999999999</v>
      </c>
      <c r="M120" s="53">
        <f t="shared" si="4"/>
        <v>1.9984800000000007</v>
      </c>
      <c r="N120" s="11">
        <v>2.5939710778543068</v>
      </c>
      <c r="O120" s="11">
        <v>2.221697738440632</v>
      </c>
      <c r="P120" s="11">
        <v>0.37227333941367491</v>
      </c>
      <c r="Q120" s="26">
        <v>221480</v>
      </c>
      <c r="R120">
        <v>9230</v>
      </c>
      <c r="S120">
        <v>3540</v>
      </c>
      <c r="T120" s="27">
        <f t="shared" si="5"/>
        <v>234250</v>
      </c>
      <c r="U120" s="46" t="str">
        <f t="shared" si="6"/>
        <v>IN</v>
      </c>
      <c r="V120">
        <f t="shared" si="7"/>
        <v>607637.72498737136</v>
      </c>
    </row>
    <row r="121" spans="1:22" x14ac:dyDescent="0.2">
      <c r="A121" s="24">
        <v>18051</v>
      </c>
      <c r="B121" s="25" t="s">
        <v>339</v>
      </c>
      <c r="C121" s="46">
        <v>1235</v>
      </c>
      <c r="D121" s="46">
        <v>1781</v>
      </c>
      <c r="E121" s="53">
        <v>0</v>
      </c>
      <c r="F121" s="54">
        <v>1011.54</v>
      </c>
      <c r="G121" s="46">
        <v>1557.54</v>
      </c>
      <c r="H121" s="53">
        <v>0</v>
      </c>
      <c r="I121" s="54">
        <v>433.7851</v>
      </c>
      <c r="J121" s="46">
        <v>433.7851</v>
      </c>
      <c r="K121" s="54">
        <v>13.757199999999999</v>
      </c>
      <c r="L121" s="46">
        <v>11.71571</v>
      </c>
      <c r="M121" s="53">
        <f t="shared" si="4"/>
        <v>2.0414899999999996</v>
      </c>
      <c r="N121" s="11">
        <v>2.5626670194256671</v>
      </c>
      <c r="O121" s="11">
        <v>2.1823818528592649</v>
      </c>
      <c r="P121" s="11">
        <v>0.38028516656640188</v>
      </c>
      <c r="Q121" s="26">
        <v>220620</v>
      </c>
      <c r="R121">
        <v>7850</v>
      </c>
      <c r="S121">
        <v>1400</v>
      </c>
      <c r="T121" s="27">
        <f t="shared" si="5"/>
        <v>229870</v>
      </c>
      <c r="U121" s="46" t="str">
        <f t="shared" si="6"/>
        <v>IN</v>
      </c>
      <c r="V121">
        <f t="shared" si="7"/>
        <v>589080.26775537815</v>
      </c>
    </row>
    <row r="122" spans="1:22" x14ac:dyDescent="0.2">
      <c r="A122" s="24">
        <v>19043</v>
      </c>
      <c r="B122" s="25" t="s">
        <v>340</v>
      </c>
      <c r="C122" s="46">
        <v>1064</v>
      </c>
      <c r="D122" s="46">
        <v>906</v>
      </c>
      <c r="E122" s="53">
        <v>0</v>
      </c>
      <c r="F122" s="54">
        <v>975.82</v>
      </c>
      <c r="G122" s="46">
        <v>817.82</v>
      </c>
      <c r="H122" s="53">
        <v>0</v>
      </c>
      <c r="I122" s="54">
        <v>433.6585</v>
      </c>
      <c r="J122" s="46">
        <v>433.6585</v>
      </c>
      <c r="K122" s="54">
        <v>13.49761</v>
      </c>
      <c r="L122" s="46">
        <v>11.939109999999999</v>
      </c>
      <c r="M122" s="53">
        <f t="shared" si="4"/>
        <v>1.5585000000000004</v>
      </c>
      <c r="N122" s="11">
        <v>2.5143110508003139</v>
      </c>
      <c r="O122" s="11">
        <v>2.2239964119366711</v>
      </c>
      <c r="P122" s="11">
        <v>0.2903146388636425</v>
      </c>
      <c r="Q122" s="26">
        <v>202400</v>
      </c>
      <c r="R122">
        <v>89840</v>
      </c>
      <c r="S122">
        <v>46930</v>
      </c>
      <c r="T122" s="27">
        <f t="shared" si="5"/>
        <v>339170</v>
      </c>
      <c r="U122" s="46" t="str">
        <f t="shared" si="6"/>
        <v>IA</v>
      </c>
      <c r="V122">
        <f t="shared" si="7"/>
        <v>852778.87909994251</v>
      </c>
    </row>
    <row r="123" spans="1:22" x14ac:dyDescent="0.2">
      <c r="A123" s="24">
        <v>19087</v>
      </c>
      <c r="B123" s="25" t="s">
        <v>341</v>
      </c>
      <c r="C123" s="46">
        <v>1561</v>
      </c>
      <c r="D123" s="46">
        <v>1543</v>
      </c>
      <c r="E123" s="53">
        <v>0</v>
      </c>
      <c r="F123" s="54">
        <v>1447.16</v>
      </c>
      <c r="G123" s="46">
        <v>1429.16</v>
      </c>
      <c r="H123" s="53">
        <v>0</v>
      </c>
      <c r="I123" s="54">
        <v>433.40530000000001</v>
      </c>
      <c r="J123" s="46">
        <v>433.40530000000001</v>
      </c>
      <c r="K123" s="54">
        <v>13.377190000000001</v>
      </c>
      <c r="L123" s="46">
        <v>11.59793</v>
      </c>
      <c r="M123" s="53">
        <f t="shared" si="4"/>
        <v>1.7792600000000007</v>
      </c>
      <c r="N123" s="11">
        <v>2.4918794249986069</v>
      </c>
      <c r="O123" s="11">
        <v>2.1604420016142472</v>
      </c>
      <c r="P123" s="11">
        <v>0.33143742338435972</v>
      </c>
      <c r="Q123" s="26">
        <v>159330</v>
      </c>
      <c r="R123">
        <v>39600</v>
      </c>
      <c r="S123">
        <v>9400</v>
      </c>
      <c r="T123" s="27">
        <f t="shared" si="5"/>
        <v>208330</v>
      </c>
      <c r="U123" s="46" t="str">
        <f t="shared" si="6"/>
        <v>IA</v>
      </c>
      <c r="V123">
        <f t="shared" si="7"/>
        <v>519133.24060995976</v>
      </c>
    </row>
    <row r="124" spans="1:22" x14ac:dyDescent="0.2">
      <c r="A124" s="24">
        <v>19153</v>
      </c>
      <c r="B124" s="25" t="s">
        <v>342</v>
      </c>
      <c r="C124" s="46">
        <v>1423</v>
      </c>
      <c r="D124" s="46">
        <v>1420</v>
      </c>
      <c r="E124" s="53">
        <v>805</v>
      </c>
      <c r="F124" s="54">
        <v>1303.26</v>
      </c>
      <c r="G124" s="46">
        <v>1300.26</v>
      </c>
      <c r="H124" s="53">
        <v>685.26</v>
      </c>
      <c r="I124" s="54">
        <v>432.51929999999999</v>
      </c>
      <c r="J124" s="46">
        <v>432.51929999999999</v>
      </c>
      <c r="K124" s="54">
        <v>13.3904</v>
      </c>
      <c r="L124" s="46">
        <v>11.305870000000001</v>
      </c>
      <c r="M124" s="53">
        <f t="shared" si="4"/>
        <v>2.0845299999999991</v>
      </c>
      <c r="N124" s="11">
        <v>2.4943401605644651</v>
      </c>
      <c r="O124" s="11">
        <v>2.1060375784980998</v>
      </c>
      <c r="P124" s="11">
        <v>0.38830258206636398</v>
      </c>
      <c r="Q124" s="26">
        <v>176750</v>
      </c>
      <c r="R124">
        <v>34080</v>
      </c>
      <c r="S124">
        <v>8600</v>
      </c>
      <c r="T124" s="27">
        <f t="shared" si="5"/>
        <v>219430</v>
      </c>
      <c r="U124" s="46" t="str">
        <f t="shared" si="6"/>
        <v>IA</v>
      </c>
      <c r="V124">
        <f t="shared" si="7"/>
        <v>547333.06143266056</v>
      </c>
    </row>
    <row r="125" spans="1:22" x14ac:dyDescent="0.2">
      <c r="A125" s="24">
        <v>19107</v>
      </c>
      <c r="B125" s="25" t="s">
        <v>343</v>
      </c>
      <c r="C125" s="46">
        <v>1249</v>
      </c>
      <c r="D125" s="46">
        <v>1535</v>
      </c>
      <c r="E125" s="53">
        <v>0</v>
      </c>
      <c r="F125" s="54">
        <v>1188.5</v>
      </c>
      <c r="G125" s="46">
        <v>1474.5</v>
      </c>
      <c r="H125" s="53">
        <v>0</v>
      </c>
      <c r="I125" s="54">
        <v>431.75979999999998</v>
      </c>
      <c r="J125" s="46">
        <v>431.75979999999998</v>
      </c>
      <c r="K125" s="54">
        <v>13.95668</v>
      </c>
      <c r="L125" s="46">
        <v>11.877219999999999</v>
      </c>
      <c r="M125" s="53">
        <f t="shared" si="4"/>
        <v>2.079460000000001</v>
      </c>
      <c r="N125" s="11">
        <v>2.599825802974284</v>
      </c>
      <c r="O125" s="11">
        <v>2.2124676515906518</v>
      </c>
      <c r="P125" s="11">
        <v>0.38735815138363178</v>
      </c>
      <c r="Q125" s="26">
        <v>180070</v>
      </c>
      <c r="R125">
        <v>68700</v>
      </c>
      <c r="S125">
        <v>60980</v>
      </c>
      <c r="T125" s="27">
        <f t="shared" si="5"/>
        <v>309750</v>
      </c>
      <c r="U125" s="46" t="str">
        <f t="shared" si="6"/>
        <v>IA</v>
      </c>
      <c r="V125">
        <f t="shared" si="7"/>
        <v>805296.04247128451</v>
      </c>
    </row>
    <row r="126" spans="1:22" x14ac:dyDescent="0.2">
      <c r="A126" s="24">
        <v>18149</v>
      </c>
      <c r="B126" s="25" t="s">
        <v>344</v>
      </c>
      <c r="C126" s="46">
        <v>1489</v>
      </c>
      <c r="D126" s="46">
        <v>1506</v>
      </c>
      <c r="E126" s="53">
        <v>0</v>
      </c>
      <c r="F126" s="54">
        <v>1267.92</v>
      </c>
      <c r="G126" s="46">
        <v>1284.92</v>
      </c>
      <c r="H126" s="53">
        <v>0</v>
      </c>
      <c r="I126" s="54">
        <v>431.38</v>
      </c>
      <c r="J126" s="46">
        <v>431.38</v>
      </c>
      <c r="K126" s="54">
        <v>13.10322</v>
      </c>
      <c r="L126" s="46">
        <v>11.6379</v>
      </c>
      <c r="M126" s="53">
        <f t="shared" si="4"/>
        <v>1.4653200000000002</v>
      </c>
      <c r="N126" s="11">
        <v>2.4408447752652278</v>
      </c>
      <c r="O126" s="11">
        <v>2.1678875429138169</v>
      </c>
      <c r="P126" s="11">
        <v>0.27295723235141012</v>
      </c>
      <c r="Q126" s="26">
        <v>122490</v>
      </c>
      <c r="R126">
        <v>3150</v>
      </c>
      <c r="S126">
        <v>6380</v>
      </c>
      <c r="T126" s="27">
        <f t="shared" si="5"/>
        <v>132020</v>
      </c>
      <c r="U126" s="46" t="str">
        <f t="shared" si="6"/>
        <v>IN</v>
      </c>
      <c r="V126">
        <f t="shared" si="7"/>
        <v>322240.32723051537</v>
      </c>
    </row>
    <row r="127" spans="1:22" x14ac:dyDescent="0.2">
      <c r="A127" s="24">
        <v>31017</v>
      </c>
      <c r="B127" s="25" t="s">
        <v>345</v>
      </c>
      <c r="C127" s="46">
        <v>364</v>
      </c>
      <c r="D127" s="46">
        <v>364</v>
      </c>
      <c r="E127" s="53">
        <v>364</v>
      </c>
      <c r="F127" s="54">
        <v>216.98</v>
      </c>
      <c r="G127" s="46">
        <v>216.98</v>
      </c>
      <c r="H127" s="53">
        <v>216.98</v>
      </c>
      <c r="I127" s="54">
        <v>431.25349999999997</v>
      </c>
      <c r="J127" s="46">
        <v>431.25349999999997</v>
      </c>
      <c r="K127" s="54">
        <v>14.57033</v>
      </c>
      <c r="L127" s="46">
        <v>11.61608</v>
      </c>
      <c r="M127" s="53">
        <f t="shared" si="4"/>
        <v>2.95425</v>
      </c>
      <c r="N127" s="11">
        <v>2.7141354456683322</v>
      </c>
      <c r="O127" s="11">
        <v>2.1638229516914849</v>
      </c>
      <c r="P127" s="11">
        <v>0.55031249397684678</v>
      </c>
      <c r="Q127" s="26">
        <v>51540</v>
      </c>
      <c r="R127">
        <v>11480</v>
      </c>
      <c r="S127">
        <v>610640</v>
      </c>
      <c r="T127" s="27">
        <f t="shared" si="5"/>
        <v>673660</v>
      </c>
      <c r="U127" s="46" t="str">
        <f t="shared" si="6"/>
        <v>NE</v>
      </c>
      <c r="V127">
        <f t="shared" si="7"/>
        <v>1828404.4843289286</v>
      </c>
    </row>
    <row r="128" spans="1:22" x14ac:dyDescent="0.2">
      <c r="A128" s="24">
        <v>40153</v>
      </c>
      <c r="B128" s="25" t="s">
        <v>346</v>
      </c>
      <c r="C128" s="46">
        <v>358</v>
      </c>
      <c r="D128" s="46">
        <v>358</v>
      </c>
      <c r="E128" s="53">
        <v>358</v>
      </c>
      <c r="F128" s="54">
        <v>0</v>
      </c>
      <c r="G128" s="46">
        <v>0</v>
      </c>
      <c r="H128" s="53">
        <v>0</v>
      </c>
      <c r="I128" s="54">
        <v>430.87369999999999</v>
      </c>
      <c r="J128" s="46">
        <v>430.87369999999999</v>
      </c>
      <c r="K128" s="54">
        <v>11.508459999999999</v>
      </c>
      <c r="L128" s="46">
        <v>15.03797</v>
      </c>
      <c r="M128" s="53">
        <f t="shared" si="4"/>
        <v>-3.5295100000000001</v>
      </c>
      <c r="N128" s="11">
        <v>2.1437756873767562</v>
      </c>
      <c r="O128" s="11">
        <v>2.80124660236913</v>
      </c>
      <c r="P128" s="11">
        <v>-0.65747091499237387</v>
      </c>
      <c r="Q128" s="26">
        <v>150050</v>
      </c>
      <c r="R128">
        <v>360</v>
      </c>
      <c r="S128">
        <v>491840</v>
      </c>
      <c r="T128" s="27">
        <f t="shared" si="5"/>
        <v>642250</v>
      </c>
      <c r="U128" s="46" t="str">
        <f t="shared" si="6"/>
        <v>OK</v>
      </c>
      <c r="V128">
        <f t="shared" si="7"/>
        <v>1376839.9352177216</v>
      </c>
    </row>
    <row r="129" spans="1:22" x14ac:dyDescent="0.2">
      <c r="A129" s="24">
        <v>18013</v>
      </c>
      <c r="B129" s="25" t="s">
        <v>347</v>
      </c>
      <c r="C129" s="46">
        <v>2390</v>
      </c>
      <c r="D129" s="46">
        <v>2390</v>
      </c>
      <c r="E129" s="53">
        <v>494</v>
      </c>
      <c r="F129" s="54">
        <v>2211</v>
      </c>
      <c r="G129" s="46">
        <v>2211</v>
      </c>
      <c r="H129" s="53">
        <v>315</v>
      </c>
      <c r="I129" s="54">
        <v>430.36739999999998</v>
      </c>
      <c r="J129" s="46">
        <v>430.36739999999998</v>
      </c>
      <c r="K129" s="54">
        <v>13.04982</v>
      </c>
      <c r="L129" s="46">
        <v>11.52665</v>
      </c>
      <c r="M129" s="53">
        <f t="shared" si="4"/>
        <v>1.5231700000000004</v>
      </c>
      <c r="N129" s="11">
        <v>2.4308975171867431</v>
      </c>
      <c r="O129" s="11">
        <v>2.1471640885836409</v>
      </c>
      <c r="P129" s="11">
        <v>0.28373342860310191</v>
      </c>
      <c r="Q129" s="26">
        <v>4520</v>
      </c>
      <c r="R129">
        <v>5600</v>
      </c>
      <c r="S129">
        <v>6790</v>
      </c>
      <c r="T129" s="27">
        <f t="shared" si="5"/>
        <v>16910</v>
      </c>
      <c r="U129" s="46" t="str">
        <f t="shared" si="6"/>
        <v>IN</v>
      </c>
      <c r="V129">
        <f t="shared" si="7"/>
        <v>41106.477015627825</v>
      </c>
    </row>
    <row r="130" spans="1:22" x14ac:dyDescent="0.2">
      <c r="A130" s="24">
        <v>18019</v>
      </c>
      <c r="B130" s="25" t="s">
        <v>348</v>
      </c>
      <c r="C130" s="46">
        <v>2458</v>
      </c>
      <c r="D130" s="46">
        <v>2458</v>
      </c>
      <c r="E130" s="53">
        <v>625</v>
      </c>
      <c r="F130" s="54">
        <v>2319.14</v>
      </c>
      <c r="G130" s="46">
        <v>2319.14</v>
      </c>
      <c r="H130" s="53">
        <v>486.14</v>
      </c>
      <c r="I130" s="54">
        <v>430.36739999999998</v>
      </c>
      <c r="J130" s="46">
        <v>430.36739999999998</v>
      </c>
      <c r="K130" s="54">
        <v>13.4376</v>
      </c>
      <c r="L130" s="46">
        <v>11.86692</v>
      </c>
      <c r="M130" s="53">
        <f t="shared" si="4"/>
        <v>1.5706799999999994</v>
      </c>
      <c r="N130" s="11">
        <v>2.5031324935476942</v>
      </c>
      <c r="O130" s="11">
        <v>2.2105489857066001</v>
      </c>
      <c r="P130" s="11">
        <v>0.29258350784109449</v>
      </c>
      <c r="Q130" s="26">
        <v>45150</v>
      </c>
      <c r="R130">
        <v>44110</v>
      </c>
      <c r="S130">
        <v>4920</v>
      </c>
      <c r="T130" s="27">
        <f t="shared" si="5"/>
        <v>94180</v>
      </c>
      <c r="U130" s="46" t="str">
        <f t="shared" si="6"/>
        <v>IN</v>
      </c>
      <c r="V130">
        <f t="shared" si="7"/>
        <v>235745.01824232185</v>
      </c>
    </row>
    <row r="131" spans="1:22" x14ac:dyDescent="0.2">
      <c r="A131" s="24">
        <v>18041</v>
      </c>
      <c r="B131" s="25" t="s">
        <v>349</v>
      </c>
      <c r="C131" s="46">
        <v>1858</v>
      </c>
      <c r="D131" s="46">
        <v>1858</v>
      </c>
      <c r="E131" s="53">
        <v>11</v>
      </c>
      <c r="F131" s="54">
        <v>1766.18</v>
      </c>
      <c r="G131" s="46">
        <v>1766.18</v>
      </c>
      <c r="H131" s="53">
        <v>0</v>
      </c>
      <c r="I131" s="54">
        <v>430.36739999999998</v>
      </c>
      <c r="J131" s="46">
        <v>430.36739999999998</v>
      </c>
      <c r="K131" s="54">
        <v>14.006320000000001</v>
      </c>
      <c r="L131" s="46">
        <v>12.06856</v>
      </c>
      <c r="M131" s="53">
        <f t="shared" si="4"/>
        <v>1.9377600000000008</v>
      </c>
      <c r="N131" s="11">
        <v>2.6090726548659688</v>
      </c>
      <c r="O131" s="11">
        <v>2.2481101302561441</v>
      </c>
      <c r="P131" s="11">
        <v>0.36096252460982492</v>
      </c>
      <c r="Q131" s="26">
        <v>73940</v>
      </c>
      <c r="R131">
        <v>12440</v>
      </c>
      <c r="S131">
        <v>2370</v>
      </c>
      <c r="T131" s="27">
        <f t="shared" si="5"/>
        <v>88750</v>
      </c>
      <c r="U131" s="46" t="str">
        <f t="shared" si="6"/>
        <v>IN</v>
      </c>
      <c r="V131">
        <f t="shared" si="7"/>
        <v>231555.19811935473</v>
      </c>
    </row>
    <row r="132" spans="1:22" x14ac:dyDescent="0.2">
      <c r="A132" s="24">
        <v>18155</v>
      </c>
      <c r="B132" s="25" t="s">
        <v>350</v>
      </c>
      <c r="C132" s="46">
        <v>1572</v>
      </c>
      <c r="D132" s="46">
        <v>1817</v>
      </c>
      <c r="E132" s="53">
        <v>49</v>
      </c>
      <c r="F132" s="54">
        <v>1448.54</v>
      </c>
      <c r="G132" s="46">
        <v>1693.54</v>
      </c>
      <c r="H132" s="53">
        <v>0</v>
      </c>
      <c r="I132" s="54">
        <v>430.36739999999998</v>
      </c>
      <c r="J132" s="46">
        <v>430.36739999999998</v>
      </c>
      <c r="K132" s="54">
        <v>14.14207</v>
      </c>
      <c r="L132" s="46">
        <v>11.96997</v>
      </c>
      <c r="M132" s="53">
        <f t="shared" si="4"/>
        <v>2.1721000000000004</v>
      </c>
      <c r="N132" s="11">
        <v>2.6343599261048141</v>
      </c>
      <c r="O132" s="11">
        <v>2.229744958459182</v>
      </c>
      <c r="P132" s="11">
        <v>0.40461496764563232</v>
      </c>
      <c r="Q132" s="26">
        <v>12360</v>
      </c>
      <c r="R132">
        <v>31620</v>
      </c>
      <c r="S132">
        <v>3700</v>
      </c>
      <c r="T132" s="27">
        <f t="shared" si="5"/>
        <v>47680</v>
      </c>
      <c r="U132" s="46" t="str">
        <f t="shared" si="6"/>
        <v>IN</v>
      </c>
      <c r="V132">
        <f t="shared" si="7"/>
        <v>125606.28127667753</v>
      </c>
    </row>
    <row r="133" spans="1:22" x14ac:dyDescent="0.2">
      <c r="A133" s="24">
        <v>18173</v>
      </c>
      <c r="B133" s="25" t="s">
        <v>351</v>
      </c>
      <c r="C133" s="46">
        <v>1616</v>
      </c>
      <c r="D133" s="46">
        <v>1616</v>
      </c>
      <c r="E133" s="53">
        <v>448</v>
      </c>
      <c r="F133" s="54">
        <v>1414.92</v>
      </c>
      <c r="G133" s="46">
        <v>1414.92</v>
      </c>
      <c r="H133" s="53">
        <v>246.92</v>
      </c>
      <c r="I133" s="54">
        <v>430.36739999999998</v>
      </c>
      <c r="J133" s="46">
        <v>430.36739999999998</v>
      </c>
      <c r="K133" s="54">
        <v>13.701589999999999</v>
      </c>
      <c r="L133" s="46">
        <v>11.62832</v>
      </c>
      <c r="M133" s="53">
        <f t="shared" si="4"/>
        <v>2.0732699999999991</v>
      </c>
      <c r="N133" s="11">
        <v>2.5523080864341958</v>
      </c>
      <c r="O133" s="11">
        <v>2.1661029973634078</v>
      </c>
      <c r="P133" s="11">
        <v>0.38620508907078838</v>
      </c>
      <c r="Q133" s="26">
        <v>104590</v>
      </c>
      <c r="R133">
        <v>17850</v>
      </c>
      <c r="S133">
        <v>4490</v>
      </c>
      <c r="T133" s="27">
        <f t="shared" si="5"/>
        <v>126930</v>
      </c>
      <c r="U133" s="46" t="str">
        <f t="shared" si="6"/>
        <v>IN</v>
      </c>
      <c r="V133">
        <f t="shared" si="7"/>
        <v>323964.4654110925</v>
      </c>
    </row>
    <row r="134" spans="1:22" x14ac:dyDescent="0.2">
      <c r="A134" s="24">
        <v>18181</v>
      </c>
      <c r="B134" s="25" t="s">
        <v>352</v>
      </c>
      <c r="C134" s="46">
        <v>1608</v>
      </c>
      <c r="D134" s="46">
        <v>1579</v>
      </c>
      <c r="E134" s="53">
        <v>0</v>
      </c>
      <c r="F134" s="54">
        <v>1421.1</v>
      </c>
      <c r="G134" s="46">
        <v>1392.1</v>
      </c>
      <c r="H134" s="53">
        <v>0</v>
      </c>
      <c r="I134" s="54">
        <v>430.36739999999998</v>
      </c>
      <c r="J134" s="46">
        <v>430.36739999999998</v>
      </c>
      <c r="K134" s="54">
        <v>13.22035</v>
      </c>
      <c r="L134" s="46">
        <v>11.45298</v>
      </c>
      <c r="M134" s="53">
        <f t="shared" si="4"/>
        <v>1.7673699999999997</v>
      </c>
      <c r="N134" s="11">
        <v>2.4626635456534842</v>
      </c>
      <c r="O134" s="11">
        <v>2.133440970556638</v>
      </c>
      <c r="P134" s="11">
        <v>0.32922257509684683</v>
      </c>
      <c r="Q134" s="26">
        <v>276420</v>
      </c>
      <c r="R134">
        <v>6810</v>
      </c>
      <c r="S134">
        <v>1310</v>
      </c>
      <c r="T134" s="27">
        <f t="shared" si="5"/>
        <v>284540</v>
      </c>
      <c r="U134" s="46" t="str">
        <f t="shared" si="6"/>
        <v>IN</v>
      </c>
      <c r="V134">
        <f t="shared" si="7"/>
        <v>700726.28528024245</v>
      </c>
    </row>
    <row r="135" spans="1:22" x14ac:dyDescent="0.2">
      <c r="A135" s="24">
        <v>18021</v>
      </c>
      <c r="B135" s="25" t="s">
        <v>353</v>
      </c>
      <c r="C135" s="46">
        <v>1625</v>
      </c>
      <c r="D135" s="46">
        <v>1625</v>
      </c>
      <c r="E135" s="53">
        <v>0</v>
      </c>
      <c r="F135" s="54">
        <v>1478.62</v>
      </c>
      <c r="G135" s="46">
        <v>1478.62</v>
      </c>
      <c r="H135" s="53">
        <v>0</v>
      </c>
      <c r="I135" s="54">
        <v>429.60789999999997</v>
      </c>
      <c r="J135" s="46">
        <v>429.60789999999997</v>
      </c>
      <c r="K135" s="54">
        <v>13.825340000000001</v>
      </c>
      <c r="L135" s="46">
        <v>11.88799</v>
      </c>
      <c r="M135" s="53">
        <f t="shared" si="4"/>
        <v>1.9373500000000003</v>
      </c>
      <c r="N135" s="11">
        <v>2.575360018779</v>
      </c>
      <c r="O135" s="11">
        <v>2.2144738682480538</v>
      </c>
      <c r="P135" s="11">
        <v>0.36088615053094503</v>
      </c>
      <c r="Q135" s="26">
        <v>124980</v>
      </c>
      <c r="R135">
        <v>13220</v>
      </c>
      <c r="S135">
        <v>1690</v>
      </c>
      <c r="T135" s="27">
        <f t="shared" si="5"/>
        <v>139890</v>
      </c>
      <c r="U135" s="46" t="str">
        <f t="shared" si="6"/>
        <v>IN</v>
      </c>
      <c r="V135">
        <f t="shared" si="7"/>
        <v>360267.11302699434</v>
      </c>
    </row>
    <row r="136" spans="1:22" x14ac:dyDescent="0.2">
      <c r="A136" s="24">
        <v>19085</v>
      </c>
      <c r="B136" s="25" t="s">
        <v>354</v>
      </c>
      <c r="C136" s="46">
        <v>1103</v>
      </c>
      <c r="D136" s="46">
        <v>920</v>
      </c>
      <c r="E136" s="53">
        <v>115</v>
      </c>
      <c r="F136" s="54">
        <v>1029.98</v>
      </c>
      <c r="G136" s="46">
        <v>846.98</v>
      </c>
      <c r="H136" s="53">
        <v>41.98</v>
      </c>
      <c r="I136" s="54">
        <v>429.48140000000001</v>
      </c>
      <c r="J136" s="46">
        <v>429.48140000000001</v>
      </c>
      <c r="K136" s="54">
        <v>13.779909999999999</v>
      </c>
      <c r="L136" s="46">
        <v>11.918329999999999</v>
      </c>
      <c r="M136" s="53">
        <f t="shared" si="4"/>
        <v>1.86158</v>
      </c>
      <c r="N136" s="11">
        <v>2.5668973982826411</v>
      </c>
      <c r="O136" s="11">
        <v>2.220125550085156</v>
      </c>
      <c r="P136" s="11">
        <v>0.34677184819748452</v>
      </c>
      <c r="Q136" s="26">
        <v>313280</v>
      </c>
      <c r="R136">
        <v>27710</v>
      </c>
      <c r="S136">
        <v>31760</v>
      </c>
      <c r="T136" s="27">
        <f t="shared" si="5"/>
        <v>372750</v>
      </c>
      <c r="U136" s="46" t="str">
        <f t="shared" si="6"/>
        <v>IA</v>
      </c>
      <c r="V136">
        <f t="shared" si="7"/>
        <v>956811.00520985445</v>
      </c>
    </row>
    <row r="137" spans="1:22" x14ac:dyDescent="0.2">
      <c r="A137" s="24">
        <v>18109</v>
      </c>
      <c r="B137" s="25" t="s">
        <v>355</v>
      </c>
      <c r="C137" s="46">
        <v>2567</v>
      </c>
      <c r="D137" s="46">
        <v>2515</v>
      </c>
      <c r="E137" s="53">
        <v>572</v>
      </c>
      <c r="F137" s="54">
        <v>2450.84</v>
      </c>
      <c r="G137" s="46">
        <v>2398.84</v>
      </c>
      <c r="H137" s="53">
        <v>455.84</v>
      </c>
      <c r="I137" s="54">
        <v>427.32960000000003</v>
      </c>
      <c r="J137" s="46">
        <v>427.32960000000003</v>
      </c>
      <c r="K137" s="54">
        <v>13.70872</v>
      </c>
      <c r="L137" s="46">
        <v>12.151260000000001</v>
      </c>
      <c r="M137" s="53">
        <f t="shared" si="4"/>
        <v>1.557459999999999</v>
      </c>
      <c r="N137" s="11">
        <v>2.5536362502937391</v>
      </c>
      <c r="O137" s="11">
        <v>2.2635153408009141</v>
      </c>
      <c r="P137" s="11">
        <v>0.29012090949282537</v>
      </c>
      <c r="Q137" s="26">
        <v>96420</v>
      </c>
      <c r="R137">
        <v>27690</v>
      </c>
      <c r="S137">
        <v>4630</v>
      </c>
      <c r="T137" s="27">
        <f t="shared" si="5"/>
        <v>128740</v>
      </c>
      <c r="U137" s="46" t="str">
        <f t="shared" si="6"/>
        <v>IN</v>
      </c>
      <c r="V137">
        <f t="shared" si="7"/>
        <v>328755.13086281595</v>
      </c>
    </row>
    <row r="138" spans="1:22" x14ac:dyDescent="0.2">
      <c r="A138" s="24">
        <v>18167</v>
      </c>
      <c r="B138" s="25" t="s">
        <v>356</v>
      </c>
      <c r="C138" s="46">
        <v>2006</v>
      </c>
      <c r="D138" s="46">
        <v>2006</v>
      </c>
      <c r="E138" s="53">
        <v>510</v>
      </c>
      <c r="F138" s="54">
        <v>1840.08</v>
      </c>
      <c r="G138" s="46">
        <v>1840.08</v>
      </c>
      <c r="H138" s="53">
        <v>344.08</v>
      </c>
      <c r="I138" s="54">
        <v>427.07639999999998</v>
      </c>
      <c r="J138" s="46">
        <v>427.07639999999998</v>
      </c>
      <c r="K138" s="54">
        <v>13.973409999999999</v>
      </c>
      <c r="L138" s="46">
        <v>11.990270000000001</v>
      </c>
      <c r="M138" s="53">
        <f t="shared" si="4"/>
        <v>1.9831399999999988</v>
      </c>
      <c r="N138" s="11">
        <v>2.6029422379490601</v>
      </c>
      <c r="O138" s="11">
        <v>2.233526406754935</v>
      </c>
      <c r="P138" s="11">
        <v>0.36941583119412491</v>
      </c>
      <c r="Q138" s="26">
        <v>122480</v>
      </c>
      <c r="R138">
        <v>16130</v>
      </c>
      <c r="S138">
        <v>4880</v>
      </c>
      <c r="T138" s="27">
        <f t="shared" si="5"/>
        <v>143490</v>
      </c>
      <c r="U138" s="46" t="str">
        <f t="shared" si="6"/>
        <v>IN</v>
      </c>
      <c r="V138">
        <f t="shared" si="7"/>
        <v>373496.18172331061</v>
      </c>
    </row>
    <row r="139" spans="1:22" x14ac:dyDescent="0.2">
      <c r="A139" s="24">
        <v>16065</v>
      </c>
      <c r="B139" s="25" t="s">
        <v>357</v>
      </c>
      <c r="C139" s="46">
        <v>1824</v>
      </c>
      <c r="D139" s="46">
        <v>1824</v>
      </c>
      <c r="E139" s="53">
        <v>158</v>
      </c>
      <c r="F139" s="54">
        <v>1573.32</v>
      </c>
      <c r="G139" s="46">
        <v>1573.32</v>
      </c>
      <c r="H139" s="53">
        <v>0</v>
      </c>
      <c r="I139" s="54">
        <v>426.31689999999998</v>
      </c>
      <c r="J139" s="46">
        <v>426.31689999999998</v>
      </c>
      <c r="K139" s="54">
        <v>13.39953</v>
      </c>
      <c r="L139" s="46">
        <v>12.546760000000001</v>
      </c>
      <c r="M139" s="53">
        <f t="shared" si="4"/>
        <v>0.85276999999999958</v>
      </c>
      <c r="N139" s="11">
        <v>2.4960408809063481</v>
      </c>
      <c r="O139" s="11">
        <v>2.337188385183699</v>
      </c>
      <c r="P139" s="11">
        <v>0.1588524957226489</v>
      </c>
      <c r="Q139" s="26">
        <v>42870</v>
      </c>
      <c r="R139">
        <v>720</v>
      </c>
      <c r="S139">
        <v>21010</v>
      </c>
      <c r="T139" s="27">
        <f t="shared" si="5"/>
        <v>64600</v>
      </c>
      <c r="U139" s="46" t="str">
        <f t="shared" si="6"/>
        <v>ID</v>
      </c>
      <c r="V139">
        <f t="shared" si="7"/>
        <v>161244.24090655008</v>
      </c>
    </row>
    <row r="140" spans="1:22" x14ac:dyDescent="0.2">
      <c r="A140" s="24">
        <v>31167</v>
      </c>
      <c r="B140" s="25" t="s">
        <v>358</v>
      </c>
      <c r="C140" s="46">
        <v>444</v>
      </c>
      <c r="D140" s="46">
        <v>152</v>
      </c>
      <c r="E140" s="53">
        <v>269</v>
      </c>
      <c r="F140" s="54">
        <v>302.39999999999998</v>
      </c>
      <c r="G140" s="46">
        <v>10.399990000000001</v>
      </c>
      <c r="H140" s="53">
        <v>127.4</v>
      </c>
      <c r="I140" s="54">
        <v>425.05110000000002</v>
      </c>
      <c r="J140" s="46">
        <v>425.05110000000002</v>
      </c>
      <c r="K140" s="54">
        <v>14.21668</v>
      </c>
      <c r="L140" s="46">
        <v>11.504519999999999</v>
      </c>
      <c r="M140" s="53">
        <f t="shared" ref="M140:M203" si="8">K140-L140</f>
        <v>2.7121600000000008</v>
      </c>
      <c r="N140" s="11">
        <v>2.648258145678517</v>
      </c>
      <c r="O140" s="11">
        <v>2.143041751106546</v>
      </c>
      <c r="P140" s="11">
        <v>0.50521639457197098</v>
      </c>
      <c r="Q140" s="26">
        <v>154390</v>
      </c>
      <c r="R140">
        <v>1740</v>
      </c>
      <c r="S140">
        <v>89120</v>
      </c>
      <c r="T140" s="27">
        <f t="shared" ref="T140:T203" si="9">SUM(Q140:S140)</f>
        <v>245250</v>
      </c>
      <c r="U140" s="46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">
      <c r="A141" s="24">
        <v>18071</v>
      </c>
      <c r="B141" s="25" t="s">
        <v>359</v>
      </c>
      <c r="C141" s="46">
        <v>1728</v>
      </c>
      <c r="D141" s="46">
        <v>1728</v>
      </c>
      <c r="E141" s="53">
        <v>257</v>
      </c>
      <c r="F141" s="54">
        <v>1558.16</v>
      </c>
      <c r="G141" s="46">
        <v>1558.16</v>
      </c>
      <c r="H141" s="53">
        <v>87.16</v>
      </c>
      <c r="I141" s="54">
        <v>424.67140000000001</v>
      </c>
      <c r="J141" s="46">
        <v>424.67140000000001</v>
      </c>
      <c r="K141" s="54">
        <v>13.327059999999999</v>
      </c>
      <c r="L141" s="46">
        <v>11.72715</v>
      </c>
      <c r="M141" s="53">
        <f t="shared" si="8"/>
        <v>1.5999099999999995</v>
      </c>
      <c r="N141" s="11">
        <v>2.482541296768749</v>
      </c>
      <c r="O141" s="11">
        <v>2.1845128759382511</v>
      </c>
      <c r="P141" s="11">
        <v>0.2980284208304973</v>
      </c>
      <c r="Q141" s="26">
        <v>144670</v>
      </c>
      <c r="R141">
        <v>23340</v>
      </c>
      <c r="S141">
        <v>1740</v>
      </c>
      <c r="T141" s="27">
        <f t="shared" si="9"/>
        <v>169750</v>
      </c>
      <c r="U141" s="46" t="str">
        <f t="shared" si="10"/>
        <v>IN</v>
      </c>
      <c r="V141">
        <f t="shared" si="11"/>
        <v>421411.38512649515</v>
      </c>
    </row>
    <row r="142" spans="1:22" x14ac:dyDescent="0.2">
      <c r="A142" s="24">
        <v>18161</v>
      </c>
      <c r="B142" s="25" t="s">
        <v>360</v>
      </c>
      <c r="C142" s="46">
        <v>1297</v>
      </c>
      <c r="D142" s="46">
        <v>1293</v>
      </c>
      <c r="E142" s="53">
        <v>0</v>
      </c>
      <c r="F142" s="54">
        <v>1189</v>
      </c>
      <c r="G142" s="46">
        <v>1185</v>
      </c>
      <c r="H142" s="53">
        <v>0</v>
      </c>
      <c r="I142" s="54">
        <v>423.53219999999999</v>
      </c>
      <c r="J142" s="46">
        <v>423.53219999999999</v>
      </c>
      <c r="K142" s="54">
        <v>14.199439999999999</v>
      </c>
      <c r="L142" s="46">
        <v>12.200799999999999</v>
      </c>
      <c r="M142" s="53">
        <f t="shared" si="8"/>
        <v>1.99864</v>
      </c>
      <c r="N142" s="11">
        <v>2.6450467088007441</v>
      </c>
      <c r="O142" s="11">
        <v>2.2727435648684819</v>
      </c>
      <c r="P142" s="11">
        <v>0.37230314393226199</v>
      </c>
      <c r="Q142" s="26">
        <v>65370</v>
      </c>
      <c r="R142">
        <v>7080</v>
      </c>
      <c r="S142">
        <v>340</v>
      </c>
      <c r="T142" s="27">
        <f t="shared" si="9"/>
        <v>72790</v>
      </c>
      <c r="U142" s="46" t="str">
        <f t="shared" si="10"/>
        <v>IN</v>
      </c>
      <c r="V142">
        <f t="shared" si="11"/>
        <v>192532.94993360617</v>
      </c>
    </row>
    <row r="143" spans="1:22" x14ac:dyDescent="0.2">
      <c r="A143" s="24">
        <v>18089</v>
      </c>
      <c r="B143" s="25" t="s">
        <v>361</v>
      </c>
      <c r="C143" s="46">
        <v>2361</v>
      </c>
      <c r="D143" s="46">
        <v>2214</v>
      </c>
      <c r="E143" s="53">
        <v>999</v>
      </c>
      <c r="F143" s="54">
        <v>2127.7199999999998</v>
      </c>
      <c r="G143" s="46">
        <v>1980.72</v>
      </c>
      <c r="H143" s="53">
        <v>765.72</v>
      </c>
      <c r="I143" s="54">
        <v>422.51949999999999</v>
      </c>
      <c r="J143" s="46">
        <v>422.51949999999999</v>
      </c>
      <c r="K143" s="54">
        <v>12.650449999999999</v>
      </c>
      <c r="L143" s="46">
        <v>11.43699</v>
      </c>
      <c r="M143" s="53">
        <f t="shared" si="8"/>
        <v>1.2134599999999995</v>
      </c>
      <c r="N143" s="11">
        <v>2.356503576010629</v>
      </c>
      <c r="O143" s="11">
        <v>2.130462381480327</v>
      </c>
      <c r="P143" s="11">
        <v>0.22604119453030189</v>
      </c>
      <c r="Q143" s="26">
        <v>127590</v>
      </c>
      <c r="R143">
        <v>10340</v>
      </c>
      <c r="S143">
        <v>19480</v>
      </c>
      <c r="T143" s="27">
        <f t="shared" si="9"/>
        <v>157410</v>
      </c>
      <c r="U143" s="46" t="str">
        <f t="shared" si="10"/>
        <v>IN</v>
      </c>
      <c r="V143">
        <f t="shared" si="11"/>
        <v>370937.22789983312</v>
      </c>
    </row>
    <row r="144" spans="1:22" x14ac:dyDescent="0.2">
      <c r="A144" s="24">
        <v>19127</v>
      </c>
      <c r="B144" s="25" t="s">
        <v>362</v>
      </c>
      <c r="C144" s="46">
        <v>1213</v>
      </c>
      <c r="D144" s="46">
        <v>1652</v>
      </c>
      <c r="E144" s="53">
        <v>0</v>
      </c>
      <c r="F144" s="54">
        <v>1152.26</v>
      </c>
      <c r="G144" s="46">
        <v>1591.26</v>
      </c>
      <c r="H144" s="53">
        <v>0</v>
      </c>
      <c r="I144" s="54">
        <v>422.51949999999999</v>
      </c>
      <c r="J144" s="46">
        <v>422.51949999999999</v>
      </c>
      <c r="K144" s="54">
        <v>14.097060000000001</v>
      </c>
      <c r="L144" s="46">
        <v>11.659269999999999</v>
      </c>
      <c r="M144" s="53">
        <f t="shared" si="8"/>
        <v>2.4377900000000015</v>
      </c>
      <c r="N144" s="11">
        <v>2.625975542469746</v>
      </c>
      <c r="O144" s="11">
        <v>2.1718683089276229</v>
      </c>
      <c r="P144" s="11">
        <v>0.4541072335421234</v>
      </c>
      <c r="Q144" s="26">
        <v>278380</v>
      </c>
      <c r="R144">
        <v>27020</v>
      </c>
      <c r="S144">
        <v>14100</v>
      </c>
      <c r="T144" s="27">
        <f t="shared" si="9"/>
        <v>319500</v>
      </c>
      <c r="U144" s="46" t="str">
        <f t="shared" si="10"/>
        <v>IA</v>
      </c>
      <c r="V144">
        <f t="shared" si="11"/>
        <v>838999.18581908382</v>
      </c>
    </row>
    <row r="145" spans="1:22" x14ac:dyDescent="0.2">
      <c r="A145" s="24">
        <v>19179</v>
      </c>
      <c r="B145" s="25" t="s">
        <v>363</v>
      </c>
      <c r="C145" s="46">
        <v>1309</v>
      </c>
      <c r="D145" s="46">
        <v>1392</v>
      </c>
      <c r="E145" s="53">
        <v>0</v>
      </c>
      <c r="F145" s="54">
        <v>1204.8800000000001</v>
      </c>
      <c r="G145" s="46">
        <v>1287.8800000000001</v>
      </c>
      <c r="H145" s="53">
        <v>0</v>
      </c>
      <c r="I145" s="54">
        <v>421.63350000000003</v>
      </c>
      <c r="J145" s="46">
        <v>421.63350000000003</v>
      </c>
      <c r="K145" s="54">
        <v>13.36013</v>
      </c>
      <c r="L145" s="46">
        <v>11.83291</v>
      </c>
      <c r="M145" s="53">
        <f t="shared" si="8"/>
        <v>1.5272199999999998</v>
      </c>
      <c r="N145" s="11">
        <v>2.4887015182042451</v>
      </c>
      <c r="O145" s="11">
        <v>2.204213662724404</v>
      </c>
      <c r="P145" s="11">
        <v>0.2844878554798409</v>
      </c>
      <c r="Q145" s="26">
        <v>109410</v>
      </c>
      <c r="R145">
        <v>67360</v>
      </c>
      <c r="S145">
        <v>14560</v>
      </c>
      <c r="T145" s="27">
        <f t="shared" si="9"/>
        <v>191330</v>
      </c>
      <c r="U145" s="46" t="str">
        <f t="shared" si="10"/>
        <v>IA</v>
      </c>
      <c r="V145">
        <f t="shared" si="11"/>
        <v>476163.26147801819</v>
      </c>
    </row>
    <row r="146" spans="1:22" x14ac:dyDescent="0.2">
      <c r="A146" s="24">
        <v>19147</v>
      </c>
      <c r="B146" s="25" t="s">
        <v>364</v>
      </c>
      <c r="C146" s="46">
        <v>903</v>
      </c>
      <c r="D146" s="46">
        <v>566</v>
      </c>
      <c r="E146" s="53">
        <v>0</v>
      </c>
      <c r="F146" s="54">
        <v>863.82</v>
      </c>
      <c r="G146" s="46">
        <v>526.82000000000005</v>
      </c>
      <c r="H146" s="53">
        <v>0</v>
      </c>
      <c r="I146" s="54">
        <v>421.50689999999997</v>
      </c>
      <c r="J146" s="46">
        <v>421.50689999999997</v>
      </c>
      <c r="K146" s="54">
        <v>14.57033</v>
      </c>
      <c r="L146" s="46">
        <v>11.61608</v>
      </c>
      <c r="M146" s="53">
        <f t="shared" si="8"/>
        <v>2.95425</v>
      </c>
      <c r="N146" s="11">
        <v>2.7141354456683322</v>
      </c>
      <c r="O146" s="11">
        <v>2.1638229516914849</v>
      </c>
      <c r="P146" s="11">
        <v>0.55031249397684678</v>
      </c>
      <c r="Q146" s="26">
        <v>314410</v>
      </c>
      <c r="R146">
        <v>6800</v>
      </c>
      <c r="S146">
        <v>7190</v>
      </c>
      <c r="T146" s="27">
        <f t="shared" si="9"/>
        <v>328400</v>
      </c>
      <c r="U146" s="46" t="str">
        <f t="shared" si="10"/>
        <v>IA</v>
      </c>
      <c r="V146">
        <f t="shared" si="11"/>
        <v>891322.08035748033</v>
      </c>
    </row>
    <row r="147" spans="1:22" x14ac:dyDescent="0.2">
      <c r="A147" s="24">
        <v>24025</v>
      </c>
      <c r="B147" s="25" t="s">
        <v>365</v>
      </c>
      <c r="C147" s="46">
        <v>3527</v>
      </c>
      <c r="D147" s="46">
        <v>678</v>
      </c>
      <c r="E147" s="53">
        <v>1956</v>
      </c>
      <c r="F147" s="54">
        <v>2859.74</v>
      </c>
      <c r="G147" s="46">
        <v>10.739990000000001</v>
      </c>
      <c r="H147" s="53">
        <v>1288.74</v>
      </c>
      <c r="I147" s="54">
        <v>421.00060000000002</v>
      </c>
      <c r="J147" s="46">
        <v>421.00060000000002</v>
      </c>
      <c r="K147" s="54">
        <v>25.033519999999999</v>
      </c>
      <c r="L147" s="46">
        <v>23.239000000000001</v>
      </c>
      <c r="M147" s="53">
        <f t="shared" si="8"/>
        <v>1.7945199999999986</v>
      </c>
      <c r="N147" s="11">
        <v>4.6632000758971897</v>
      </c>
      <c r="O147" s="11">
        <v>4.3289200465525743</v>
      </c>
      <c r="P147" s="11">
        <v>0.33428002934461548</v>
      </c>
      <c r="Q147" s="26">
        <v>37750</v>
      </c>
      <c r="R147">
        <v>82500</v>
      </c>
      <c r="S147">
        <v>0</v>
      </c>
      <c r="T147" s="27">
        <f t="shared" si="9"/>
        <v>120250</v>
      </c>
      <c r="U147" s="46" t="str">
        <f t="shared" si="10"/>
        <v>MD</v>
      </c>
      <c r="V147">
        <f t="shared" si="11"/>
        <v>560749.80912663706</v>
      </c>
    </row>
    <row r="148" spans="1:22" x14ac:dyDescent="0.2">
      <c r="A148" s="24">
        <v>18177</v>
      </c>
      <c r="B148" s="25" t="s">
        <v>366</v>
      </c>
      <c r="C148" s="46">
        <v>1589</v>
      </c>
      <c r="D148" s="46">
        <v>1939</v>
      </c>
      <c r="E148" s="53">
        <v>60</v>
      </c>
      <c r="F148" s="54">
        <v>1539.58</v>
      </c>
      <c r="G148" s="46">
        <v>1889.58</v>
      </c>
      <c r="H148" s="53">
        <v>10.58</v>
      </c>
      <c r="I148" s="54">
        <v>420.74740000000003</v>
      </c>
      <c r="J148" s="46">
        <v>420.74740000000003</v>
      </c>
      <c r="K148" s="54">
        <v>13.99874</v>
      </c>
      <c r="L148" s="46">
        <v>12.26366</v>
      </c>
      <c r="M148" s="53">
        <f t="shared" si="8"/>
        <v>1.73508</v>
      </c>
      <c r="N148" s="11">
        <v>2.6076606657978991</v>
      </c>
      <c r="O148" s="11">
        <v>2.2844530151084359</v>
      </c>
      <c r="P148" s="11">
        <v>0.32320765068946339</v>
      </c>
      <c r="Q148" s="26">
        <v>152440</v>
      </c>
      <c r="R148">
        <v>33110</v>
      </c>
      <c r="S148">
        <v>3700</v>
      </c>
      <c r="T148" s="27">
        <f t="shared" si="9"/>
        <v>189250</v>
      </c>
      <c r="U148" s="46" t="str">
        <f t="shared" si="10"/>
        <v>IN</v>
      </c>
      <c r="V148">
        <f t="shared" si="11"/>
        <v>493499.78100225242</v>
      </c>
    </row>
    <row r="149" spans="1:22" x14ac:dyDescent="0.2">
      <c r="A149" s="24">
        <v>18037</v>
      </c>
      <c r="B149" s="25" t="s">
        <v>367</v>
      </c>
      <c r="C149" s="46">
        <v>1686</v>
      </c>
      <c r="D149" s="46">
        <v>1686</v>
      </c>
      <c r="E149" s="53">
        <v>0</v>
      </c>
      <c r="F149" s="54">
        <v>1565.76</v>
      </c>
      <c r="G149" s="46">
        <v>1565.76</v>
      </c>
      <c r="H149" s="53">
        <v>0</v>
      </c>
      <c r="I149" s="54">
        <v>420.49430000000001</v>
      </c>
      <c r="J149" s="46">
        <v>420.49430000000001</v>
      </c>
      <c r="K149" s="54">
        <v>13.565429999999999</v>
      </c>
      <c r="L149" s="46">
        <v>11.9062</v>
      </c>
      <c r="M149" s="53">
        <f t="shared" si="8"/>
        <v>1.6592299999999991</v>
      </c>
      <c r="N149" s="11">
        <v>2.5269444411164721</v>
      </c>
      <c r="O149" s="11">
        <v>2.2178659950197628</v>
      </c>
      <c r="P149" s="11">
        <v>0.30907844609670909</v>
      </c>
      <c r="Q149" s="26">
        <v>102690</v>
      </c>
      <c r="R149">
        <v>43110</v>
      </c>
      <c r="S149">
        <v>2660</v>
      </c>
      <c r="T149" s="27">
        <f t="shared" si="9"/>
        <v>148460</v>
      </c>
      <c r="U149" s="46" t="str">
        <f t="shared" si="10"/>
        <v>IN</v>
      </c>
      <c r="V149">
        <f t="shared" si="11"/>
        <v>375150.17172815144</v>
      </c>
    </row>
    <row r="150" spans="1:22" x14ac:dyDescent="0.2">
      <c r="A150" s="24">
        <v>19091</v>
      </c>
      <c r="B150" s="25" t="s">
        <v>368</v>
      </c>
      <c r="C150" s="46">
        <v>925</v>
      </c>
      <c r="D150" s="46">
        <v>771</v>
      </c>
      <c r="E150" s="53">
        <v>0</v>
      </c>
      <c r="F150" s="54">
        <v>885.82</v>
      </c>
      <c r="G150" s="46">
        <v>731.82</v>
      </c>
      <c r="H150" s="53">
        <v>0</v>
      </c>
      <c r="I150" s="54">
        <v>419.988</v>
      </c>
      <c r="J150" s="46">
        <v>419.988</v>
      </c>
      <c r="K150" s="54">
        <v>14.57033</v>
      </c>
      <c r="L150" s="46">
        <v>11.61608</v>
      </c>
      <c r="M150" s="53">
        <f t="shared" si="8"/>
        <v>2.95425</v>
      </c>
      <c r="N150" s="11">
        <v>2.7141354456683322</v>
      </c>
      <c r="O150" s="11">
        <v>2.1638229516914849</v>
      </c>
      <c r="P150" s="11">
        <v>0.55031249397684678</v>
      </c>
      <c r="Q150" s="26">
        <v>244950</v>
      </c>
      <c r="R150">
        <v>3580</v>
      </c>
      <c r="S150">
        <v>4160</v>
      </c>
      <c r="T150" s="27">
        <f t="shared" si="9"/>
        <v>252690</v>
      </c>
      <c r="U150" s="46" t="str">
        <f t="shared" si="10"/>
        <v>IA</v>
      </c>
      <c r="V150">
        <f t="shared" si="11"/>
        <v>685834.88576593087</v>
      </c>
    </row>
    <row r="151" spans="1:22" x14ac:dyDescent="0.2">
      <c r="A151" s="24">
        <v>19121</v>
      </c>
      <c r="B151" s="25" t="s">
        <v>369</v>
      </c>
      <c r="C151" s="46">
        <v>1251</v>
      </c>
      <c r="D151" s="46">
        <v>1251</v>
      </c>
      <c r="E151" s="53">
        <v>0</v>
      </c>
      <c r="F151" s="54">
        <v>1133.24</v>
      </c>
      <c r="G151" s="46">
        <v>1133.24</v>
      </c>
      <c r="H151" s="53">
        <v>0</v>
      </c>
      <c r="I151" s="54">
        <v>419.988</v>
      </c>
      <c r="J151" s="46">
        <v>419.988</v>
      </c>
      <c r="K151" s="54">
        <v>13.266730000000001</v>
      </c>
      <c r="L151" s="46">
        <v>11.637169999999999</v>
      </c>
      <c r="M151" s="53">
        <f t="shared" si="8"/>
        <v>1.6295600000000015</v>
      </c>
      <c r="N151" s="11">
        <v>2.471303130478955</v>
      </c>
      <c r="O151" s="11">
        <v>2.1677515597977628</v>
      </c>
      <c r="P151" s="11">
        <v>0.30355157068119187</v>
      </c>
      <c r="Q151" s="26">
        <v>158910</v>
      </c>
      <c r="R151">
        <v>117140</v>
      </c>
      <c r="S151">
        <v>7220</v>
      </c>
      <c r="T151" s="27">
        <f t="shared" si="9"/>
        <v>283270</v>
      </c>
      <c r="U151" s="46" t="str">
        <f t="shared" si="10"/>
        <v>IA</v>
      </c>
      <c r="V151">
        <f t="shared" si="11"/>
        <v>700046.03777077363</v>
      </c>
    </row>
    <row r="152" spans="1:22" x14ac:dyDescent="0.2">
      <c r="A152" s="24">
        <v>20063</v>
      </c>
      <c r="B152" s="25" t="s">
        <v>370</v>
      </c>
      <c r="C152" s="46">
        <v>477</v>
      </c>
      <c r="D152" s="46">
        <v>477</v>
      </c>
      <c r="E152" s="53">
        <v>126</v>
      </c>
      <c r="F152" s="54">
        <v>375.2</v>
      </c>
      <c r="G152" s="46">
        <v>375.2</v>
      </c>
      <c r="H152" s="53">
        <v>24.2</v>
      </c>
      <c r="I152" s="54"/>
      <c r="J152" s="46">
        <v>418.4486</v>
      </c>
      <c r="K152" s="54">
        <v>13.83562</v>
      </c>
      <c r="L152" s="46">
        <v>10.555429999999999</v>
      </c>
      <c r="M152" s="53">
        <f t="shared" si="8"/>
        <v>3.280190000000001</v>
      </c>
      <c r="N152" s="11">
        <v>2.577274959098228</v>
      </c>
      <c r="O152" s="11">
        <v>1.9662469351943901</v>
      </c>
      <c r="P152" s="11">
        <v>0.61102802390383815</v>
      </c>
      <c r="Q152" s="26">
        <v>305670</v>
      </c>
      <c r="R152">
        <v>8370</v>
      </c>
      <c r="S152">
        <v>264000</v>
      </c>
      <c r="T152" s="27">
        <f t="shared" si="9"/>
        <v>578040</v>
      </c>
      <c r="U152" s="46" t="str">
        <f t="shared" si="10"/>
        <v>KS</v>
      </c>
      <c r="V152">
        <f t="shared" si="11"/>
        <v>1489768.0173571396</v>
      </c>
    </row>
    <row r="153" spans="1:22" x14ac:dyDescent="0.2">
      <c r="A153" s="24">
        <v>19163</v>
      </c>
      <c r="B153" s="25" t="s">
        <v>371</v>
      </c>
      <c r="C153" s="46">
        <v>2558</v>
      </c>
      <c r="D153" s="46">
        <v>2611</v>
      </c>
      <c r="E153" s="53">
        <v>416</v>
      </c>
      <c r="F153" s="54">
        <v>2471.6799999999998</v>
      </c>
      <c r="G153" s="46">
        <v>2524.6799999999998</v>
      </c>
      <c r="H153" s="53">
        <v>329.68</v>
      </c>
      <c r="I153" s="54">
        <v>417.20319999999998</v>
      </c>
      <c r="J153" s="46">
        <v>417.20319999999998</v>
      </c>
      <c r="K153" s="54">
        <v>13.88003</v>
      </c>
      <c r="L153" s="46">
        <v>11.78279</v>
      </c>
      <c r="M153" s="53">
        <f t="shared" si="8"/>
        <v>2.0972399999999993</v>
      </c>
      <c r="N153" s="11">
        <v>2.5855475757885928</v>
      </c>
      <c r="O153" s="11">
        <v>2.194877397276958</v>
      </c>
      <c r="P153" s="11">
        <v>0.39067017851163638</v>
      </c>
      <c r="Q153" s="26">
        <v>186090</v>
      </c>
      <c r="R153">
        <v>13720</v>
      </c>
      <c r="S153">
        <v>8680</v>
      </c>
      <c r="T153" s="27">
        <f t="shared" si="9"/>
        <v>208490</v>
      </c>
      <c r="U153" s="46" t="str">
        <f t="shared" si="10"/>
        <v>IA</v>
      </c>
      <c r="V153">
        <f t="shared" si="11"/>
        <v>539060.81407616369</v>
      </c>
    </row>
    <row r="154" spans="1:22" x14ac:dyDescent="0.2">
      <c r="A154" s="24">
        <v>55009</v>
      </c>
      <c r="B154" s="25" t="s">
        <v>372</v>
      </c>
      <c r="C154" s="46">
        <v>1359</v>
      </c>
      <c r="D154" s="46">
        <v>1000</v>
      </c>
      <c r="E154" s="53">
        <v>632</v>
      </c>
      <c r="F154" s="54">
        <v>1181.22</v>
      </c>
      <c r="G154" s="46">
        <v>822.22</v>
      </c>
      <c r="H154" s="53">
        <v>454.22</v>
      </c>
      <c r="I154" s="54">
        <v>417.20319999999998</v>
      </c>
      <c r="J154" s="46">
        <v>417.20319999999998</v>
      </c>
      <c r="K154" s="54">
        <v>17.795200000000001</v>
      </c>
      <c r="L154" s="46">
        <v>16.027329999999999</v>
      </c>
      <c r="M154" s="53">
        <f t="shared" si="8"/>
        <v>1.7678700000000021</v>
      </c>
      <c r="N154" s="11">
        <v>3.3148585572706391</v>
      </c>
      <c r="O154" s="11">
        <v>2.9855428430532061</v>
      </c>
      <c r="P154" s="11">
        <v>0.32931571421743228</v>
      </c>
      <c r="Q154" s="26">
        <v>99810</v>
      </c>
      <c r="R154">
        <v>87660</v>
      </c>
      <c r="S154">
        <v>3880</v>
      </c>
      <c r="T154" s="27">
        <f t="shared" si="9"/>
        <v>191350</v>
      </c>
      <c r="U154" s="46" t="str">
        <f t="shared" si="10"/>
        <v>WI</v>
      </c>
      <c r="V154">
        <f t="shared" si="11"/>
        <v>634298.1849337368</v>
      </c>
    </row>
    <row r="155" spans="1:22" x14ac:dyDescent="0.2">
      <c r="A155" s="24">
        <v>18059</v>
      </c>
      <c r="B155" s="25" t="s">
        <v>373</v>
      </c>
      <c r="C155" s="46">
        <v>1845</v>
      </c>
      <c r="D155" s="46">
        <v>1822</v>
      </c>
      <c r="E155" s="53">
        <v>0</v>
      </c>
      <c r="F155" s="54">
        <v>1789.18</v>
      </c>
      <c r="G155" s="46">
        <v>1766.18</v>
      </c>
      <c r="H155" s="53">
        <v>0</v>
      </c>
      <c r="I155" s="54">
        <v>416.82350000000002</v>
      </c>
      <c r="J155" s="46">
        <v>416.82350000000002</v>
      </c>
      <c r="K155" s="54">
        <v>14.02064</v>
      </c>
      <c r="L155" s="46">
        <v>12.482699999999999</v>
      </c>
      <c r="M155" s="53">
        <f t="shared" si="8"/>
        <v>1.5379400000000008</v>
      </c>
      <c r="N155" s="11">
        <v>2.6117401592795249</v>
      </c>
      <c r="O155" s="11">
        <v>2.3252554010543411</v>
      </c>
      <c r="P155" s="11">
        <v>0.28648475822518482</v>
      </c>
      <c r="Q155" s="26">
        <v>153490</v>
      </c>
      <c r="R155">
        <v>5260</v>
      </c>
      <c r="S155">
        <v>3450</v>
      </c>
      <c r="T155" s="27">
        <f t="shared" si="9"/>
        <v>162200</v>
      </c>
      <c r="U155" s="46" t="str">
        <f t="shared" si="10"/>
        <v>IN</v>
      </c>
      <c r="V155">
        <f t="shared" si="11"/>
        <v>423624.25383513892</v>
      </c>
    </row>
    <row r="156" spans="1:22" x14ac:dyDescent="0.2">
      <c r="A156" s="24">
        <v>8079</v>
      </c>
      <c r="B156" s="25" t="s">
        <v>374</v>
      </c>
      <c r="C156" s="46">
        <v>603.07299999999998</v>
      </c>
      <c r="D156" s="46">
        <v>366.62900000000002</v>
      </c>
      <c r="E156" s="53">
        <v>119.877</v>
      </c>
      <c r="F156" s="54">
        <v>603.07280000000003</v>
      </c>
      <c r="G156" s="46">
        <v>366.62939999999998</v>
      </c>
      <c r="H156" s="53">
        <v>119.87730000000001</v>
      </c>
      <c r="I156" s="54"/>
      <c r="J156" s="46">
        <v>415.92829999999998</v>
      </c>
      <c r="K156" s="54">
        <v>10.30959</v>
      </c>
      <c r="L156" s="46">
        <v>9.8021670000000007</v>
      </c>
      <c r="M156" s="53">
        <f t="shared" si="8"/>
        <v>0.50742299999999929</v>
      </c>
      <c r="N156" s="11">
        <v>1.9204522923851259</v>
      </c>
      <c r="O156" s="11">
        <v>1.8259304284158571</v>
      </c>
      <c r="P156" s="11">
        <v>9.4521863969269079E-2</v>
      </c>
      <c r="Q156" s="26">
        <v>50</v>
      </c>
      <c r="R156">
        <v>730</v>
      </c>
      <c r="S156">
        <v>14340</v>
      </c>
      <c r="T156" s="27">
        <f t="shared" si="9"/>
        <v>15120</v>
      </c>
      <c r="U156" s="46" t="str">
        <f t="shared" si="10"/>
        <v>CO</v>
      </c>
      <c r="V156">
        <f t="shared" si="11"/>
        <v>29037.238660863106</v>
      </c>
    </row>
    <row r="157" spans="1:22" x14ac:dyDescent="0.2">
      <c r="A157" s="24">
        <v>19117</v>
      </c>
      <c r="B157" s="25" t="s">
        <v>375</v>
      </c>
      <c r="C157" s="46">
        <v>732</v>
      </c>
      <c r="D157" s="46">
        <v>732</v>
      </c>
      <c r="E157" s="53">
        <v>0</v>
      </c>
      <c r="F157" s="54">
        <v>586.14</v>
      </c>
      <c r="G157" s="46">
        <v>586.14</v>
      </c>
      <c r="H157" s="53">
        <v>0</v>
      </c>
      <c r="I157" s="54">
        <v>414.79829999999998</v>
      </c>
      <c r="J157" s="46">
        <v>414.79829999999998</v>
      </c>
      <c r="K157" s="54">
        <v>13.00787</v>
      </c>
      <c r="L157" s="46">
        <v>11.205299999999999</v>
      </c>
      <c r="M157" s="53">
        <f t="shared" si="8"/>
        <v>1.8025700000000011</v>
      </c>
      <c r="N157" s="11">
        <v>2.4230831449696559</v>
      </c>
      <c r="O157" s="11">
        <v>2.0873035757836211</v>
      </c>
      <c r="P157" s="11">
        <v>0.33577956918603552</v>
      </c>
      <c r="Q157" s="26">
        <v>58880</v>
      </c>
      <c r="R157">
        <v>124020</v>
      </c>
      <c r="S157">
        <v>6370</v>
      </c>
      <c r="T157" s="27">
        <f t="shared" si="9"/>
        <v>189270</v>
      </c>
      <c r="U157" s="46" t="str">
        <f t="shared" si="10"/>
        <v>IA</v>
      </c>
      <c r="V157">
        <f t="shared" si="11"/>
        <v>458616.94684840681</v>
      </c>
    </row>
    <row r="158" spans="1:22" x14ac:dyDescent="0.2">
      <c r="A158" s="24">
        <v>20101</v>
      </c>
      <c r="B158" s="25" t="s">
        <v>376</v>
      </c>
      <c r="C158" s="46">
        <v>255</v>
      </c>
      <c r="D158" s="46">
        <v>282</v>
      </c>
      <c r="E158" s="53">
        <v>46</v>
      </c>
      <c r="F158" s="54">
        <v>153.19999999999999</v>
      </c>
      <c r="G158" s="46">
        <v>180.2</v>
      </c>
      <c r="H158" s="53">
        <v>0</v>
      </c>
      <c r="I158" s="54"/>
      <c r="J158" s="46">
        <v>414.68430000000001</v>
      </c>
      <c r="K158" s="54">
        <v>13.83562</v>
      </c>
      <c r="L158" s="46">
        <v>10.49531</v>
      </c>
      <c r="M158" s="53">
        <f t="shared" si="8"/>
        <v>3.3403100000000006</v>
      </c>
      <c r="N158" s="11">
        <v>2.577274959098228</v>
      </c>
      <c r="O158" s="11">
        <v>1.9550478873352419</v>
      </c>
      <c r="P158" s="11">
        <v>0.62222707176298597</v>
      </c>
      <c r="Q158" s="26">
        <v>293510</v>
      </c>
      <c r="R158">
        <v>10600</v>
      </c>
      <c r="S158">
        <v>135780</v>
      </c>
      <c r="T158" s="27">
        <f t="shared" si="9"/>
        <v>439890</v>
      </c>
      <c r="U158" s="46" t="str">
        <f t="shared" si="10"/>
        <v>KS</v>
      </c>
      <c r="V158">
        <f t="shared" si="11"/>
        <v>1133717.4817577195</v>
      </c>
    </row>
    <row r="159" spans="1:22" x14ac:dyDescent="0.2">
      <c r="A159" s="24">
        <v>19005</v>
      </c>
      <c r="B159" s="25" t="s">
        <v>377</v>
      </c>
      <c r="C159" s="46">
        <v>959</v>
      </c>
      <c r="D159" s="46">
        <v>756</v>
      </c>
      <c r="E159" s="53">
        <v>0</v>
      </c>
      <c r="F159" s="54">
        <v>865.42</v>
      </c>
      <c r="G159" s="46">
        <v>662.42</v>
      </c>
      <c r="H159" s="53">
        <v>0</v>
      </c>
      <c r="I159" s="54">
        <v>414.16539999999998</v>
      </c>
      <c r="J159" s="46">
        <v>414.16539999999998</v>
      </c>
      <c r="K159" s="54">
        <v>13.36819</v>
      </c>
      <c r="L159" s="46">
        <v>11.86853</v>
      </c>
      <c r="M159" s="53">
        <f t="shared" si="8"/>
        <v>1.4996600000000004</v>
      </c>
      <c r="N159" s="11">
        <v>2.490202920828076</v>
      </c>
      <c r="O159" s="11">
        <v>2.2108488936748838</v>
      </c>
      <c r="P159" s="11">
        <v>0.2793540271531923</v>
      </c>
      <c r="Q159" s="26">
        <v>102910</v>
      </c>
      <c r="R159">
        <v>100400</v>
      </c>
      <c r="S159">
        <v>33170</v>
      </c>
      <c r="T159" s="27">
        <f t="shared" si="9"/>
        <v>236480</v>
      </c>
      <c r="U159" s="46" t="str">
        <f t="shared" si="10"/>
        <v>IA</v>
      </c>
      <c r="V159">
        <f t="shared" si="11"/>
        <v>588883.18671742338</v>
      </c>
    </row>
    <row r="160" spans="1:22" x14ac:dyDescent="0.2">
      <c r="A160" s="24">
        <v>19045</v>
      </c>
      <c r="B160" s="25" t="s">
        <v>378</v>
      </c>
      <c r="C160" s="46">
        <v>1350</v>
      </c>
      <c r="D160" s="46">
        <v>1416</v>
      </c>
      <c r="E160" s="53">
        <v>0</v>
      </c>
      <c r="F160" s="54">
        <v>1294.9000000000001</v>
      </c>
      <c r="G160" s="46">
        <v>1360.9</v>
      </c>
      <c r="H160" s="53">
        <v>0</v>
      </c>
      <c r="I160" s="54">
        <v>414.16539999999998</v>
      </c>
      <c r="J160" s="46">
        <v>414.16539999999998</v>
      </c>
      <c r="K160" s="54">
        <v>14.24091</v>
      </c>
      <c r="L160" s="46">
        <v>11.66455</v>
      </c>
      <c r="M160" s="53">
        <f t="shared" si="8"/>
        <v>2.5763599999999993</v>
      </c>
      <c r="N160" s="11">
        <v>2.6527716674620692</v>
      </c>
      <c r="O160" s="11">
        <v>2.172851858041001</v>
      </c>
      <c r="P160" s="11">
        <v>0.47991980942106749</v>
      </c>
      <c r="Q160" s="26">
        <v>307750</v>
      </c>
      <c r="R160">
        <v>37350</v>
      </c>
      <c r="S160">
        <v>19050</v>
      </c>
      <c r="T160" s="27">
        <f t="shared" si="9"/>
        <v>364150</v>
      </c>
      <c r="U160" s="46" t="str">
        <f t="shared" si="10"/>
        <v>IA</v>
      </c>
      <c r="V160">
        <f t="shared" si="11"/>
        <v>966006.8027063125</v>
      </c>
    </row>
    <row r="161" spans="1:22" x14ac:dyDescent="0.2">
      <c r="A161" s="24">
        <v>18079</v>
      </c>
      <c r="B161" s="25" t="s">
        <v>379</v>
      </c>
      <c r="C161" s="46">
        <v>1535</v>
      </c>
      <c r="D161" s="46">
        <v>1535</v>
      </c>
      <c r="E161" s="53">
        <v>223</v>
      </c>
      <c r="F161" s="54">
        <v>1390.54</v>
      </c>
      <c r="G161" s="46">
        <v>1390.54</v>
      </c>
      <c r="H161" s="53">
        <v>78.539990000000003</v>
      </c>
      <c r="I161" s="54">
        <v>414.03879999999998</v>
      </c>
      <c r="J161" s="46">
        <v>414.03879999999998</v>
      </c>
      <c r="K161" s="54">
        <v>13.51285</v>
      </c>
      <c r="L161" s="46">
        <v>11.94426</v>
      </c>
      <c r="M161" s="53">
        <f t="shared" si="8"/>
        <v>1.5685900000000004</v>
      </c>
      <c r="N161" s="11">
        <v>2.517149931195747</v>
      </c>
      <c r="O161" s="11">
        <v>2.2249557448786978</v>
      </c>
      <c r="P161" s="11">
        <v>0.29219418631704908</v>
      </c>
      <c r="Q161" s="26">
        <v>90640</v>
      </c>
      <c r="R161">
        <v>18530</v>
      </c>
      <c r="S161">
        <v>3180</v>
      </c>
      <c r="T161" s="27">
        <f t="shared" si="9"/>
        <v>112350</v>
      </c>
      <c r="U161" s="46" t="str">
        <f t="shared" si="10"/>
        <v>IN</v>
      </c>
      <c r="V161">
        <f t="shared" si="11"/>
        <v>282801.79476984218</v>
      </c>
    </row>
    <row r="162" spans="1:22" x14ac:dyDescent="0.2">
      <c r="A162" s="24">
        <v>31169</v>
      </c>
      <c r="B162" s="25" t="s">
        <v>380</v>
      </c>
      <c r="C162" s="46">
        <v>932</v>
      </c>
      <c r="D162" s="46">
        <v>314</v>
      </c>
      <c r="E162" s="53">
        <v>459</v>
      </c>
      <c r="F162" s="54">
        <v>784.98</v>
      </c>
      <c r="G162" s="46">
        <v>166.98</v>
      </c>
      <c r="H162" s="53">
        <v>311.98</v>
      </c>
      <c r="I162" s="54">
        <v>413.91219999999998</v>
      </c>
      <c r="J162" s="46">
        <v>413.91219999999998</v>
      </c>
      <c r="K162" s="54">
        <v>14.57033</v>
      </c>
      <c r="L162" s="46">
        <v>12.159739999999999</v>
      </c>
      <c r="M162" s="53">
        <f t="shared" si="8"/>
        <v>2.4105900000000009</v>
      </c>
      <c r="N162" s="11">
        <v>2.7141354456683322</v>
      </c>
      <c r="O162" s="11">
        <v>2.2650949802860358</v>
      </c>
      <c r="P162" s="11">
        <v>0.44904046538229592</v>
      </c>
      <c r="Q162" s="26">
        <v>243930</v>
      </c>
      <c r="R162">
        <v>840</v>
      </c>
      <c r="S162">
        <v>86830</v>
      </c>
      <c r="T162" s="27">
        <f t="shared" si="9"/>
        <v>331600</v>
      </c>
      <c r="U162" s="46" t="str">
        <f t="shared" si="10"/>
        <v>NE</v>
      </c>
      <c r="V162">
        <f t="shared" si="11"/>
        <v>900007.31378361897</v>
      </c>
    </row>
    <row r="163" spans="1:22" x14ac:dyDescent="0.2">
      <c r="A163" s="24">
        <v>36075</v>
      </c>
      <c r="B163" s="25" t="s">
        <v>381</v>
      </c>
      <c r="C163" s="46">
        <v>1174</v>
      </c>
      <c r="D163" s="46">
        <v>409</v>
      </c>
      <c r="E163" s="53">
        <v>246</v>
      </c>
      <c r="F163" s="54">
        <v>1036.6400000000001</v>
      </c>
      <c r="G163" s="46">
        <v>271.64</v>
      </c>
      <c r="H163" s="53">
        <v>108.64</v>
      </c>
      <c r="I163" s="54">
        <v>413.78559999999999</v>
      </c>
      <c r="J163" s="46">
        <v>413.78559999999999</v>
      </c>
      <c r="K163" s="54">
        <v>22.86861</v>
      </c>
      <c r="L163" s="46">
        <v>21.294550000000001</v>
      </c>
      <c r="M163" s="53">
        <f t="shared" si="8"/>
        <v>1.5740599999999993</v>
      </c>
      <c r="N163" s="11">
        <v>4.2599244488055712</v>
      </c>
      <c r="O163" s="11">
        <v>3.9667113205093218</v>
      </c>
      <c r="P163" s="11">
        <v>0.29321312829624951</v>
      </c>
      <c r="Q163" s="26">
        <v>28230</v>
      </c>
      <c r="R163">
        <v>84210</v>
      </c>
      <c r="S163">
        <v>4130</v>
      </c>
      <c r="T163" s="27">
        <f t="shared" si="9"/>
        <v>116570</v>
      </c>
      <c r="U163" s="46" t="str">
        <f t="shared" si="10"/>
        <v>NY</v>
      </c>
      <c r="V163">
        <f t="shared" si="11"/>
        <v>496579.39299726544</v>
      </c>
    </row>
    <row r="164" spans="1:22" x14ac:dyDescent="0.2">
      <c r="A164" s="24">
        <v>18179</v>
      </c>
      <c r="B164" s="25" t="s">
        <v>382</v>
      </c>
      <c r="C164" s="46">
        <v>846</v>
      </c>
      <c r="D164" s="46">
        <v>1536</v>
      </c>
      <c r="E164" s="53">
        <v>0</v>
      </c>
      <c r="F164" s="54">
        <v>678.96</v>
      </c>
      <c r="G164" s="46">
        <v>1368.96</v>
      </c>
      <c r="H164" s="53">
        <v>0</v>
      </c>
      <c r="I164" s="54">
        <v>413.53250000000003</v>
      </c>
      <c r="J164" s="46">
        <v>413.53250000000003</v>
      </c>
      <c r="K164" s="54">
        <v>13.75135</v>
      </c>
      <c r="L164" s="46">
        <v>11.76994</v>
      </c>
      <c r="M164" s="53">
        <f t="shared" si="8"/>
        <v>1.9814100000000003</v>
      </c>
      <c r="N164" s="11">
        <v>2.5615772917148218</v>
      </c>
      <c r="O164" s="11">
        <v>2.1924837218779212</v>
      </c>
      <c r="P164" s="11">
        <v>0.36909356983690078</v>
      </c>
      <c r="Q164" s="26">
        <v>198720</v>
      </c>
      <c r="R164">
        <v>1660</v>
      </c>
      <c r="S164">
        <v>2250</v>
      </c>
      <c r="T164" s="27">
        <f t="shared" si="9"/>
        <v>202630</v>
      </c>
      <c r="U164" s="46" t="str">
        <f t="shared" si="10"/>
        <v>IN</v>
      </c>
      <c r="V164">
        <f t="shared" si="11"/>
        <v>519052.40662017436</v>
      </c>
    </row>
    <row r="165" spans="1:22" x14ac:dyDescent="0.2">
      <c r="A165" s="24">
        <v>19159</v>
      </c>
      <c r="B165" s="25" t="s">
        <v>383</v>
      </c>
      <c r="C165" s="46">
        <v>741</v>
      </c>
      <c r="D165" s="46">
        <v>741</v>
      </c>
      <c r="E165" s="53">
        <v>0</v>
      </c>
      <c r="F165" s="54">
        <v>616.17999999999995</v>
      </c>
      <c r="G165" s="46">
        <v>616.17999999999995</v>
      </c>
      <c r="H165" s="53">
        <v>0</v>
      </c>
      <c r="I165" s="54">
        <v>413.27929999999998</v>
      </c>
      <c r="J165" s="46">
        <v>413.27929999999998</v>
      </c>
      <c r="K165" s="54">
        <v>13.207990000000001</v>
      </c>
      <c r="L165" s="46">
        <v>11.702640000000001</v>
      </c>
      <c r="M165" s="53">
        <f t="shared" si="8"/>
        <v>1.50535</v>
      </c>
      <c r="N165" s="11">
        <v>2.4603611465926218</v>
      </c>
      <c r="O165" s="11">
        <v>2.1799471962471721</v>
      </c>
      <c r="P165" s="11">
        <v>0.28041395034545019</v>
      </c>
      <c r="Q165" s="26">
        <v>102340</v>
      </c>
      <c r="R165">
        <v>169750</v>
      </c>
      <c r="S165">
        <v>3710</v>
      </c>
      <c r="T165" s="27">
        <f t="shared" si="9"/>
        <v>275800</v>
      </c>
      <c r="U165" s="46" t="str">
        <f t="shared" si="10"/>
        <v>IA</v>
      </c>
      <c r="V165">
        <f t="shared" si="11"/>
        <v>678567.60423024511</v>
      </c>
    </row>
    <row r="166" spans="1:22" x14ac:dyDescent="0.2">
      <c r="A166" s="24">
        <v>19197</v>
      </c>
      <c r="B166" s="25" t="s">
        <v>384</v>
      </c>
      <c r="C166" s="46">
        <v>1541</v>
      </c>
      <c r="D166" s="46">
        <v>961</v>
      </c>
      <c r="E166" s="53">
        <v>0</v>
      </c>
      <c r="F166" s="54">
        <v>1501.82</v>
      </c>
      <c r="G166" s="46">
        <v>921.82</v>
      </c>
      <c r="H166" s="53">
        <v>0</v>
      </c>
      <c r="I166" s="54">
        <v>412.51979999999998</v>
      </c>
      <c r="J166" s="46">
        <v>412.51979999999998</v>
      </c>
      <c r="K166" s="54">
        <v>14.57033</v>
      </c>
      <c r="L166" s="46">
        <v>12.159739999999999</v>
      </c>
      <c r="M166" s="53">
        <f t="shared" si="8"/>
        <v>2.4105900000000009</v>
      </c>
      <c r="N166" s="11">
        <v>2.7141354456683322</v>
      </c>
      <c r="O166" s="11">
        <v>2.2650949802860358</v>
      </c>
      <c r="P166" s="11">
        <v>0.44904046538229592</v>
      </c>
      <c r="Q166" s="26">
        <v>321640</v>
      </c>
      <c r="R166">
        <v>2900</v>
      </c>
      <c r="S166">
        <v>9940</v>
      </c>
      <c r="T166" s="27">
        <f t="shared" si="9"/>
        <v>334480</v>
      </c>
      <c r="U166" s="46" t="str">
        <f t="shared" si="10"/>
        <v>IA</v>
      </c>
      <c r="V166">
        <f t="shared" si="11"/>
        <v>907824.02386714378</v>
      </c>
    </row>
    <row r="167" spans="1:22" x14ac:dyDescent="0.2">
      <c r="A167" s="24">
        <v>19069</v>
      </c>
      <c r="B167" s="25" t="s">
        <v>385</v>
      </c>
      <c r="C167" s="46">
        <v>1351</v>
      </c>
      <c r="D167" s="46">
        <v>966</v>
      </c>
      <c r="E167" s="53">
        <v>0</v>
      </c>
      <c r="F167" s="54">
        <v>1311.82</v>
      </c>
      <c r="G167" s="46">
        <v>926.82</v>
      </c>
      <c r="H167" s="53">
        <v>0</v>
      </c>
      <c r="I167" s="54">
        <v>411.50720000000001</v>
      </c>
      <c r="J167" s="46">
        <v>411.50720000000001</v>
      </c>
      <c r="K167" s="54">
        <v>14.57033</v>
      </c>
      <c r="L167" s="46">
        <v>12.159739999999999</v>
      </c>
      <c r="M167" s="53">
        <f t="shared" si="8"/>
        <v>2.4105900000000009</v>
      </c>
      <c r="N167" s="11">
        <v>2.7141354456683322</v>
      </c>
      <c r="O167" s="11">
        <v>2.2650949802860358</v>
      </c>
      <c r="P167" s="11">
        <v>0.44904046538229592</v>
      </c>
      <c r="Q167" s="26">
        <v>316980</v>
      </c>
      <c r="R167">
        <v>9760</v>
      </c>
      <c r="S167">
        <v>9070</v>
      </c>
      <c r="T167" s="27">
        <f t="shared" si="9"/>
        <v>335810</v>
      </c>
      <c r="U167" s="46" t="str">
        <f t="shared" si="10"/>
        <v>IA</v>
      </c>
      <c r="V167">
        <f t="shared" si="11"/>
        <v>911433.82400988264</v>
      </c>
    </row>
    <row r="168" spans="1:22" x14ac:dyDescent="0.2">
      <c r="A168" s="24">
        <v>20069</v>
      </c>
      <c r="B168" s="25" t="s">
        <v>386</v>
      </c>
      <c r="C168" s="46">
        <v>358</v>
      </c>
      <c r="D168" s="46">
        <v>201</v>
      </c>
      <c r="E168" s="53">
        <v>106</v>
      </c>
      <c r="F168" s="54">
        <v>260.54000000000002</v>
      </c>
      <c r="G168" s="46">
        <v>103.54</v>
      </c>
      <c r="H168" s="53">
        <v>8.5399930000000008</v>
      </c>
      <c r="I168" s="54"/>
      <c r="J168" s="46">
        <v>411.26389999999998</v>
      </c>
      <c r="K168" s="54">
        <v>14.57033</v>
      </c>
      <c r="L168" s="46">
        <v>11.61608</v>
      </c>
      <c r="M168" s="53">
        <f t="shared" si="8"/>
        <v>2.95425</v>
      </c>
      <c r="N168" s="11">
        <v>2.7141354456683322</v>
      </c>
      <c r="O168" s="11">
        <v>2.1638229516914849</v>
      </c>
      <c r="P168" s="11">
        <v>0.55031249397684678</v>
      </c>
      <c r="Q168" s="26">
        <v>433470</v>
      </c>
      <c r="R168">
        <v>27850</v>
      </c>
      <c r="S168">
        <v>69360</v>
      </c>
      <c r="T168" s="27">
        <f t="shared" si="9"/>
        <v>530680</v>
      </c>
      <c r="U168" s="46" t="str">
        <f t="shared" si="10"/>
        <v>KS</v>
      </c>
      <c r="V168">
        <f t="shared" si="11"/>
        <v>1440337.3983072706</v>
      </c>
    </row>
    <row r="169" spans="1:22" x14ac:dyDescent="0.2">
      <c r="A169" s="24">
        <v>19057</v>
      </c>
      <c r="B169" s="25" t="s">
        <v>387</v>
      </c>
      <c r="C169" s="46">
        <v>1370</v>
      </c>
      <c r="D169" s="46">
        <v>1410</v>
      </c>
      <c r="E169" s="53">
        <v>0</v>
      </c>
      <c r="F169" s="54">
        <v>1232.3599999999999</v>
      </c>
      <c r="G169" s="46">
        <v>1272.3599999999999</v>
      </c>
      <c r="H169" s="53">
        <v>0</v>
      </c>
      <c r="I169" s="54">
        <v>410.87430000000001</v>
      </c>
      <c r="J169" s="46">
        <v>410.87430000000001</v>
      </c>
      <c r="K169" s="54">
        <v>13.06574</v>
      </c>
      <c r="L169" s="46">
        <v>11.555479999999999</v>
      </c>
      <c r="M169" s="53">
        <f t="shared" si="8"/>
        <v>1.5102600000000006</v>
      </c>
      <c r="N169" s="11">
        <v>2.4338630667861709</v>
      </c>
      <c r="O169" s="11">
        <v>2.152534490276576</v>
      </c>
      <c r="P169" s="11">
        <v>0.28132857650959558</v>
      </c>
      <c r="Q169" s="26">
        <v>146660</v>
      </c>
      <c r="R169">
        <v>22300</v>
      </c>
      <c r="S169">
        <v>8900</v>
      </c>
      <c r="T169" s="27">
        <f t="shared" si="9"/>
        <v>177860</v>
      </c>
      <c r="U169" s="46" t="str">
        <f t="shared" si="10"/>
        <v>IA</v>
      </c>
      <c r="V169">
        <f t="shared" si="11"/>
        <v>432886.88505858835</v>
      </c>
    </row>
    <row r="170" spans="1:22" x14ac:dyDescent="0.2">
      <c r="A170" s="24">
        <v>20179</v>
      </c>
      <c r="B170" s="25" t="s">
        <v>388</v>
      </c>
      <c r="C170" s="46">
        <v>510</v>
      </c>
      <c r="D170" s="46">
        <v>432</v>
      </c>
      <c r="E170" s="53">
        <v>236</v>
      </c>
      <c r="F170" s="54">
        <v>408.2</v>
      </c>
      <c r="G170" s="46">
        <v>330.2</v>
      </c>
      <c r="H170" s="53">
        <v>134.19999999999999</v>
      </c>
      <c r="I170" s="54"/>
      <c r="J170" s="46">
        <v>410.5779</v>
      </c>
      <c r="K170" s="54">
        <v>13.83562</v>
      </c>
      <c r="L170" s="46">
        <v>10.595549999999999</v>
      </c>
      <c r="M170" s="53">
        <f t="shared" si="8"/>
        <v>3.2400700000000011</v>
      </c>
      <c r="N170" s="11">
        <v>2.577274959098228</v>
      </c>
      <c r="O170" s="11">
        <v>1.973720418230136</v>
      </c>
      <c r="P170" s="11">
        <v>0.60355454086809268</v>
      </c>
      <c r="Q170" s="26">
        <v>237660</v>
      </c>
      <c r="R170">
        <v>120</v>
      </c>
      <c r="S170">
        <v>174990</v>
      </c>
      <c r="T170" s="27">
        <f t="shared" si="9"/>
        <v>412770</v>
      </c>
      <c r="U170" s="46" t="str">
        <f t="shared" si="10"/>
        <v>KS</v>
      </c>
      <c r="V170">
        <f t="shared" si="11"/>
        <v>1063821.7848669756</v>
      </c>
    </row>
    <row r="171" spans="1:22" x14ac:dyDescent="0.2">
      <c r="A171" s="24">
        <v>17053</v>
      </c>
      <c r="B171" s="25" t="s">
        <v>389</v>
      </c>
      <c r="C171" s="46">
        <v>994</v>
      </c>
      <c r="D171" s="46">
        <v>1695</v>
      </c>
      <c r="E171" s="53">
        <v>0</v>
      </c>
      <c r="F171" s="54">
        <v>891.8</v>
      </c>
      <c r="G171" s="46">
        <v>1592.8</v>
      </c>
      <c r="H171" s="53">
        <v>0</v>
      </c>
      <c r="I171" s="54">
        <v>410.36799999999999</v>
      </c>
      <c r="J171" s="46">
        <v>410.36799999999999</v>
      </c>
      <c r="K171" s="54">
        <v>13.36495</v>
      </c>
      <c r="L171" s="46">
        <v>10.60356</v>
      </c>
      <c r="M171" s="53">
        <f t="shared" si="8"/>
        <v>2.7613900000000005</v>
      </c>
      <c r="N171" s="11">
        <v>2.4895993793266848</v>
      </c>
      <c r="O171" s="11">
        <v>1.9752125069419091</v>
      </c>
      <c r="P171" s="11">
        <v>0.51438687238477621</v>
      </c>
      <c r="Q171" s="26">
        <v>282780</v>
      </c>
      <c r="R171">
        <v>3620</v>
      </c>
      <c r="S171">
        <v>160</v>
      </c>
      <c r="T171" s="27">
        <f t="shared" si="9"/>
        <v>286560</v>
      </c>
      <c r="U171" s="46" t="str">
        <f t="shared" si="10"/>
        <v>IL</v>
      </c>
      <c r="V171">
        <f t="shared" si="11"/>
        <v>713419.59813985485</v>
      </c>
    </row>
    <row r="172" spans="1:22" x14ac:dyDescent="0.2">
      <c r="A172" s="24">
        <v>18101</v>
      </c>
      <c r="B172" s="25" t="s">
        <v>390</v>
      </c>
      <c r="C172" s="46">
        <v>1421</v>
      </c>
      <c r="D172" s="46">
        <v>1421</v>
      </c>
      <c r="E172" s="53">
        <v>238</v>
      </c>
      <c r="F172" s="54">
        <v>1259.06</v>
      </c>
      <c r="G172" s="46">
        <v>1259.06</v>
      </c>
      <c r="H172" s="53">
        <v>76.06</v>
      </c>
      <c r="I172" s="54">
        <v>410.36799999999999</v>
      </c>
      <c r="J172" s="46">
        <v>410.36799999999999</v>
      </c>
      <c r="K172" s="54">
        <v>13.292020000000001</v>
      </c>
      <c r="L172" s="46">
        <v>11.743180000000001</v>
      </c>
      <c r="M172" s="53">
        <f t="shared" si="8"/>
        <v>1.5488400000000002</v>
      </c>
      <c r="N172" s="11">
        <v>2.476014107198147</v>
      </c>
      <c r="O172" s="11">
        <v>2.1874989161442091</v>
      </c>
      <c r="P172" s="11">
        <v>0.28851519105393908</v>
      </c>
      <c r="Q172" s="26">
        <v>27830</v>
      </c>
      <c r="R172">
        <v>8840</v>
      </c>
      <c r="S172">
        <v>4430</v>
      </c>
      <c r="T172" s="27">
        <f t="shared" si="9"/>
        <v>41100</v>
      </c>
      <c r="U172" s="46" t="str">
        <f t="shared" si="10"/>
        <v>IN</v>
      </c>
      <c r="V172">
        <f t="shared" si="11"/>
        <v>101764.17980584384</v>
      </c>
    </row>
    <row r="173" spans="1:22" x14ac:dyDescent="0.2">
      <c r="A173" s="24">
        <v>19015</v>
      </c>
      <c r="B173" s="25" t="s">
        <v>391</v>
      </c>
      <c r="C173" s="46">
        <v>1279</v>
      </c>
      <c r="D173" s="46">
        <v>821</v>
      </c>
      <c r="E173" s="53">
        <v>0</v>
      </c>
      <c r="F173" s="54">
        <v>1181.58</v>
      </c>
      <c r="G173" s="46">
        <v>723.58</v>
      </c>
      <c r="H173" s="53">
        <v>0</v>
      </c>
      <c r="I173" s="54">
        <v>410.1148</v>
      </c>
      <c r="J173" s="46">
        <v>410.1148</v>
      </c>
      <c r="K173" s="54">
        <v>13.442819999999999</v>
      </c>
      <c r="L173" s="46">
        <v>11.72114</v>
      </c>
      <c r="M173" s="53">
        <f t="shared" si="8"/>
        <v>1.7216799999999992</v>
      </c>
      <c r="N173" s="11">
        <v>2.5041048659666019</v>
      </c>
      <c r="O173" s="11">
        <v>2.1833933437088189</v>
      </c>
      <c r="P173" s="11">
        <v>0.3207115222577836</v>
      </c>
      <c r="Q173" s="26">
        <v>277450</v>
      </c>
      <c r="R173">
        <v>14380</v>
      </c>
      <c r="S173">
        <v>8250</v>
      </c>
      <c r="T173" s="27">
        <f t="shared" si="9"/>
        <v>300080</v>
      </c>
      <c r="U173" s="46" t="str">
        <f t="shared" si="10"/>
        <v>IA</v>
      </c>
      <c r="V173">
        <f t="shared" si="11"/>
        <v>751431.78817925788</v>
      </c>
    </row>
    <row r="174" spans="1:22" x14ac:dyDescent="0.2">
      <c r="A174" s="24">
        <v>38011</v>
      </c>
      <c r="B174" s="25" t="s">
        <v>392</v>
      </c>
      <c r="C174" s="46">
        <v>223</v>
      </c>
      <c r="D174" s="46">
        <v>159</v>
      </c>
      <c r="E174" s="53">
        <v>0</v>
      </c>
      <c r="F174" s="54">
        <v>179.28</v>
      </c>
      <c r="G174" s="46">
        <v>115.28</v>
      </c>
      <c r="H174" s="53">
        <v>0</v>
      </c>
      <c r="I174" s="54">
        <v>409.10219999999998</v>
      </c>
      <c r="J174" s="46">
        <v>409.10219999999998</v>
      </c>
      <c r="K174" s="54">
        <v>0</v>
      </c>
      <c r="L174" s="46">
        <v>0</v>
      </c>
      <c r="M174" s="53">
        <f t="shared" si="8"/>
        <v>0</v>
      </c>
      <c r="N174" s="11">
        <v>0</v>
      </c>
      <c r="O174" s="11">
        <v>0</v>
      </c>
      <c r="P174" s="11">
        <v>0</v>
      </c>
      <c r="Q174" s="26">
        <v>0</v>
      </c>
      <c r="R174">
        <v>0</v>
      </c>
      <c r="S174">
        <v>0</v>
      </c>
      <c r="T174" s="27">
        <f t="shared" si="9"/>
        <v>0</v>
      </c>
      <c r="U174" s="46" t="str">
        <f t="shared" si="10"/>
        <v>ND</v>
      </c>
      <c r="V174">
        <f t="shared" si="11"/>
        <v>0</v>
      </c>
    </row>
    <row r="175" spans="1:22" x14ac:dyDescent="0.2">
      <c r="A175" s="24">
        <v>19071</v>
      </c>
      <c r="B175" s="25" t="s">
        <v>393</v>
      </c>
      <c r="C175" s="46">
        <v>945</v>
      </c>
      <c r="D175" s="46">
        <v>719</v>
      </c>
      <c r="E175" s="53">
        <v>98</v>
      </c>
      <c r="F175" s="54">
        <v>824.32</v>
      </c>
      <c r="G175" s="46">
        <v>598.32000000000005</v>
      </c>
      <c r="H175" s="53">
        <v>0</v>
      </c>
      <c r="I175" s="54">
        <v>408.59589999999997</v>
      </c>
      <c r="J175" s="46">
        <v>408.59589999999997</v>
      </c>
      <c r="K175" s="54">
        <v>13.37689</v>
      </c>
      <c r="L175" s="46">
        <v>11.30232</v>
      </c>
      <c r="M175" s="53">
        <f t="shared" si="8"/>
        <v>2.0745699999999996</v>
      </c>
      <c r="N175" s="11">
        <v>2.491823541526256</v>
      </c>
      <c r="O175" s="11">
        <v>2.1053762907419462</v>
      </c>
      <c r="P175" s="11">
        <v>0.38644725078430958</v>
      </c>
      <c r="Q175" s="26">
        <v>235070</v>
      </c>
      <c r="R175">
        <v>21920</v>
      </c>
      <c r="S175">
        <v>18890</v>
      </c>
      <c r="T175" s="27">
        <f t="shared" si="9"/>
        <v>275880</v>
      </c>
      <c r="U175" s="46" t="str">
        <f t="shared" si="10"/>
        <v>IA</v>
      </c>
      <c r="V175">
        <f t="shared" si="11"/>
        <v>687444.27863626345</v>
      </c>
    </row>
    <row r="176" spans="1:22" x14ac:dyDescent="0.2">
      <c r="A176" s="24">
        <v>19055</v>
      </c>
      <c r="B176" s="25" t="s">
        <v>394</v>
      </c>
      <c r="C176" s="46">
        <v>826</v>
      </c>
      <c r="D176" s="46">
        <v>712</v>
      </c>
      <c r="E176" s="53">
        <v>0</v>
      </c>
      <c r="F176" s="54">
        <v>682.74</v>
      </c>
      <c r="G176" s="46">
        <v>568.74</v>
      </c>
      <c r="H176" s="53">
        <v>0</v>
      </c>
      <c r="I176" s="54">
        <v>407.8365</v>
      </c>
      <c r="J176" s="46">
        <v>407.8365</v>
      </c>
      <c r="K176" s="54">
        <v>12.886559999999999</v>
      </c>
      <c r="L176" s="46">
        <v>11.34319</v>
      </c>
      <c r="M176" s="53">
        <f t="shared" si="8"/>
        <v>1.5433699999999995</v>
      </c>
      <c r="N176" s="11">
        <v>2.4004857315333079</v>
      </c>
      <c r="O176" s="11">
        <v>2.1129894824585689</v>
      </c>
      <c r="P176" s="11">
        <v>0.28749624907473831</v>
      </c>
      <c r="Q176" s="26">
        <v>270260</v>
      </c>
      <c r="R176">
        <v>23750</v>
      </c>
      <c r="S176">
        <v>21340</v>
      </c>
      <c r="T176" s="27">
        <f t="shared" si="9"/>
        <v>315350</v>
      </c>
      <c r="U176" s="46" t="str">
        <f t="shared" si="10"/>
        <v>IA</v>
      </c>
      <c r="V176">
        <f t="shared" si="11"/>
        <v>756993.17543902865</v>
      </c>
    </row>
    <row r="177" spans="1:22" x14ac:dyDescent="0.2">
      <c r="A177" s="24">
        <v>19139</v>
      </c>
      <c r="B177" s="25" t="s">
        <v>395</v>
      </c>
      <c r="C177" s="46">
        <v>1258</v>
      </c>
      <c r="D177" s="46">
        <v>1711</v>
      </c>
      <c r="E177" s="53">
        <v>0</v>
      </c>
      <c r="F177" s="54">
        <v>1171.3800000000001</v>
      </c>
      <c r="G177" s="46">
        <v>1624.38</v>
      </c>
      <c r="H177" s="53">
        <v>0</v>
      </c>
      <c r="I177" s="54">
        <v>406.57060000000001</v>
      </c>
      <c r="J177" s="46">
        <v>406.57060000000001</v>
      </c>
      <c r="K177" s="54">
        <v>13.573650000000001</v>
      </c>
      <c r="L177" s="46">
        <v>12.042289999999999</v>
      </c>
      <c r="M177" s="53">
        <f t="shared" si="8"/>
        <v>1.5313600000000012</v>
      </c>
      <c r="N177" s="11">
        <v>2.5284756482588899</v>
      </c>
      <c r="O177" s="11">
        <v>2.2432166008606051</v>
      </c>
      <c r="P177" s="11">
        <v>0.28525904739828539</v>
      </c>
      <c r="Q177" s="26">
        <v>164800</v>
      </c>
      <c r="R177">
        <v>21310</v>
      </c>
      <c r="S177">
        <v>24930</v>
      </c>
      <c r="T177" s="27">
        <f t="shared" si="9"/>
        <v>211040</v>
      </c>
      <c r="U177" s="46" t="str">
        <f t="shared" si="10"/>
        <v>IA</v>
      </c>
      <c r="V177">
        <f t="shared" si="11"/>
        <v>533609.5008085561</v>
      </c>
    </row>
    <row r="178" spans="1:22" x14ac:dyDescent="0.2">
      <c r="A178" s="24">
        <v>24031</v>
      </c>
      <c r="B178" s="25" t="s">
        <v>396</v>
      </c>
      <c r="C178" s="46">
        <v>3386</v>
      </c>
      <c r="D178" s="46">
        <v>0</v>
      </c>
      <c r="E178" s="53">
        <v>1642</v>
      </c>
      <c r="F178" s="54">
        <v>2713.36</v>
      </c>
      <c r="G178" s="46">
        <v>0</v>
      </c>
      <c r="H178" s="53">
        <v>969.36</v>
      </c>
      <c r="I178" s="54">
        <v>406.57060000000001</v>
      </c>
      <c r="J178" s="46">
        <v>406.57060000000001</v>
      </c>
      <c r="K178" s="54">
        <v>25.078209999999999</v>
      </c>
      <c r="L178" s="46">
        <v>22.8504</v>
      </c>
      <c r="M178" s="53">
        <f t="shared" si="8"/>
        <v>2.2278099999999981</v>
      </c>
      <c r="N178" s="11">
        <v>4.6715248504950821</v>
      </c>
      <c r="O178" s="11">
        <v>4.2565323220338636</v>
      </c>
      <c r="P178" s="11">
        <v>0.41499252846121959</v>
      </c>
      <c r="Q178" s="26">
        <v>29720</v>
      </c>
      <c r="R178">
        <v>87110</v>
      </c>
      <c r="S178">
        <v>0</v>
      </c>
      <c r="T178" s="27">
        <f t="shared" si="9"/>
        <v>116830</v>
      </c>
      <c r="U178" s="46" t="str">
        <f t="shared" si="10"/>
        <v>MD</v>
      </c>
      <c r="V178">
        <f t="shared" si="11"/>
        <v>545774.24828334048</v>
      </c>
    </row>
    <row r="179" spans="1:22" x14ac:dyDescent="0.2">
      <c r="A179" s="24">
        <v>19097</v>
      </c>
      <c r="B179" s="25" t="s">
        <v>397</v>
      </c>
      <c r="C179" s="46">
        <v>1254</v>
      </c>
      <c r="D179" s="46">
        <v>1178</v>
      </c>
      <c r="E179" s="53">
        <v>0</v>
      </c>
      <c r="F179" s="54">
        <v>1153.96</v>
      </c>
      <c r="G179" s="46">
        <v>1077.96</v>
      </c>
      <c r="H179" s="53">
        <v>0</v>
      </c>
      <c r="I179" s="54">
        <v>406.44409999999999</v>
      </c>
      <c r="J179" s="46">
        <v>406.44409999999999</v>
      </c>
      <c r="K179" s="54">
        <v>13.37702</v>
      </c>
      <c r="L179" s="46">
        <v>11.78712</v>
      </c>
      <c r="M179" s="53">
        <f t="shared" si="8"/>
        <v>1.5899000000000001</v>
      </c>
      <c r="N179" s="11">
        <v>2.4918477576976081</v>
      </c>
      <c r="O179" s="11">
        <v>2.1956839820612242</v>
      </c>
      <c r="P179" s="11">
        <v>0.29616377563638452</v>
      </c>
      <c r="Q179" s="26">
        <v>123470</v>
      </c>
      <c r="R179">
        <v>119240</v>
      </c>
      <c r="S179">
        <v>38750</v>
      </c>
      <c r="T179" s="27">
        <f t="shared" si="9"/>
        <v>281460</v>
      </c>
      <c r="U179" s="46" t="str">
        <f t="shared" si="10"/>
        <v>IA</v>
      </c>
      <c r="V179">
        <f t="shared" si="11"/>
        <v>701355.4698815688</v>
      </c>
    </row>
    <row r="180" spans="1:22" x14ac:dyDescent="0.2">
      <c r="A180" s="24">
        <v>46051</v>
      </c>
      <c r="B180" s="25" t="s">
        <v>398</v>
      </c>
      <c r="C180" s="46">
        <v>304</v>
      </c>
      <c r="D180" s="46">
        <v>369</v>
      </c>
      <c r="E180" s="53">
        <v>0</v>
      </c>
      <c r="F180" s="54">
        <v>0</v>
      </c>
      <c r="G180" s="46">
        <v>30.69998</v>
      </c>
      <c r="H180" s="53">
        <v>0</v>
      </c>
      <c r="I180" s="54">
        <v>406.3175</v>
      </c>
      <c r="J180" s="46">
        <v>406.3175</v>
      </c>
      <c r="K180" s="54">
        <v>14.57033</v>
      </c>
      <c r="L180" s="46">
        <v>12.159739999999999</v>
      </c>
      <c r="M180" s="53">
        <f t="shared" si="8"/>
        <v>2.4105900000000009</v>
      </c>
      <c r="N180" s="11">
        <v>2.7141354456683322</v>
      </c>
      <c r="O180" s="11">
        <v>2.2650949802860358</v>
      </c>
      <c r="P180" s="11">
        <v>0.44904046538229592</v>
      </c>
      <c r="Q180" s="26">
        <v>229960</v>
      </c>
      <c r="R180">
        <v>55230</v>
      </c>
      <c r="S180">
        <v>106850</v>
      </c>
      <c r="T180" s="27">
        <f t="shared" si="9"/>
        <v>392040</v>
      </c>
      <c r="U180" s="46" t="str">
        <f t="shared" si="10"/>
        <v>SD</v>
      </c>
      <c r="V180">
        <f t="shared" si="11"/>
        <v>1064049.6601198129</v>
      </c>
    </row>
    <row r="181" spans="1:22" x14ac:dyDescent="0.2">
      <c r="A181" s="24">
        <v>18039</v>
      </c>
      <c r="B181" s="25" t="s">
        <v>399</v>
      </c>
      <c r="C181" s="46">
        <v>1946</v>
      </c>
      <c r="D181" s="46">
        <v>1788</v>
      </c>
      <c r="E181" s="53">
        <v>873</v>
      </c>
      <c r="F181" s="54">
        <v>1798.8</v>
      </c>
      <c r="G181" s="46">
        <v>1640.8</v>
      </c>
      <c r="H181" s="53">
        <v>725.8</v>
      </c>
      <c r="I181" s="54">
        <v>403.27960000000002</v>
      </c>
      <c r="J181" s="46">
        <v>403.27960000000002</v>
      </c>
      <c r="K181" s="54">
        <v>13.71602</v>
      </c>
      <c r="L181" s="46">
        <v>12.01051</v>
      </c>
      <c r="M181" s="53">
        <f t="shared" si="8"/>
        <v>1.7055100000000003</v>
      </c>
      <c r="N181" s="11">
        <v>2.5549960814542811</v>
      </c>
      <c r="O181" s="11">
        <v>2.237296678356218</v>
      </c>
      <c r="P181" s="11">
        <v>0.31769940309806283</v>
      </c>
      <c r="Q181" s="26">
        <v>127540</v>
      </c>
      <c r="R181">
        <v>46930</v>
      </c>
      <c r="S181">
        <v>2550</v>
      </c>
      <c r="T181" s="27">
        <f t="shared" si="9"/>
        <v>177020</v>
      </c>
      <c r="U181" s="46" t="str">
        <f t="shared" si="10"/>
        <v>IN</v>
      </c>
      <c r="V181">
        <f t="shared" si="11"/>
        <v>452285.40633903682</v>
      </c>
    </row>
    <row r="182" spans="1:22" x14ac:dyDescent="0.2">
      <c r="A182" s="24">
        <v>39011</v>
      </c>
      <c r="B182" s="25" t="s">
        <v>400</v>
      </c>
      <c r="C182" s="46">
        <v>1599</v>
      </c>
      <c r="D182" s="46">
        <v>1233</v>
      </c>
      <c r="E182" s="53">
        <v>0</v>
      </c>
      <c r="F182" s="54">
        <v>1113.5</v>
      </c>
      <c r="G182" s="46">
        <v>747.5</v>
      </c>
      <c r="H182" s="53">
        <v>0</v>
      </c>
      <c r="I182" s="54">
        <v>402.52010000000001</v>
      </c>
      <c r="J182" s="46">
        <v>402.52010000000001</v>
      </c>
      <c r="K182" s="54">
        <v>25.184989999999999</v>
      </c>
      <c r="L182" s="46">
        <v>23.047940000000001</v>
      </c>
      <c r="M182" s="53">
        <f t="shared" si="8"/>
        <v>2.1370499999999986</v>
      </c>
      <c r="N182" s="11">
        <v>4.6914156410872296</v>
      </c>
      <c r="O182" s="11">
        <v>4.2933297257946101</v>
      </c>
      <c r="P182" s="11">
        <v>0.398085915292619</v>
      </c>
      <c r="Q182" s="26">
        <v>194750</v>
      </c>
      <c r="R182">
        <v>11730</v>
      </c>
      <c r="S182">
        <v>4190</v>
      </c>
      <c r="T182" s="27">
        <f t="shared" si="9"/>
        <v>210670</v>
      </c>
      <c r="U182" s="46" t="str">
        <f t="shared" si="10"/>
        <v>OH</v>
      </c>
      <c r="V182">
        <f t="shared" si="11"/>
        <v>988340.53310784663</v>
      </c>
    </row>
    <row r="183" spans="1:22" x14ac:dyDescent="0.2">
      <c r="A183" s="24">
        <v>19023</v>
      </c>
      <c r="B183" s="25" t="s">
        <v>401</v>
      </c>
      <c r="C183" s="46">
        <v>1044</v>
      </c>
      <c r="D183" s="46">
        <v>1442</v>
      </c>
      <c r="E183" s="53">
        <v>0</v>
      </c>
      <c r="F183" s="54">
        <v>957.6</v>
      </c>
      <c r="G183" s="46">
        <v>1355.6</v>
      </c>
      <c r="H183" s="53">
        <v>0</v>
      </c>
      <c r="I183" s="54">
        <v>401.88720000000001</v>
      </c>
      <c r="J183" s="46">
        <v>401.88720000000001</v>
      </c>
      <c r="K183" s="54">
        <v>13.618650000000001</v>
      </c>
      <c r="L183" s="46">
        <v>11.895820000000001</v>
      </c>
      <c r="M183" s="53">
        <f t="shared" si="8"/>
        <v>1.7228300000000001</v>
      </c>
      <c r="N183" s="11">
        <v>2.5368581691115462</v>
      </c>
      <c r="O183" s="11">
        <v>2.215932426876416</v>
      </c>
      <c r="P183" s="11">
        <v>0.32092574223512937</v>
      </c>
      <c r="Q183" s="26">
        <v>289190</v>
      </c>
      <c r="R183">
        <v>14360</v>
      </c>
      <c r="S183">
        <v>16250</v>
      </c>
      <c r="T183" s="27">
        <f t="shared" si="9"/>
        <v>319800</v>
      </c>
      <c r="U183" s="46" t="str">
        <f t="shared" si="10"/>
        <v>IA</v>
      </c>
      <c r="V183">
        <f t="shared" si="11"/>
        <v>811287.24248187244</v>
      </c>
    </row>
    <row r="184" spans="1:22" x14ac:dyDescent="0.2">
      <c r="A184" s="24">
        <v>18047</v>
      </c>
      <c r="B184" s="25" t="s">
        <v>402</v>
      </c>
      <c r="C184" s="46">
        <v>2085</v>
      </c>
      <c r="D184" s="46">
        <v>1578</v>
      </c>
      <c r="E184" s="53">
        <v>148</v>
      </c>
      <c r="F184" s="54">
        <v>1977.34</v>
      </c>
      <c r="G184" s="46">
        <v>1470.34</v>
      </c>
      <c r="H184" s="53">
        <v>40.340000000000003</v>
      </c>
      <c r="I184" s="54">
        <v>401.76069999999999</v>
      </c>
      <c r="J184" s="46">
        <v>401.76069999999999</v>
      </c>
      <c r="K184" s="54">
        <v>13.69014</v>
      </c>
      <c r="L184" s="46">
        <v>12.18023</v>
      </c>
      <c r="M184" s="53">
        <f t="shared" si="8"/>
        <v>1.5099099999999996</v>
      </c>
      <c r="N184" s="11">
        <v>2.5501752005727978</v>
      </c>
      <c r="O184" s="11">
        <v>2.2689118214476118</v>
      </c>
      <c r="P184" s="11">
        <v>0.28126337912518601</v>
      </c>
      <c r="Q184" s="26">
        <v>70670</v>
      </c>
      <c r="R184">
        <v>27050</v>
      </c>
      <c r="S184">
        <v>6260</v>
      </c>
      <c r="T184" s="27">
        <f t="shared" si="9"/>
        <v>103980</v>
      </c>
      <c r="U184" s="46" t="str">
        <f t="shared" si="10"/>
        <v>IN</v>
      </c>
      <c r="V184">
        <f t="shared" si="11"/>
        <v>265167.21735555952</v>
      </c>
    </row>
    <row r="185" spans="1:22" x14ac:dyDescent="0.2">
      <c r="A185" s="24">
        <v>20175</v>
      </c>
      <c r="B185" s="25" t="s">
        <v>403</v>
      </c>
      <c r="C185" s="46">
        <v>354</v>
      </c>
      <c r="D185" s="46">
        <v>206</v>
      </c>
      <c r="E185" s="53">
        <v>61</v>
      </c>
      <c r="F185" s="54">
        <v>252.2</v>
      </c>
      <c r="G185" s="46">
        <v>104.2</v>
      </c>
      <c r="H185" s="53">
        <v>0</v>
      </c>
      <c r="I185" s="54"/>
      <c r="J185" s="46">
        <v>401.74829999999997</v>
      </c>
      <c r="K185" s="54">
        <v>13.83562</v>
      </c>
      <c r="L185" s="46">
        <v>10.70031</v>
      </c>
      <c r="M185" s="53">
        <f t="shared" si="8"/>
        <v>3.1353100000000005</v>
      </c>
      <c r="N185" s="11">
        <v>2.577274959098228</v>
      </c>
      <c r="O185" s="11">
        <v>1.9932349267751179</v>
      </c>
      <c r="P185" s="11">
        <v>0.58404003232311008</v>
      </c>
      <c r="Q185" s="26">
        <v>218150</v>
      </c>
      <c r="R185">
        <v>9700</v>
      </c>
      <c r="S185">
        <v>159760</v>
      </c>
      <c r="T185" s="27">
        <f t="shared" si="9"/>
        <v>387610</v>
      </c>
      <c r="U185" s="46" t="str">
        <f t="shared" si="10"/>
        <v>KS</v>
      </c>
      <c r="V185">
        <f t="shared" si="11"/>
        <v>998977.54689606419</v>
      </c>
    </row>
    <row r="186" spans="1:22" x14ac:dyDescent="0.2">
      <c r="A186" s="24">
        <v>20119</v>
      </c>
      <c r="B186" s="25" t="s">
        <v>404</v>
      </c>
      <c r="C186" s="46">
        <v>470</v>
      </c>
      <c r="D186" s="46">
        <v>470</v>
      </c>
      <c r="E186" s="53">
        <v>173</v>
      </c>
      <c r="F186" s="54">
        <v>372.54</v>
      </c>
      <c r="G186" s="46">
        <v>372.54</v>
      </c>
      <c r="H186" s="53">
        <v>75.539990000000003</v>
      </c>
      <c r="I186" s="54"/>
      <c r="J186" s="46">
        <v>401.44420000000002</v>
      </c>
      <c r="K186" s="54">
        <v>14.57033</v>
      </c>
      <c r="L186" s="46">
        <v>12.159739999999999</v>
      </c>
      <c r="M186" s="53">
        <f t="shared" si="8"/>
        <v>2.4105900000000009</v>
      </c>
      <c r="N186" s="11">
        <v>2.7141354456683322</v>
      </c>
      <c r="O186" s="11">
        <v>2.2650949802860358</v>
      </c>
      <c r="P186" s="11">
        <v>0.44904046538229592</v>
      </c>
      <c r="Q186" s="26">
        <v>289080</v>
      </c>
      <c r="R186">
        <v>26620</v>
      </c>
      <c r="S186">
        <v>287700</v>
      </c>
      <c r="T186" s="27">
        <f t="shared" si="9"/>
        <v>603400</v>
      </c>
      <c r="U186" s="46" t="str">
        <f t="shared" si="10"/>
        <v>KS</v>
      </c>
      <c r="V186">
        <f t="shared" si="11"/>
        <v>1637709.3279162718</v>
      </c>
    </row>
    <row r="187" spans="1:22" x14ac:dyDescent="0.2">
      <c r="A187" s="24">
        <v>20081</v>
      </c>
      <c r="B187" s="25" t="s">
        <v>405</v>
      </c>
      <c r="C187" s="46">
        <v>302</v>
      </c>
      <c r="D187" s="46">
        <v>141</v>
      </c>
      <c r="E187" s="53">
        <v>38</v>
      </c>
      <c r="F187" s="54">
        <v>200.2</v>
      </c>
      <c r="G187" s="46">
        <v>39.200000000000003</v>
      </c>
      <c r="H187" s="53">
        <v>0</v>
      </c>
      <c r="I187" s="54"/>
      <c r="J187" s="46">
        <v>401.2063</v>
      </c>
      <c r="K187" s="54">
        <v>13.83562</v>
      </c>
      <c r="L187" s="46">
        <v>10.4815</v>
      </c>
      <c r="M187" s="53">
        <f t="shared" si="8"/>
        <v>3.35412</v>
      </c>
      <c r="N187" s="11">
        <v>2.577274959098228</v>
      </c>
      <c r="O187" s="11">
        <v>1.952475384824683</v>
      </c>
      <c r="P187" s="11">
        <v>0.62479957427354538</v>
      </c>
      <c r="Q187" s="26">
        <v>238160</v>
      </c>
      <c r="R187">
        <v>6270</v>
      </c>
      <c r="S187">
        <v>15820</v>
      </c>
      <c r="T187" s="27">
        <f t="shared" si="9"/>
        <v>260250</v>
      </c>
      <c r="U187" s="46" t="str">
        <f t="shared" si="10"/>
        <v>KS</v>
      </c>
      <c r="V187">
        <f t="shared" si="11"/>
        <v>670735.8081053138</v>
      </c>
    </row>
    <row r="188" spans="1:22" x14ac:dyDescent="0.2">
      <c r="A188" s="24">
        <v>8049</v>
      </c>
      <c r="B188" s="25" t="s">
        <v>406</v>
      </c>
      <c r="C188" s="46">
        <v>995</v>
      </c>
      <c r="D188" s="46">
        <v>995</v>
      </c>
      <c r="E188" s="53">
        <v>995</v>
      </c>
      <c r="F188" s="54">
        <v>981.16</v>
      </c>
      <c r="G188" s="46">
        <v>981.16</v>
      </c>
      <c r="H188" s="53">
        <v>981.16</v>
      </c>
      <c r="I188" s="54"/>
      <c r="J188" s="46">
        <v>401.1816</v>
      </c>
      <c r="K188" s="54">
        <v>8.3691019999999998</v>
      </c>
      <c r="L188" s="46">
        <v>7.9507510000000003</v>
      </c>
      <c r="M188" s="53">
        <f t="shared" si="8"/>
        <v>0.41835099999999947</v>
      </c>
      <c r="N188" s="11">
        <v>1.5589816007333901</v>
      </c>
      <c r="O188" s="11">
        <v>1.4810519122616259</v>
      </c>
      <c r="P188" s="11">
        <v>7.7929688471763583E-2</v>
      </c>
      <c r="Q188" s="26">
        <v>290</v>
      </c>
      <c r="R188">
        <v>24540</v>
      </c>
      <c r="S188">
        <v>165050</v>
      </c>
      <c r="T188" s="27">
        <f t="shared" si="9"/>
        <v>189880</v>
      </c>
      <c r="U188" s="46" t="str">
        <f t="shared" si="10"/>
        <v>CO</v>
      </c>
      <c r="V188">
        <f t="shared" si="11"/>
        <v>296019.42634725611</v>
      </c>
    </row>
    <row r="189" spans="1:22" x14ac:dyDescent="0.2">
      <c r="A189" s="24">
        <v>8057</v>
      </c>
      <c r="B189" s="25" t="s">
        <v>407</v>
      </c>
      <c r="C189" s="46">
        <v>539</v>
      </c>
      <c r="D189" s="46">
        <v>613</v>
      </c>
      <c r="E189" s="53">
        <v>176</v>
      </c>
      <c r="F189" s="54">
        <v>525.76</v>
      </c>
      <c r="G189" s="46">
        <v>599.76</v>
      </c>
      <c r="H189" s="53">
        <v>162.76</v>
      </c>
      <c r="I189" s="54"/>
      <c r="J189" s="46">
        <v>401.10559999999998</v>
      </c>
      <c r="K189" s="54">
        <v>8.6804009999999998</v>
      </c>
      <c r="L189" s="46">
        <v>8.2305150000000005</v>
      </c>
      <c r="M189" s="53">
        <f t="shared" si="8"/>
        <v>0.44988599999999934</v>
      </c>
      <c r="N189" s="11">
        <v>1.6169698309314089</v>
      </c>
      <c r="O189" s="11">
        <v>1.533165858124345</v>
      </c>
      <c r="P189" s="11">
        <v>8.380397280706349E-2</v>
      </c>
      <c r="Q189" s="26">
        <v>90</v>
      </c>
      <c r="R189">
        <v>64090</v>
      </c>
      <c r="S189">
        <v>194660</v>
      </c>
      <c r="T189" s="27">
        <f t="shared" si="9"/>
        <v>258840</v>
      </c>
      <c r="U189" s="46" t="str">
        <f t="shared" si="10"/>
        <v>CO</v>
      </c>
      <c r="V189">
        <f t="shared" si="11"/>
        <v>418536.47103828588</v>
      </c>
    </row>
    <row r="190" spans="1:22" x14ac:dyDescent="0.2">
      <c r="A190" s="24">
        <v>18113</v>
      </c>
      <c r="B190" s="25" t="s">
        <v>408</v>
      </c>
      <c r="C190" s="46">
        <v>1028</v>
      </c>
      <c r="D190" s="46">
        <v>1535</v>
      </c>
      <c r="E190" s="53">
        <v>143</v>
      </c>
      <c r="F190" s="54">
        <v>920.64</v>
      </c>
      <c r="G190" s="46">
        <v>1427.64</v>
      </c>
      <c r="H190" s="53">
        <v>35.64</v>
      </c>
      <c r="I190" s="54">
        <v>400.62150000000003</v>
      </c>
      <c r="J190" s="46">
        <v>400.62150000000003</v>
      </c>
      <c r="K190" s="54">
        <v>13.999840000000001</v>
      </c>
      <c r="L190" s="46">
        <v>12.195550000000001</v>
      </c>
      <c r="M190" s="53">
        <f t="shared" si="8"/>
        <v>1.8042899999999999</v>
      </c>
      <c r="N190" s="11">
        <v>2.607865571863186</v>
      </c>
      <c r="O190" s="11">
        <v>2.2717656041023391</v>
      </c>
      <c r="P190" s="11">
        <v>0.33609996776084788</v>
      </c>
      <c r="Q190" s="26">
        <v>169350</v>
      </c>
      <c r="R190">
        <v>18600</v>
      </c>
      <c r="S190">
        <v>790</v>
      </c>
      <c r="T190" s="27">
        <f t="shared" si="9"/>
        <v>188740</v>
      </c>
      <c r="U190" s="46" t="str">
        <f t="shared" si="10"/>
        <v>IN</v>
      </c>
      <c r="V190">
        <f t="shared" si="11"/>
        <v>492208.54803345772</v>
      </c>
    </row>
    <row r="191" spans="1:22" x14ac:dyDescent="0.2">
      <c r="A191" s="24">
        <v>31005</v>
      </c>
      <c r="B191" s="25" t="s">
        <v>409</v>
      </c>
      <c r="C191" s="46">
        <v>208</v>
      </c>
      <c r="D191" s="46">
        <v>208</v>
      </c>
      <c r="E191" s="53">
        <v>208</v>
      </c>
      <c r="F191" s="54">
        <v>66.399990000000003</v>
      </c>
      <c r="G191" s="46">
        <v>66.399990000000003</v>
      </c>
      <c r="H191" s="53">
        <v>66.399990000000003</v>
      </c>
      <c r="I191" s="54"/>
      <c r="J191" s="46">
        <v>400.1585</v>
      </c>
      <c r="K191" s="54">
        <v>0</v>
      </c>
      <c r="L191" s="46">
        <v>0</v>
      </c>
      <c r="M191" s="53">
        <f t="shared" si="8"/>
        <v>0</v>
      </c>
      <c r="N191" s="11">
        <v>0</v>
      </c>
      <c r="O191" s="11">
        <v>0</v>
      </c>
      <c r="P191" s="11">
        <v>0</v>
      </c>
      <c r="Q191" s="26">
        <v>0</v>
      </c>
      <c r="R191">
        <v>0</v>
      </c>
      <c r="S191">
        <v>0</v>
      </c>
      <c r="T191" s="27">
        <f t="shared" si="9"/>
        <v>0</v>
      </c>
      <c r="U191" s="46" t="str">
        <f t="shared" si="10"/>
        <v>NE</v>
      </c>
      <c r="V191">
        <f t="shared" si="11"/>
        <v>0</v>
      </c>
    </row>
    <row r="192" spans="1:22" x14ac:dyDescent="0.2">
      <c r="A192" s="24">
        <v>8117</v>
      </c>
      <c r="B192" s="25" t="s">
        <v>410</v>
      </c>
      <c r="C192" s="46">
        <v>840</v>
      </c>
      <c r="D192" s="46">
        <v>1180</v>
      </c>
      <c r="E192" s="53">
        <v>474</v>
      </c>
      <c r="F192" s="54">
        <v>829.7</v>
      </c>
      <c r="G192" s="46">
        <v>1169.7</v>
      </c>
      <c r="H192" s="53">
        <v>463.7</v>
      </c>
      <c r="I192" s="54"/>
      <c r="J192" s="46">
        <v>398.7851</v>
      </c>
      <c r="K192" s="54">
        <v>10.32328</v>
      </c>
      <c r="L192" s="46">
        <v>9.8230129999999996</v>
      </c>
      <c r="M192" s="53">
        <f t="shared" si="8"/>
        <v>0.50026700000000091</v>
      </c>
      <c r="N192" s="11">
        <v>1.923002441506745</v>
      </c>
      <c r="O192" s="11">
        <v>1.82981358463129</v>
      </c>
      <c r="P192" s="11">
        <v>9.3188856875455944E-2</v>
      </c>
      <c r="Q192" s="26">
        <v>0</v>
      </c>
      <c r="R192">
        <v>1850</v>
      </c>
      <c r="S192">
        <v>23890</v>
      </c>
      <c r="T192" s="27">
        <f t="shared" si="9"/>
        <v>25740</v>
      </c>
      <c r="U192" s="46" t="str">
        <f t="shared" si="10"/>
        <v>CO</v>
      </c>
      <c r="V192">
        <f t="shared" si="11"/>
        <v>49498.082844383614</v>
      </c>
    </row>
    <row r="193" spans="1:22" x14ac:dyDescent="0.2">
      <c r="A193" s="24">
        <v>56007</v>
      </c>
      <c r="B193" s="25" t="s">
        <v>411</v>
      </c>
      <c r="C193" s="46">
        <v>191</v>
      </c>
      <c r="D193" s="46">
        <v>191</v>
      </c>
      <c r="E193" s="53">
        <v>191</v>
      </c>
      <c r="F193" s="54">
        <v>130.91999999999999</v>
      </c>
      <c r="G193" s="46">
        <v>130.91999999999999</v>
      </c>
      <c r="H193" s="53">
        <v>130.91999999999999</v>
      </c>
      <c r="I193" s="54"/>
      <c r="J193" s="46">
        <v>397.98259999999999</v>
      </c>
      <c r="K193" s="54">
        <v>9.4238800000000005</v>
      </c>
      <c r="L193" s="46">
        <v>8.89419</v>
      </c>
      <c r="M193" s="53">
        <f t="shared" si="8"/>
        <v>0.52969000000000044</v>
      </c>
      <c r="N193" s="11">
        <v>1.755463791398334</v>
      </c>
      <c r="O193" s="11">
        <v>1.6567940698329291</v>
      </c>
      <c r="P193" s="11">
        <v>9.8669721565404503E-2</v>
      </c>
      <c r="Q193" s="26">
        <v>750</v>
      </c>
      <c r="R193">
        <v>46470</v>
      </c>
      <c r="S193">
        <v>536280</v>
      </c>
      <c r="T193" s="27">
        <f t="shared" si="9"/>
        <v>583500</v>
      </c>
      <c r="U193" s="46" t="str">
        <f t="shared" si="10"/>
        <v>WY</v>
      </c>
      <c r="V193">
        <f t="shared" si="11"/>
        <v>1024313.1222809278</v>
      </c>
    </row>
    <row r="194" spans="1:22" x14ac:dyDescent="0.2">
      <c r="A194" s="24">
        <v>8093</v>
      </c>
      <c r="B194" s="25" t="s">
        <v>412</v>
      </c>
      <c r="C194" s="46">
        <v>1110.99</v>
      </c>
      <c r="D194" s="46">
        <v>1043.21</v>
      </c>
      <c r="E194" s="53">
        <v>734.33100000000002</v>
      </c>
      <c r="F194" s="54">
        <v>1107.953</v>
      </c>
      <c r="G194" s="46">
        <v>1040.1679999999999</v>
      </c>
      <c r="H194" s="53">
        <v>731.29</v>
      </c>
      <c r="I194" s="54"/>
      <c r="J194" s="46">
        <v>396.6327</v>
      </c>
      <c r="K194" s="54">
        <v>9.9814450000000008</v>
      </c>
      <c r="L194" s="46">
        <v>9.4063400000000001</v>
      </c>
      <c r="M194" s="53">
        <f t="shared" si="8"/>
        <v>0.57510500000000064</v>
      </c>
      <c r="N194" s="11">
        <v>1.859326018936355</v>
      </c>
      <c r="O194" s="11">
        <v>1.752196471048209</v>
      </c>
      <c r="P194" s="11">
        <v>0.1071295478881458</v>
      </c>
      <c r="Q194" s="26">
        <v>30</v>
      </c>
      <c r="R194">
        <v>4700</v>
      </c>
      <c r="S194">
        <v>378530</v>
      </c>
      <c r="T194" s="27">
        <f t="shared" si="9"/>
        <v>383260</v>
      </c>
      <c r="U194" s="46" t="str">
        <f t="shared" si="10"/>
        <v>CO</v>
      </c>
      <c r="V194">
        <f t="shared" si="11"/>
        <v>712605.29001754744</v>
      </c>
    </row>
    <row r="195" spans="1:22" x14ac:dyDescent="0.2">
      <c r="A195" s="24">
        <v>27143</v>
      </c>
      <c r="B195" s="25" t="s">
        <v>413</v>
      </c>
      <c r="C195" s="46">
        <v>1375</v>
      </c>
      <c r="D195" s="46">
        <v>808</v>
      </c>
      <c r="E195" s="53">
        <v>0</v>
      </c>
      <c r="F195" s="54">
        <v>1208.76</v>
      </c>
      <c r="G195" s="46">
        <v>641.76</v>
      </c>
      <c r="H195" s="53">
        <v>0</v>
      </c>
      <c r="I195" s="54">
        <v>396.57089999999999</v>
      </c>
      <c r="J195" s="46">
        <v>396.57089999999999</v>
      </c>
      <c r="K195" s="54">
        <v>15.94525</v>
      </c>
      <c r="L195" s="46">
        <v>14.099869999999999</v>
      </c>
      <c r="M195" s="53">
        <f t="shared" si="8"/>
        <v>1.8453800000000005</v>
      </c>
      <c r="N195" s="11">
        <v>2.9702531250179631</v>
      </c>
      <c r="O195" s="11">
        <v>2.626498984327434</v>
      </c>
      <c r="P195" s="11">
        <v>0.34375414069052851</v>
      </c>
      <c r="Q195" s="26">
        <v>301890</v>
      </c>
      <c r="R195">
        <v>18130</v>
      </c>
      <c r="S195">
        <v>1570</v>
      </c>
      <c r="T195" s="27">
        <f t="shared" si="9"/>
        <v>321590</v>
      </c>
      <c r="U195" s="46" t="str">
        <f t="shared" si="10"/>
        <v>MN</v>
      </c>
      <c r="V195">
        <f t="shared" si="11"/>
        <v>955203.70247452671</v>
      </c>
    </row>
    <row r="196" spans="1:22" x14ac:dyDescent="0.2">
      <c r="A196" s="24">
        <v>16081</v>
      </c>
      <c r="B196" s="25" t="s">
        <v>414</v>
      </c>
      <c r="C196" s="46">
        <v>1631</v>
      </c>
      <c r="D196" s="46">
        <v>1317</v>
      </c>
      <c r="E196" s="53">
        <v>401</v>
      </c>
      <c r="F196" s="54">
        <v>1371.7</v>
      </c>
      <c r="G196" s="46">
        <v>1057.7</v>
      </c>
      <c r="H196" s="53">
        <v>141.69999999999999</v>
      </c>
      <c r="I196" s="54"/>
      <c r="J196" s="46">
        <v>396.31330000000003</v>
      </c>
      <c r="K196" s="54">
        <v>13.95309</v>
      </c>
      <c r="L196" s="46">
        <v>12.90479</v>
      </c>
      <c r="M196" s="53">
        <f t="shared" si="8"/>
        <v>1.0482999999999993</v>
      </c>
      <c r="N196" s="11">
        <v>2.5991570640884829</v>
      </c>
      <c r="O196" s="11">
        <v>2.4038815838698402</v>
      </c>
      <c r="P196" s="11">
        <v>0.19527548021864369</v>
      </c>
      <c r="Q196" s="26">
        <v>109660</v>
      </c>
      <c r="R196">
        <v>4570</v>
      </c>
      <c r="S196">
        <v>33460</v>
      </c>
      <c r="T196" s="27">
        <f t="shared" si="9"/>
        <v>147690</v>
      </c>
      <c r="U196" s="46" t="str">
        <f t="shared" si="10"/>
        <v>ID</v>
      </c>
      <c r="V196">
        <f t="shared" si="11"/>
        <v>383869.50679522805</v>
      </c>
    </row>
    <row r="197" spans="1:22" x14ac:dyDescent="0.2">
      <c r="A197" s="24">
        <v>49009</v>
      </c>
      <c r="B197" s="25" t="s">
        <v>415</v>
      </c>
      <c r="C197" s="46">
        <v>286.601</v>
      </c>
      <c r="D197" s="46">
        <v>286.601</v>
      </c>
      <c r="E197" s="53">
        <v>286.32</v>
      </c>
      <c r="F197" s="54">
        <v>263.55399999999997</v>
      </c>
      <c r="G197" s="46">
        <v>263.55399999999997</v>
      </c>
      <c r="H197" s="53">
        <v>263.27319999999997</v>
      </c>
      <c r="I197" s="54"/>
      <c r="J197" s="46">
        <v>395.70319999999998</v>
      </c>
      <c r="K197" s="54">
        <v>10.68561</v>
      </c>
      <c r="L197" s="46">
        <v>10.16276</v>
      </c>
      <c r="M197" s="53">
        <f t="shared" si="8"/>
        <v>0.52285000000000004</v>
      </c>
      <c r="N197" s="11">
        <v>1.9904966366299179</v>
      </c>
      <c r="O197" s="11">
        <v>1.893101058234117</v>
      </c>
      <c r="P197" s="11">
        <v>9.7395578395800736E-2</v>
      </c>
      <c r="Q197" s="26">
        <v>0</v>
      </c>
      <c r="R197">
        <v>2000</v>
      </c>
      <c r="S197">
        <v>21690</v>
      </c>
      <c r="T197" s="27">
        <f t="shared" si="9"/>
        <v>23690</v>
      </c>
      <c r="U197" s="46" t="str">
        <f t="shared" si="10"/>
        <v>UT</v>
      </c>
      <c r="V197">
        <f t="shared" si="11"/>
        <v>47154.865321762758</v>
      </c>
    </row>
    <row r="198" spans="1:22" x14ac:dyDescent="0.2">
      <c r="A198" s="24">
        <v>31063</v>
      </c>
      <c r="B198" s="25" t="s">
        <v>416</v>
      </c>
      <c r="C198" s="46">
        <v>480</v>
      </c>
      <c r="D198" s="46">
        <v>423</v>
      </c>
      <c r="E198" s="53">
        <v>480</v>
      </c>
      <c r="F198" s="54">
        <v>338.4</v>
      </c>
      <c r="G198" s="46">
        <v>281.39999999999998</v>
      </c>
      <c r="H198" s="53">
        <v>338.4</v>
      </c>
      <c r="I198" s="54"/>
      <c r="J198" s="46">
        <v>395.44850000000002</v>
      </c>
      <c r="K198" s="54">
        <v>14.21668</v>
      </c>
      <c r="L198" s="46">
        <v>10.930440000000001</v>
      </c>
      <c r="M198" s="53">
        <f t="shared" si="8"/>
        <v>3.2862399999999994</v>
      </c>
      <c r="N198" s="11">
        <v>2.648258145678517</v>
      </c>
      <c r="O198" s="11">
        <v>2.0361031384156001</v>
      </c>
      <c r="P198" s="11">
        <v>0.61215500726291705</v>
      </c>
      <c r="Q198" s="26">
        <v>10020</v>
      </c>
      <c r="R198">
        <v>0</v>
      </c>
      <c r="S198">
        <v>13620</v>
      </c>
      <c r="T198" s="27">
        <f t="shared" si="9"/>
        <v>23640</v>
      </c>
      <c r="U198" s="46" t="str">
        <f t="shared" si="10"/>
        <v>NE</v>
      </c>
      <c r="V198">
        <f t="shared" si="11"/>
        <v>62604.822563840142</v>
      </c>
    </row>
    <row r="199" spans="1:22" x14ac:dyDescent="0.2">
      <c r="A199" s="24">
        <v>49047</v>
      </c>
      <c r="B199" s="25" t="s">
        <v>417</v>
      </c>
      <c r="C199" s="46">
        <v>244</v>
      </c>
      <c r="D199" s="46">
        <v>244</v>
      </c>
      <c r="E199" s="53">
        <v>244</v>
      </c>
      <c r="F199" s="54">
        <v>239.42</v>
      </c>
      <c r="G199" s="46">
        <v>239.42</v>
      </c>
      <c r="H199" s="53">
        <v>239.42</v>
      </c>
      <c r="I199" s="54"/>
      <c r="J199" s="46">
        <v>395.43979999999999</v>
      </c>
      <c r="K199" s="54">
        <v>11.77037</v>
      </c>
      <c r="L199" s="46">
        <v>11.09099</v>
      </c>
      <c r="M199" s="53">
        <f t="shared" si="8"/>
        <v>0.67938000000000009</v>
      </c>
      <c r="N199" s="11">
        <v>2.1925638215216239</v>
      </c>
      <c r="O199" s="11">
        <v>2.0660101100354629</v>
      </c>
      <c r="P199" s="11">
        <v>0.12655371148616071</v>
      </c>
      <c r="Q199" s="26">
        <v>850</v>
      </c>
      <c r="R199">
        <v>1700</v>
      </c>
      <c r="S199">
        <v>66080</v>
      </c>
      <c r="T199" s="27">
        <f t="shared" si="9"/>
        <v>68630</v>
      </c>
      <c r="U199" s="46" t="str">
        <f t="shared" si="10"/>
        <v>UT</v>
      </c>
      <c r="V199">
        <f t="shared" si="11"/>
        <v>150475.65507102906</v>
      </c>
    </row>
    <row r="200" spans="1:22" x14ac:dyDescent="0.2">
      <c r="A200" s="24">
        <v>46017</v>
      </c>
      <c r="B200" s="25" t="s">
        <v>418</v>
      </c>
      <c r="C200" s="46">
        <v>231</v>
      </c>
      <c r="D200" s="46">
        <v>231</v>
      </c>
      <c r="E200" s="53">
        <v>42</v>
      </c>
      <c r="F200" s="54">
        <v>0</v>
      </c>
      <c r="G200" s="46">
        <v>0</v>
      </c>
      <c r="H200" s="53">
        <v>0</v>
      </c>
      <c r="I200" s="54">
        <v>395.43169999999998</v>
      </c>
      <c r="J200" s="46">
        <v>395.43169999999998</v>
      </c>
      <c r="K200" s="54">
        <v>0</v>
      </c>
      <c r="L200" s="46">
        <v>0</v>
      </c>
      <c r="M200" s="53">
        <f t="shared" si="8"/>
        <v>0</v>
      </c>
      <c r="N200" s="11">
        <v>0</v>
      </c>
      <c r="O200" s="11">
        <v>0</v>
      </c>
      <c r="P200" s="11">
        <v>0</v>
      </c>
      <c r="Q200" s="26">
        <v>0</v>
      </c>
      <c r="R200">
        <v>0</v>
      </c>
      <c r="S200">
        <v>0</v>
      </c>
      <c r="T200" s="27">
        <f t="shared" si="9"/>
        <v>0</v>
      </c>
      <c r="U200" s="46" t="str">
        <f t="shared" si="10"/>
        <v>SD</v>
      </c>
      <c r="V200">
        <f t="shared" si="11"/>
        <v>0</v>
      </c>
    </row>
    <row r="201" spans="1:22" x14ac:dyDescent="0.2">
      <c r="A201" s="24">
        <v>8125</v>
      </c>
      <c r="B201" s="25" t="s">
        <v>419</v>
      </c>
      <c r="C201" s="46">
        <v>565</v>
      </c>
      <c r="D201" s="46">
        <v>565</v>
      </c>
      <c r="E201" s="53">
        <v>227</v>
      </c>
      <c r="F201" s="54">
        <v>563.62</v>
      </c>
      <c r="G201" s="46">
        <v>563.62</v>
      </c>
      <c r="H201" s="53">
        <v>225.62</v>
      </c>
      <c r="I201" s="54"/>
      <c r="J201" s="46">
        <v>394.7835</v>
      </c>
      <c r="K201" s="54">
        <v>0</v>
      </c>
      <c r="L201" s="46">
        <v>0</v>
      </c>
      <c r="M201" s="53">
        <f t="shared" si="8"/>
        <v>0</v>
      </c>
      <c r="N201" s="11">
        <v>0</v>
      </c>
      <c r="O201" s="11">
        <v>0</v>
      </c>
      <c r="P201" s="11">
        <v>0</v>
      </c>
      <c r="Q201" s="26">
        <v>0</v>
      </c>
      <c r="R201">
        <v>0</v>
      </c>
      <c r="S201">
        <v>0</v>
      </c>
      <c r="T201" s="27">
        <f t="shared" si="9"/>
        <v>0</v>
      </c>
      <c r="U201" s="46" t="str">
        <f t="shared" si="10"/>
        <v>CO</v>
      </c>
      <c r="V201">
        <f t="shared" si="11"/>
        <v>0</v>
      </c>
    </row>
    <row r="202" spans="1:22" x14ac:dyDescent="0.2">
      <c r="A202" s="24">
        <v>49051</v>
      </c>
      <c r="B202" s="25" t="s">
        <v>420</v>
      </c>
      <c r="C202" s="46">
        <v>1544</v>
      </c>
      <c r="D202" s="46">
        <v>1544</v>
      </c>
      <c r="E202" s="53">
        <v>1051</v>
      </c>
      <c r="F202" s="54">
        <v>1540.8</v>
      </c>
      <c r="G202" s="46">
        <v>1540.8</v>
      </c>
      <c r="H202" s="53">
        <v>1047.8</v>
      </c>
      <c r="I202" s="54"/>
      <c r="J202" s="46">
        <v>394.66039999999998</v>
      </c>
      <c r="K202" s="54">
        <v>12.760429999999999</v>
      </c>
      <c r="L202" s="46">
        <v>12.05396</v>
      </c>
      <c r="M202" s="53">
        <f t="shared" si="8"/>
        <v>0.70646999999999949</v>
      </c>
      <c r="N202" s="11">
        <v>2.3769904569745202</v>
      </c>
      <c r="O202" s="11">
        <v>2.24539046793506</v>
      </c>
      <c r="P202" s="11">
        <v>0.1315999890394593</v>
      </c>
      <c r="Q202" s="26">
        <v>1700</v>
      </c>
      <c r="R202">
        <v>6400</v>
      </c>
      <c r="S202">
        <v>86380</v>
      </c>
      <c r="T202" s="27">
        <f t="shared" si="9"/>
        <v>94480</v>
      </c>
      <c r="U202" s="46" t="str">
        <f t="shared" si="10"/>
        <v>UT</v>
      </c>
      <c r="V202">
        <f t="shared" si="11"/>
        <v>224578.05837495267</v>
      </c>
    </row>
    <row r="203" spans="1:22" x14ac:dyDescent="0.2">
      <c r="A203" s="24">
        <v>56037</v>
      </c>
      <c r="B203" s="25" t="s">
        <v>421</v>
      </c>
      <c r="C203" s="46">
        <v>87</v>
      </c>
      <c r="D203" s="46">
        <v>87</v>
      </c>
      <c r="E203" s="53">
        <v>87</v>
      </c>
      <c r="F203" s="54">
        <v>21.98</v>
      </c>
      <c r="G203" s="46">
        <v>21.98</v>
      </c>
      <c r="H203" s="53">
        <v>21.98</v>
      </c>
      <c r="I203" s="54"/>
      <c r="J203" s="46">
        <v>394.39920000000001</v>
      </c>
      <c r="K203" s="54">
        <v>8.8598379999999999</v>
      </c>
      <c r="L203" s="46">
        <v>8.3242510000000003</v>
      </c>
      <c r="M203" s="53">
        <f t="shared" si="8"/>
        <v>0.53558699999999959</v>
      </c>
      <c r="N203" s="11">
        <v>1.6503950396922531</v>
      </c>
      <c r="O203" s="11">
        <v>1.550626835338669</v>
      </c>
      <c r="P203" s="11">
        <v>9.9768204353584578E-2</v>
      </c>
      <c r="Q203" s="26">
        <v>0</v>
      </c>
      <c r="R203">
        <v>840</v>
      </c>
      <c r="S203">
        <v>155890</v>
      </c>
      <c r="T203" s="27">
        <f t="shared" si="9"/>
        <v>156730</v>
      </c>
      <c r="U203" s="46" t="str">
        <f t="shared" si="10"/>
        <v>WY</v>
      </c>
      <c r="V203">
        <f t="shared" si="11"/>
        <v>258666.41457096682</v>
      </c>
    </row>
    <row r="204" spans="1:22" x14ac:dyDescent="0.2">
      <c r="A204" s="24">
        <v>8001</v>
      </c>
      <c r="B204" s="25" t="s">
        <v>422</v>
      </c>
      <c r="C204" s="46">
        <v>551</v>
      </c>
      <c r="D204" s="46">
        <v>449</v>
      </c>
      <c r="E204" s="53">
        <v>157</v>
      </c>
      <c r="F204" s="54">
        <v>549.62</v>
      </c>
      <c r="G204" s="46">
        <v>447.62</v>
      </c>
      <c r="H204" s="53">
        <v>155.62</v>
      </c>
      <c r="I204" s="54"/>
      <c r="J204" s="46">
        <v>394.34460000000001</v>
      </c>
      <c r="K204" s="54">
        <v>0</v>
      </c>
      <c r="L204" s="46">
        <v>0</v>
      </c>
      <c r="M204" s="53">
        <f t="shared" ref="M204:M267" si="12">K204-L204</f>
        <v>0</v>
      </c>
      <c r="N204" s="11">
        <v>0</v>
      </c>
      <c r="O204" s="11">
        <v>0</v>
      </c>
      <c r="P204" s="11">
        <v>0</v>
      </c>
      <c r="Q204" s="26">
        <v>0</v>
      </c>
      <c r="R204">
        <v>0</v>
      </c>
      <c r="S204">
        <v>0</v>
      </c>
      <c r="T204" s="27">
        <f t="shared" ref="T204:T267" si="13">SUM(Q204:S204)</f>
        <v>0</v>
      </c>
      <c r="U204" s="46" t="str">
        <f t="shared" ref="U204:U267" si="14">RIGHT(B204,2)</f>
        <v>CO</v>
      </c>
      <c r="V204">
        <f t="shared" ref="V204:V267" si="15">T204*N204</f>
        <v>0</v>
      </c>
    </row>
    <row r="205" spans="1:22" x14ac:dyDescent="0.2">
      <c r="A205" s="24">
        <v>8095</v>
      </c>
      <c r="B205" s="25" t="s">
        <v>423</v>
      </c>
      <c r="C205" s="46">
        <v>582</v>
      </c>
      <c r="D205" s="46">
        <v>625</v>
      </c>
      <c r="E205" s="53">
        <v>161</v>
      </c>
      <c r="F205" s="54">
        <v>580.62</v>
      </c>
      <c r="G205" s="46">
        <v>623.62</v>
      </c>
      <c r="H205" s="53">
        <v>159.62</v>
      </c>
      <c r="I205" s="54"/>
      <c r="J205" s="46">
        <v>394.3218</v>
      </c>
      <c r="K205" s="54">
        <v>0</v>
      </c>
      <c r="L205" s="46">
        <v>0</v>
      </c>
      <c r="M205" s="53">
        <f t="shared" si="12"/>
        <v>0</v>
      </c>
      <c r="N205" s="11">
        <v>0</v>
      </c>
      <c r="O205" s="11">
        <v>0</v>
      </c>
      <c r="P205" s="11">
        <v>0</v>
      </c>
      <c r="Q205" s="26">
        <v>0</v>
      </c>
      <c r="R205">
        <v>0</v>
      </c>
      <c r="S205">
        <v>0</v>
      </c>
      <c r="T205" s="27">
        <f t="shared" si="13"/>
        <v>0</v>
      </c>
      <c r="U205" s="46" t="str">
        <f t="shared" si="14"/>
        <v>CO</v>
      </c>
      <c r="V205">
        <f t="shared" si="15"/>
        <v>0</v>
      </c>
    </row>
    <row r="206" spans="1:22" x14ac:dyDescent="0.2">
      <c r="A206" s="24">
        <v>31135</v>
      </c>
      <c r="B206" s="25" t="s">
        <v>424</v>
      </c>
      <c r="C206" s="46">
        <v>521</v>
      </c>
      <c r="D206" s="46">
        <v>521</v>
      </c>
      <c r="E206" s="53">
        <v>521</v>
      </c>
      <c r="F206" s="54">
        <v>379.4</v>
      </c>
      <c r="G206" s="46">
        <v>379.4</v>
      </c>
      <c r="H206" s="53">
        <v>379.4</v>
      </c>
      <c r="I206" s="54"/>
      <c r="J206" s="46">
        <v>394.2946</v>
      </c>
      <c r="K206" s="54">
        <v>0</v>
      </c>
      <c r="L206" s="46">
        <v>0</v>
      </c>
      <c r="M206" s="53">
        <f t="shared" si="12"/>
        <v>0</v>
      </c>
      <c r="N206" s="11">
        <v>0</v>
      </c>
      <c r="O206" s="11">
        <v>0</v>
      </c>
      <c r="P206" s="11">
        <v>0</v>
      </c>
      <c r="Q206" s="26">
        <v>0</v>
      </c>
      <c r="R206">
        <v>0</v>
      </c>
      <c r="S206">
        <v>0</v>
      </c>
      <c r="T206" s="27">
        <f t="shared" si="13"/>
        <v>0</v>
      </c>
      <c r="U206" s="46" t="str">
        <f t="shared" si="14"/>
        <v>NE</v>
      </c>
      <c r="V206">
        <f t="shared" si="15"/>
        <v>0</v>
      </c>
    </row>
    <row r="207" spans="1:22" x14ac:dyDescent="0.2">
      <c r="A207" s="24">
        <v>20023</v>
      </c>
      <c r="B207" s="25" t="s">
        <v>425</v>
      </c>
      <c r="C207" s="46">
        <v>473</v>
      </c>
      <c r="D207" s="46">
        <v>473</v>
      </c>
      <c r="E207" s="53">
        <v>357</v>
      </c>
      <c r="F207" s="54">
        <v>375.54</v>
      </c>
      <c r="G207" s="46">
        <v>375.54</v>
      </c>
      <c r="H207" s="53">
        <v>259.54000000000002</v>
      </c>
      <c r="I207" s="54"/>
      <c r="J207" s="46">
        <v>394.17779999999999</v>
      </c>
      <c r="K207" s="54">
        <v>0</v>
      </c>
      <c r="L207" s="46">
        <v>0</v>
      </c>
      <c r="M207" s="53">
        <f t="shared" si="12"/>
        <v>0</v>
      </c>
      <c r="N207" s="11">
        <v>0</v>
      </c>
      <c r="O207" s="11">
        <v>0</v>
      </c>
      <c r="P207" s="11">
        <v>0</v>
      </c>
      <c r="Q207" s="26">
        <v>0</v>
      </c>
      <c r="R207">
        <v>0</v>
      </c>
      <c r="S207">
        <v>0</v>
      </c>
      <c r="T207" s="27">
        <f t="shared" si="13"/>
        <v>0</v>
      </c>
      <c r="U207" s="46" t="str">
        <f t="shared" si="14"/>
        <v>KS</v>
      </c>
      <c r="V207">
        <f t="shared" si="15"/>
        <v>0</v>
      </c>
    </row>
    <row r="208" spans="1:22" x14ac:dyDescent="0.2">
      <c r="A208" s="24">
        <v>31075</v>
      </c>
      <c r="B208" s="25" t="s">
        <v>426</v>
      </c>
      <c r="C208" s="46">
        <v>201</v>
      </c>
      <c r="D208" s="46">
        <v>201</v>
      </c>
      <c r="E208" s="53">
        <v>201</v>
      </c>
      <c r="F208" s="54">
        <v>59.399990000000003</v>
      </c>
      <c r="G208" s="46">
        <v>59.399990000000003</v>
      </c>
      <c r="H208" s="53">
        <v>59.399990000000003</v>
      </c>
      <c r="I208" s="54"/>
      <c r="J208" s="46">
        <v>394.09769999999997</v>
      </c>
      <c r="K208" s="54">
        <v>14.21668</v>
      </c>
      <c r="L208" s="46">
        <v>11.110760000000001</v>
      </c>
      <c r="M208" s="53">
        <f t="shared" si="12"/>
        <v>3.1059199999999993</v>
      </c>
      <c r="N208" s="11">
        <v>2.648258145678517</v>
      </c>
      <c r="O208" s="11">
        <v>2.0696928308633971</v>
      </c>
      <c r="P208" s="11">
        <v>0.57856531481511975</v>
      </c>
      <c r="Q208" s="26">
        <v>0</v>
      </c>
      <c r="R208">
        <v>0</v>
      </c>
      <c r="S208">
        <v>7950</v>
      </c>
      <c r="T208" s="27">
        <f t="shared" si="13"/>
        <v>7950</v>
      </c>
      <c r="U208" s="46" t="str">
        <f t="shared" si="14"/>
        <v>NE</v>
      </c>
      <c r="V208">
        <f t="shared" si="15"/>
        <v>21053.652258144211</v>
      </c>
    </row>
    <row r="209" spans="1:22" x14ac:dyDescent="0.2">
      <c r="A209" s="24">
        <v>8123</v>
      </c>
      <c r="B209" s="25" t="s">
        <v>427</v>
      </c>
      <c r="C209" s="46">
        <v>598</v>
      </c>
      <c r="D209" s="46">
        <v>53</v>
      </c>
      <c r="E209" s="53">
        <v>44</v>
      </c>
      <c r="F209" s="54">
        <v>596.62</v>
      </c>
      <c r="G209" s="46">
        <v>51.62</v>
      </c>
      <c r="H209" s="53">
        <v>42.62</v>
      </c>
      <c r="I209" s="54"/>
      <c r="J209" s="46">
        <v>394.02280000000002</v>
      </c>
      <c r="K209" s="54">
        <v>0</v>
      </c>
      <c r="L209" s="46">
        <v>0</v>
      </c>
      <c r="M209" s="53">
        <f t="shared" si="12"/>
        <v>0</v>
      </c>
      <c r="N209" s="11">
        <v>0</v>
      </c>
      <c r="O209" s="11">
        <v>0</v>
      </c>
      <c r="P209" s="11">
        <v>0</v>
      </c>
      <c r="Q209" s="26">
        <v>0</v>
      </c>
      <c r="R209">
        <v>0</v>
      </c>
      <c r="S209">
        <v>0</v>
      </c>
      <c r="T209" s="27">
        <f t="shared" si="13"/>
        <v>0</v>
      </c>
      <c r="U209" s="46" t="str">
        <f t="shared" si="14"/>
        <v>CO</v>
      </c>
      <c r="V209">
        <f t="shared" si="15"/>
        <v>0</v>
      </c>
    </row>
    <row r="210" spans="1:22" x14ac:dyDescent="0.2">
      <c r="A210" s="24">
        <v>49043</v>
      </c>
      <c r="B210" s="25" t="s">
        <v>428</v>
      </c>
      <c r="C210" s="46">
        <v>603</v>
      </c>
      <c r="D210" s="46">
        <v>603</v>
      </c>
      <c r="E210" s="53">
        <v>603</v>
      </c>
      <c r="F210" s="54">
        <v>592.22</v>
      </c>
      <c r="G210" s="46">
        <v>592.22</v>
      </c>
      <c r="H210" s="53">
        <v>592.22</v>
      </c>
      <c r="I210" s="54"/>
      <c r="J210" s="46">
        <v>393.7826</v>
      </c>
      <c r="K210" s="54">
        <v>10.07194</v>
      </c>
      <c r="L210" s="46">
        <v>9.5495199999999993</v>
      </c>
      <c r="M210" s="53">
        <f t="shared" si="12"/>
        <v>0.52242000000000033</v>
      </c>
      <c r="N210" s="11">
        <v>1.876183268371046</v>
      </c>
      <c r="O210" s="11">
        <v>1.778867789618948</v>
      </c>
      <c r="P210" s="11">
        <v>9.7315478752097645E-2</v>
      </c>
      <c r="Q210" s="26">
        <v>2760</v>
      </c>
      <c r="R210">
        <v>20240</v>
      </c>
      <c r="S210">
        <v>256060</v>
      </c>
      <c r="T210" s="27">
        <f t="shared" si="13"/>
        <v>279060</v>
      </c>
      <c r="U210" s="46" t="str">
        <f t="shared" si="14"/>
        <v>UT</v>
      </c>
      <c r="V210">
        <f t="shared" si="15"/>
        <v>523567.70287162409</v>
      </c>
    </row>
    <row r="211" spans="1:22" x14ac:dyDescent="0.2">
      <c r="A211" s="24">
        <v>49013</v>
      </c>
      <c r="B211" s="25" t="s">
        <v>429</v>
      </c>
      <c r="C211" s="46">
        <v>310</v>
      </c>
      <c r="D211" s="46">
        <v>310</v>
      </c>
      <c r="E211" s="53">
        <v>280</v>
      </c>
      <c r="F211" s="54">
        <v>305.7</v>
      </c>
      <c r="G211" s="46">
        <v>305.7</v>
      </c>
      <c r="H211" s="53">
        <v>275.7</v>
      </c>
      <c r="I211" s="54"/>
      <c r="J211" s="46">
        <v>393.77969999999999</v>
      </c>
      <c r="K211" s="54">
        <v>11.807650000000001</v>
      </c>
      <c r="L211" s="46">
        <v>11.22894</v>
      </c>
      <c r="M211" s="53">
        <f t="shared" si="12"/>
        <v>0.57871000000000095</v>
      </c>
      <c r="N211" s="11">
        <v>2.1995082743524468</v>
      </c>
      <c r="O211" s="11">
        <v>2.0917071934048819</v>
      </c>
      <c r="P211" s="11">
        <v>0.1078010809475642</v>
      </c>
      <c r="Q211" s="26">
        <v>280</v>
      </c>
      <c r="R211">
        <v>3930</v>
      </c>
      <c r="S211">
        <v>48950</v>
      </c>
      <c r="T211" s="27">
        <f t="shared" si="13"/>
        <v>53160</v>
      </c>
      <c r="U211" s="46" t="str">
        <f t="shared" si="14"/>
        <v>UT</v>
      </c>
      <c r="V211">
        <f t="shared" si="15"/>
        <v>116925.85986457606</v>
      </c>
    </row>
    <row r="212" spans="1:22" x14ac:dyDescent="0.2">
      <c r="A212" s="24">
        <v>31101</v>
      </c>
      <c r="B212" s="25" t="s">
        <v>430</v>
      </c>
      <c r="C212" s="46">
        <v>422</v>
      </c>
      <c r="D212" s="46">
        <v>239</v>
      </c>
      <c r="E212" s="53">
        <v>240</v>
      </c>
      <c r="F212" s="54">
        <v>274.98</v>
      </c>
      <c r="G212" s="46">
        <v>91.980009999999993</v>
      </c>
      <c r="H212" s="53">
        <v>92.980009999999993</v>
      </c>
      <c r="I212" s="54"/>
      <c r="J212" s="46">
        <v>393.77050000000003</v>
      </c>
      <c r="K212" s="54">
        <v>0</v>
      </c>
      <c r="L212" s="46">
        <v>0</v>
      </c>
      <c r="M212" s="53">
        <f t="shared" si="12"/>
        <v>0</v>
      </c>
      <c r="N212" s="11">
        <v>0</v>
      </c>
      <c r="O212" s="11">
        <v>0</v>
      </c>
      <c r="P212" s="11">
        <v>0</v>
      </c>
      <c r="Q212" s="26">
        <v>0</v>
      </c>
      <c r="R212">
        <v>0</v>
      </c>
      <c r="S212">
        <v>0</v>
      </c>
      <c r="T212" s="27">
        <f t="shared" si="13"/>
        <v>0</v>
      </c>
      <c r="U212" s="46" t="str">
        <f t="shared" si="14"/>
        <v>NE</v>
      </c>
      <c r="V212">
        <f t="shared" si="15"/>
        <v>0</v>
      </c>
    </row>
    <row r="213" spans="1:22" x14ac:dyDescent="0.2">
      <c r="A213" s="24">
        <v>8121</v>
      </c>
      <c r="B213" s="25" t="s">
        <v>431</v>
      </c>
      <c r="C213" s="46">
        <v>399</v>
      </c>
      <c r="D213" s="46">
        <v>399</v>
      </c>
      <c r="E213" s="53">
        <v>189</v>
      </c>
      <c r="F213" s="54">
        <v>397.62</v>
      </c>
      <c r="G213" s="46">
        <v>397.62</v>
      </c>
      <c r="H213" s="53">
        <v>187.62</v>
      </c>
      <c r="I213" s="54"/>
      <c r="J213" s="46">
        <v>393.57089999999999</v>
      </c>
      <c r="K213" s="54">
        <v>0</v>
      </c>
      <c r="L213" s="46">
        <v>0</v>
      </c>
      <c r="M213" s="53">
        <f t="shared" si="12"/>
        <v>0</v>
      </c>
      <c r="N213" s="11">
        <v>0</v>
      </c>
      <c r="O213" s="11">
        <v>0</v>
      </c>
      <c r="P213" s="11">
        <v>0</v>
      </c>
      <c r="Q213" s="26">
        <v>0</v>
      </c>
      <c r="R213">
        <v>0</v>
      </c>
      <c r="S213">
        <v>0</v>
      </c>
      <c r="T213" s="27">
        <f t="shared" si="13"/>
        <v>0</v>
      </c>
      <c r="U213" s="46" t="str">
        <f t="shared" si="14"/>
        <v>CO</v>
      </c>
      <c r="V213">
        <f t="shared" si="15"/>
        <v>0</v>
      </c>
    </row>
    <row r="214" spans="1:22" x14ac:dyDescent="0.2">
      <c r="A214" s="24">
        <v>38039</v>
      </c>
      <c r="B214" s="25" t="s">
        <v>432</v>
      </c>
      <c r="C214" s="46">
        <v>375</v>
      </c>
      <c r="D214" s="46">
        <v>375</v>
      </c>
      <c r="E214" s="53">
        <v>0</v>
      </c>
      <c r="F214" s="54">
        <v>345.52</v>
      </c>
      <c r="G214" s="46">
        <v>345.52</v>
      </c>
      <c r="H214" s="53">
        <v>0</v>
      </c>
      <c r="I214" s="54">
        <v>393.40640000000002</v>
      </c>
      <c r="J214" s="46">
        <v>393.40640000000002</v>
      </c>
      <c r="K214" s="54">
        <v>14.57033</v>
      </c>
      <c r="L214" s="46">
        <v>11.61608</v>
      </c>
      <c r="M214" s="53">
        <f t="shared" si="12"/>
        <v>2.95425</v>
      </c>
      <c r="N214" s="11">
        <v>2.7141354456683322</v>
      </c>
      <c r="O214" s="11">
        <v>2.1638229516914849</v>
      </c>
      <c r="P214" s="11">
        <v>0.55031249397684678</v>
      </c>
      <c r="Q214" s="26">
        <v>67470</v>
      </c>
      <c r="R214">
        <v>18620</v>
      </c>
      <c r="S214">
        <v>14520</v>
      </c>
      <c r="T214" s="27">
        <f t="shared" si="13"/>
        <v>100610</v>
      </c>
      <c r="U214" s="46" t="str">
        <f t="shared" si="14"/>
        <v>ND</v>
      </c>
      <c r="V214">
        <f t="shared" si="15"/>
        <v>273069.16718869092</v>
      </c>
    </row>
    <row r="215" spans="1:22" x14ac:dyDescent="0.2">
      <c r="A215" s="24">
        <v>16029</v>
      </c>
      <c r="B215" s="25" t="s">
        <v>433</v>
      </c>
      <c r="C215" s="46">
        <v>578</v>
      </c>
      <c r="D215" s="46">
        <v>578</v>
      </c>
      <c r="E215" s="53">
        <v>176</v>
      </c>
      <c r="F215" s="54">
        <v>332.86</v>
      </c>
      <c r="G215" s="46">
        <v>332.86</v>
      </c>
      <c r="H215" s="53">
        <v>0</v>
      </c>
      <c r="I215" s="54"/>
      <c r="J215" s="46">
        <v>393.38</v>
      </c>
      <c r="K215" s="54">
        <v>14.919919999999999</v>
      </c>
      <c r="L215" s="46">
        <v>14.037140000000001</v>
      </c>
      <c r="M215" s="53">
        <f t="shared" si="12"/>
        <v>0.88277999999999857</v>
      </c>
      <c r="N215" s="11">
        <v>2.779256455998997</v>
      </c>
      <c r="O215" s="11">
        <v>2.6148137502588331</v>
      </c>
      <c r="P215" s="11">
        <v>0.1644427057401642</v>
      </c>
      <c r="Q215" s="26">
        <v>98640</v>
      </c>
      <c r="R215">
        <v>3940</v>
      </c>
      <c r="S215">
        <v>220590</v>
      </c>
      <c r="T215" s="27">
        <f t="shared" si="13"/>
        <v>323170</v>
      </c>
      <c r="U215" s="46" t="str">
        <f t="shared" si="14"/>
        <v>ID</v>
      </c>
      <c r="V215">
        <f t="shared" si="15"/>
        <v>898172.30888519587</v>
      </c>
    </row>
    <row r="216" spans="1:22" x14ac:dyDescent="0.2">
      <c r="A216" s="24">
        <v>8069</v>
      </c>
      <c r="B216" s="25" t="s">
        <v>434</v>
      </c>
      <c r="C216" s="46">
        <v>1602</v>
      </c>
      <c r="D216" s="46">
        <v>800</v>
      </c>
      <c r="E216" s="53">
        <v>516</v>
      </c>
      <c r="F216" s="54">
        <v>1600.74</v>
      </c>
      <c r="G216" s="46">
        <v>798.74</v>
      </c>
      <c r="H216" s="53">
        <v>514.74</v>
      </c>
      <c r="I216" s="54"/>
      <c r="J216" s="46">
        <v>392.8974</v>
      </c>
      <c r="K216" s="54">
        <v>9.4300990000000002</v>
      </c>
      <c r="L216" s="46">
        <v>8.8439499999999995</v>
      </c>
      <c r="M216" s="53">
        <f t="shared" si="12"/>
        <v>0.5861490000000007</v>
      </c>
      <c r="N216" s="11">
        <v>1.7566222557801709</v>
      </c>
      <c r="O216" s="11">
        <v>1.6474354509965421</v>
      </c>
      <c r="P216" s="11">
        <v>0.1091868047836287</v>
      </c>
      <c r="Q216" s="26">
        <v>10</v>
      </c>
      <c r="R216">
        <v>3140</v>
      </c>
      <c r="S216">
        <v>121880</v>
      </c>
      <c r="T216" s="27">
        <f t="shared" si="13"/>
        <v>125030</v>
      </c>
      <c r="U216" s="46" t="str">
        <f t="shared" si="14"/>
        <v>CO</v>
      </c>
      <c r="V216">
        <f t="shared" si="15"/>
        <v>219630.48064019479</v>
      </c>
    </row>
    <row r="217" spans="1:22" x14ac:dyDescent="0.2">
      <c r="A217" s="24">
        <v>20171</v>
      </c>
      <c r="B217" s="25" t="s">
        <v>435</v>
      </c>
      <c r="C217" s="46">
        <v>128</v>
      </c>
      <c r="D217" s="46">
        <v>86</v>
      </c>
      <c r="E217" s="53">
        <v>25</v>
      </c>
      <c r="F217" s="54">
        <v>26.2</v>
      </c>
      <c r="G217" s="46">
        <v>0</v>
      </c>
      <c r="H217" s="53">
        <v>0</v>
      </c>
      <c r="I217" s="54"/>
      <c r="J217" s="46">
        <v>392.83390000000003</v>
      </c>
      <c r="K217" s="54">
        <v>13.83562</v>
      </c>
      <c r="L217" s="46">
        <v>10.527200000000001</v>
      </c>
      <c r="M217" s="53">
        <f t="shared" si="12"/>
        <v>3.3084199999999999</v>
      </c>
      <c r="N217" s="11">
        <v>2.577274959098228</v>
      </c>
      <c r="O217" s="11">
        <v>1.9609883004461579</v>
      </c>
      <c r="P217" s="11">
        <v>0.61628665865207055</v>
      </c>
      <c r="Q217" s="26">
        <v>91460</v>
      </c>
      <c r="R217">
        <v>2760</v>
      </c>
      <c r="S217">
        <v>20170</v>
      </c>
      <c r="T217" s="27">
        <f t="shared" si="13"/>
        <v>114390</v>
      </c>
      <c r="U217" s="46" t="str">
        <f t="shared" si="14"/>
        <v>KS</v>
      </c>
      <c r="V217">
        <f t="shared" si="15"/>
        <v>294814.48257124628</v>
      </c>
    </row>
    <row r="218" spans="1:22" x14ac:dyDescent="0.2">
      <c r="A218" s="24">
        <v>31163</v>
      </c>
      <c r="B218" s="25" t="s">
        <v>436</v>
      </c>
      <c r="C218" s="46">
        <v>510</v>
      </c>
      <c r="D218" s="46">
        <v>281</v>
      </c>
      <c r="E218" s="53">
        <v>510</v>
      </c>
      <c r="F218" s="54">
        <v>362.98</v>
      </c>
      <c r="G218" s="46">
        <v>133.97999999999999</v>
      </c>
      <c r="H218" s="53">
        <v>362.98</v>
      </c>
      <c r="I218" s="54">
        <v>392.77359999999999</v>
      </c>
      <c r="J218" s="46">
        <v>392.77359999999999</v>
      </c>
      <c r="K218" s="54">
        <v>14.57033</v>
      </c>
      <c r="L218" s="46">
        <v>12.159739999999999</v>
      </c>
      <c r="M218" s="53">
        <f t="shared" si="12"/>
        <v>2.4105900000000009</v>
      </c>
      <c r="N218" s="11">
        <v>2.7141354456683322</v>
      </c>
      <c r="O218" s="11">
        <v>2.2650949802860358</v>
      </c>
      <c r="P218" s="11">
        <v>0.44904046538229592</v>
      </c>
      <c r="Q218" s="26">
        <v>89230</v>
      </c>
      <c r="R218">
        <v>2250</v>
      </c>
      <c r="S218">
        <v>236900</v>
      </c>
      <c r="T218" s="27">
        <f t="shared" si="13"/>
        <v>328380</v>
      </c>
      <c r="U218" s="46" t="str">
        <f t="shared" si="14"/>
        <v>NE</v>
      </c>
      <c r="V218">
        <f t="shared" si="15"/>
        <v>891267.79764856689</v>
      </c>
    </row>
    <row r="219" spans="1:22" x14ac:dyDescent="0.2">
      <c r="A219" s="24">
        <v>31069</v>
      </c>
      <c r="B219" s="25" t="s">
        <v>437</v>
      </c>
      <c r="C219" s="46">
        <v>252</v>
      </c>
      <c r="D219" s="46">
        <v>252</v>
      </c>
      <c r="E219" s="53">
        <v>252</v>
      </c>
      <c r="F219" s="54">
        <v>110.4</v>
      </c>
      <c r="G219" s="46">
        <v>110.4</v>
      </c>
      <c r="H219" s="53">
        <v>110.4</v>
      </c>
      <c r="I219" s="54"/>
      <c r="J219" s="46">
        <v>392.76119999999997</v>
      </c>
      <c r="K219" s="54">
        <v>0</v>
      </c>
      <c r="L219" s="46">
        <v>0</v>
      </c>
      <c r="M219" s="53">
        <f t="shared" si="12"/>
        <v>0</v>
      </c>
      <c r="N219" s="11">
        <v>0</v>
      </c>
      <c r="O219" s="11">
        <v>0</v>
      </c>
      <c r="P219" s="11">
        <v>0</v>
      </c>
      <c r="Q219" s="26">
        <v>0</v>
      </c>
      <c r="R219">
        <v>0</v>
      </c>
      <c r="S219">
        <v>0</v>
      </c>
      <c r="T219" s="27">
        <f t="shared" si="13"/>
        <v>0</v>
      </c>
      <c r="U219" s="46" t="str">
        <f t="shared" si="14"/>
        <v>NE</v>
      </c>
      <c r="V219">
        <f t="shared" si="15"/>
        <v>0</v>
      </c>
    </row>
    <row r="220" spans="1:22" x14ac:dyDescent="0.2">
      <c r="A220" s="24">
        <v>56041</v>
      </c>
      <c r="B220" s="25" t="s">
        <v>438</v>
      </c>
      <c r="C220" s="46">
        <v>254</v>
      </c>
      <c r="D220" s="46">
        <v>254</v>
      </c>
      <c r="E220" s="53">
        <v>240</v>
      </c>
      <c r="F220" s="54">
        <v>195.8</v>
      </c>
      <c r="G220" s="46">
        <v>195.8</v>
      </c>
      <c r="H220" s="53">
        <v>181.8</v>
      </c>
      <c r="I220" s="54"/>
      <c r="J220" s="46">
        <v>392.71190000000001</v>
      </c>
      <c r="K220" s="54">
        <v>10.105359999999999</v>
      </c>
      <c r="L220" s="46">
        <v>9.5653220000000001</v>
      </c>
      <c r="M220" s="53">
        <f t="shared" si="12"/>
        <v>0.54003799999999913</v>
      </c>
      <c r="N220" s="11">
        <v>1.8824086871909509</v>
      </c>
      <c r="O220" s="11">
        <v>1.781811358385919</v>
      </c>
      <c r="P220" s="11">
        <v>0.10059732880503271</v>
      </c>
      <c r="Q220" s="26">
        <v>0</v>
      </c>
      <c r="R220">
        <v>410</v>
      </c>
      <c r="S220">
        <v>57950</v>
      </c>
      <c r="T220" s="27">
        <f t="shared" si="13"/>
        <v>58360</v>
      </c>
      <c r="U220" s="46" t="str">
        <f t="shared" si="14"/>
        <v>WY</v>
      </c>
      <c r="V220">
        <f t="shared" si="15"/>
        <v>109857.37098446389</v>
      </c>
    </row>
    <row r="221" spans="1:22" x14ac:dyDescent="0.2">
      <c r="A221" s="24">
        <v>8059</v>
      </c>
      <c r="B221" s="25" t="s">
        <v>439</v>
      </c>
      <c r="C221" s="46">
        <v>1863</v>
      </c>
      <c r="D221" s="46">
        <v>1454</v>
      </c>
      <c r="E221" s="53">
        <v>1309</v>
      </c>
      <c r="F221" s="54">
        <v>1861.38</v>
      </c>
      <c r="G221" s="46">
        <v>1452.38</v>
      </c>
      <c r="H221" s="53">
        <v>1307.3800000000001</v>
      </c>
      <c r="I221" s="54"/>
      <c r="J221" s="46">
        <v>392.47809999999998</v>
      </c>
      <c r="K221" s="54">
        <v>9.0735919999999997</v>
      </c>
      <c r="L221" s="46">
        <v>8.6390279999999997</v>
      </c>
      <c r="M221" s="53">
        <f t="shared" si="12"/>
        <v>0.43456399999999995</v>
      </c>
      <c r="N221" s="11">
        <v>1.690212758855332</v>
      </c>
      <c r="O221" s="11">
        <v>1.609262941259477</v>
      </c>
      <c r="P221" s="11">
        <v>8.0949817595854928E-2</v>
      </c>
      <c r="Q221" s="26">
        <v>40</v>
      </c>
      <c r="R221">
        <v>890</v>
      </c>
      <c r="S221">
        <v>62140</v>
      </c>
      <c r="T221" s="27">
        <f t="shared" si="13"/>
        <v>63070</v>
      </c>
      <c r="U221" s="46" t="str">
        <f t="shared" si="14"/>
        <v>CO</v>
      </c>
      <c r="V221">
        <f t="shared" si="15"/>
        <v>106601.71870100578</v>
      </c>
    </row>
    <row r="222" spans="1:22" x14ac:dyDescent="0.2">
      <c r="A222" s="24">
        <v>31007</v>
      </c>
      <c r="B222" s="25" t="s">
        <v>440</v>
      </c>
      <c r="C222" s="46">
        <v>310</v>
      </c>
      <c r="D222" s="46">
        <v>243</v>
      </c>
      <c r="E222" s="53">
        <v>310</v>
      </c>
      <c r="F222" s="54">
        <v>168.4</v>
      </c>
      <c r="G222" s="46">
        <v>101.4</v>
      </c>
      <c r="H222" s="53">
        <v>168.4</v>
      </c>
      <c r="I222" s="54"/>
      <c r="J222" s="46">
        <v>392.13729999999998</v>
      </c>
      <c r="K222" s="54">
        <v>0</v>
      </c>
      <c r="L222" s="46">
        <v>0</v>
      </c>
      <c r="M222" s="53">
        <f t="shared" si="12"/>
        <v>0</v>
      </c>
      <c r="N222" s="11">
        <v>0</v>
      </c>
      <c r="O222" s="11">
        <v>0</v>
      </c>
      <c r="P222" s="11">
        <v>0</v>
      </c>
      <c r="Q222" s="26">
        <v>0</v>
      </c>
      <c r="R222">
        <v>0</v>
      </c>
      <c r="S222">
        <v>0</v>
      </c>
      <c r="T222" s="27">
        <f t="shared" si="13"/>
        <v>0</v>
      </c>
      <c r="U222" s="46" t="str">
        <f t="shared" si="14"/>
        <v>NE</v>
      </c>
      <c r="V222">
        <f t="shared" si="15"/>
        <v>0</v>
      </c>
    </row>
    <row r="223" spans="1:22" x14ac:dyDescent="0.2">
      <c r="A223" s="24">
        <v>8035</v>
      </c>
      <c r="B223" s="25" t="s">
        <v>441</v>
      </c>
      <c r="C223" s="46">
        <v>2126</v>
      </c>
      <c r="D223" s="46">
        <v>2126</v>
      </c>
      <c r="E223" s="53">
        <v>2126</v>
      </c>
      <c r="F223" s="54">
        <v>2126</v>
      </c>
      <c r="G223" s="46">
        <v>2126</v>
      </c>
      <c r="H223" s="53">
        <v>2126</v>
      </c>
      <c r="I223" s="54"/>
      <c r="J223" s="46">
        <v>391.96910000000003</v>
      </c>
      <c r="K223" s="54">
        <v>9.1837149999999994</v>
      </c>
      <c r="L223" s="46">
        <v>8.5893409999999992</v>
      </c>
      <c r="M223" s="53">
        <f t="shared" si="12"/>
        <v>0.59437400000000018</v>
      </c>
      <c r="N223" s="11">
        <v>1.7107262776077099</v>
      </c>
      <c r="O223" s="11">
        <v>1.6000073342904571</v>
      </c>
      <c r="P223" s="11">
        <v>0.1107189433172529</v>
      </c>
      <c r="Q223" s="26">
        <v>130</v>
      </c>
      <c r="R223">
        <v>20</v>
      </c>
      <c r="S223">
        <v>57160</v>
      </c>
      <c r="T223" s="27">
        <f t="shared" si="13"/>
        <v>57310</v>
      </c>
      <c r="U223" s="46" t="str">
        <f t="shared" si="14"/>
        <v>CO</v>
      </c>
      <c r="V223">
        <f t="shared" si="15"/>
        <v>98041.722969697861</v>
      </c>
    </row>
    <row r="224" spans="1:22" x14ac:dyDescent="0.2">
      <c r="A224" s="24">
        <v>20153</v>
      </c>
      <c r="B224" s="25" t="s">
        <v>442</v>
      </c>
      <c r="C224" s="46">
        <v>383</v>
      </c>
      <c r="D224" s="46">
        <v>383</v>
      </c>
      <c r="E224" s="53">
        <v>263</v>
      </c>
      <c r="F224" s="54">
        <v>281.2</v>
      </c>
      <c r="G224" s="46">
        <v>281.2</v>
      </c>
      <c r="H224" s="53">
        <v>161.19999999999999</v>
      </c>
      <c r="I224" s="54"/>
      <c r="J224" s="46">
        <v>391.91969999999998</v>
      </c>
      <c r="K224" s="54">
        <v>0</v>
      </c>
      <c r="L224" s="46">
        <v>0</v>
      </c>
      <c r="M224" s="53">
        <f t="shared" si="12"/>
        <v>0</v>
      </c>
      <c r="N224" s="11">
        <v>0</v>
      </c>
      <c r="O224" s="11">
        <v>0</v>
      </c>
      <c r="P224" s="11">
        <v>0</v>
      </c>
      <c r="Q224" s="26">
        <v>0</v>
      </c>
      <c r="R224">
        <v>0</v>
      </c>
      <c r="S224">
        <v>0</v>
      </c>
      <c r="T224" s="27">
        <f t="shared" si="13"/>
        <v>0</v>
      </c>
      <c r="U224" s="46" t="str">
        <f t="shared" si="14"/>
        <v>KS</v>
      </c>
      <c r="V224">
        <f t="shared" si="15"/>
        <v>0</v>
      </c>
    </row>
    <row r="225" spans="1:22" x14ac:dyDescent="0.2">
      <c r="A225" s="24">
        <v>8013</v>
      </c>
      <c r="B225" s="25" t="s">
        <v>443</v>
      </c>
      <c r="C225" s="46">
        <v>1526</v>
      </c>
      <c r="D225" s="46">
        <v>1360</v>
      </c>
      <c r="E225" s="53">
        <v>969</v>
      </c>
      <c r="F225" s="54">
        <v>1526</v>
      </c>
      <c r="G225" s="46">
        <v>1360</v>
      </c>
      <c r="H225" s="53">
        <v>969</v>
      </c>
      <c r="I225" s="54"/>
      <c r="J225" s="46">
        <v>391.8116</v>
      </c>
      <c r="K225" s="54">
        <v>9.5199789999999993</v>
      </c>
      <c r="L225" s="46">
        <v>8.9445029999999992</v>
      </c>
      <c r="M225" s="53">
        <f t="shared" si="12"/>
        <v>0.5754760000000001</v>
      </c>
      <c r="N225" s="11">
        <v>1.7733649440965411</v>
      </c>
      <c r="O225" s="11">
        <v>1.666166286980922</v>
      </c>
      <c r="P225" s="11">
        <v>0.10719865711561979</v>
      </c>
      <c r="Q225" s="26">
        <v>20</v>
      </c>
      <c r="R225">
        <v>300</v>
      </c>
      <c r="S225">
        <v>15790</v>
      </c>
      <c r="T225" s="27">
        <f t="shared" si="13"/>
        <v>16110</v>
      </c>
      <c r="U225" s="46" t="str">
        <f t="shared" si="14"/>
        <v>CO</v>
      </c>
      <c r="V225">
        <f t="shared" si="15"/>
        <v>28568.909249395278</v>
      </c>
    </row>
    <row r="226" spans="1:22" x14ac:dyDescent="0.2">
      <c r="A226" s="24">
        <v>8077</v>
      </c>
      <c r="B226" s="25" t="s">
        <v>444</v>
      </c>
      <c r="C226" s="46">
        <v>2045</v>
      </c>
      <c r="D226" s="46">
        <v>2045</v>
      </c>
      <c r="E226" s="53">
        <v>695</v>
      </c>
      <c r="F226" s="54">
        <v>2045</v>
      </c>
      <c r="G226" s="46">
        <v>2045</v>
      </c>
      <c r="H226" s="53">
        <v>695</v>
      </c>
      <c r="I226" s="54"/>
      <c r="J226" s="46">
        <v>391.4074</v>
      </c>
      <c r="K226" s="54">
        <v>10.21522</v>
      </c>
      <c r="L226" s="46">
        <v>9.556044</v>
      </c>
      <c r="M226" s="53">
        <f t="shared" si="12"/>
        <v>0.65917600000000043</v>
      </c>
      <c r="N226" s="11">
        <v>1.902873214765902</v>
      </c>
      <c r="O226" s="11">
        <v>1.7800830688643421</v>
      </c>
      <c r="P226" s="11">
        <v>0.1227901459015595</v>
      </c>
      <c r="Q226" s="26">
        <v>20</v>
      </c>
      <c r="R226">
        <v>8950</v>
      </c>
      <c r="S226">
        <v>51940</v>
      </c>
      <c r="T226" s="27">
        <f t="shared" si="13"/>
        <v>60910</v>
      </c>
      <c r="U226" s="46" t="str">
        <f t="shared" si="14"/>
        <v>CO</v>
      </c>
      <c r="V226">
        <f t="shared" si="15"/>
        <v>115904.00751139109</v>
      </c>
    </row>
    <row r="227" spans="1:22" x14ac:dyDescent="0.2">
      <c r="A227" s="24">
        <v>19129</v>
      </c>
      <c r="B227" s="25" t="s">
        <v>445</v>
      </c>
      <c r="C227" s="46">
        <v>1088</v>
      </c>
      <c r="D227" s="46">
        <v>838</v>
      </c>
      <c r="E227" s="53">
        <v>114</v>
      </c>
      <c r="F227" s="54">
        <v>993.96</v>
      </c>
      <c r="G227" s="46">
        <v>743.96</v>
      </c>
      <c r="H227" s="53">
        <v>19.96</v>
      </c>
      <c r="I227" s="54">
        <v>391.38119999999998</v>
      </c>
      <c r="J227" s="46">
        <v>391.38119999999998</v>
      </c>
      <c r="K227" s="54">
        <v>13.5989</v>
      </c>
      <c r="L227" s="46">
        <v>11.794499999999999</v>
      </c>
      <c r="M227" s="53">
        <f t="shared" si="12"/>
        <v>1.8044000000000011</v>
      </c>
      <c r="N227" s="11">
        <v>2.5331791738484362</v>
      </c>
      <c r="O227" s="11">
        <v>2.197058715481059</v>
      </c>
      <c r="P227" s="11">
        <v>0.33612045836737692</v>
      </c>
      <c r="Q227" s="26">
        <v>201690</v>
      </c>
      <c r="R227">
        <v>18820</v>
      </c>
      <c r="S227">
        <v>17660</v>
      </c>
      <c r="T227" s="27">
        <f t="shared" si="13"/>
        <v>238170</v>
      </c>
      <c r="U227" s="46" t="str">
        <f t="shared" si="14"/>
        <v>IA</v>
      </c>
      <c r="V227">
        <f t="shared" si="15"/>
        <v>603327.28383548209</v>
      </c>
    </row>
    <row r="228" spans="1:22" x14ac:dyDescent="0.2">
      <c r="A228" s="24">
        <v>46053</v>
      </c>
      <c r="B228" s="25" t="s">
        <v>446</v>
      </c>
      <c r="C228" s="46">
        <v>381</v>
      </c>
      <c r="D228" s="46">
        <v>381</v>
      </c>
      <c r="E228" s="53">
        <v>63</v>
      </c>
      <c r="F228" s="54">
        <v>110.88</v>
      </c>
      <c r="G228" s="46">
        <v>110.88</v>
      </c>
      <c r="H228" s="53">
        <v>0</v>
      </c>
      <c r="I228" s="54">
        <v>391.25459999999998</v>
      </c>
      <c r="J228" s="46">
        <v>391.25459999999998</v>
      </c>
      <c r="K228" s="54">
        <v>13.90254</v>
      </c>
      <c r="L228" s="46">
        <v>11.79508</v>
      </c>
      <c r="M228" s="53">
        <f t="shared" si="12"/>
        <v>2.1074599999999997</v>
      </c>
      <c r="N228" s="11">
        <v>2.5897406989973328</v>
      </c>
      <c r="O228" s="11">
        <v>2.1971667568609381</v>
      </c>
      <c r="P228" s="11">
        <v>0.39257394213639518</v>
      </c>
      <c r="Q228" s="26">
        <v>142190</v>
      </c>
      <c r="R228">
        <v>22170</v>
      </c>
      <c r="S228">
        <v>367630</v>
      </c>
      <c r="T228" s="27">
        <f t="shared" si="13"/>
        <v>531990</v>
      </c>
      <c r="U228" s="46" t="str">
        <f t="shared" si="14"/>
        <v>SD</v>
      </c>
      <c r="V228">
        <f t="shared" si="15"/>
        <v>1377716.154459591</v>
      </c>
    </row>
    <row r="229" spans="1:22" x14ac:dyDescent="0.2">
      <c r="A229" s="24">
        <v>8029</v>
      </c>
      <c r="B229" s="25" t="s">
        <v>447</v>
      </c>
      <c r="C229" s="46">
        <v>1925</v>
      </c>
      <c r="D229" s="46">
        <v>1925</v>
      </c>
      <c r="E229" s="53">
        <v>576</v>
      </c>
      <c r="F229" s="54">
        <v>1917.26</v>
      </c>
      <c r="G229" s="46">
        <v>1917.26</v>
      </c>
      <c r="H229" s="53">
        <v>568.26</v>
      </c>
      <c r="I229" s="54"/>
      <c r="J229" s="46">
        <v>391.11630000000002</v>
      </c>
      <c r="K229" s="54">
        <v>11.70261</v>
      </c>
      <c r="L229" s="46">
        <v>10.967829999999999</v>
      </c>
      <c r="M229" s="53">
        <f t="shared" si="12"/>
        <v>0.73478000000000065</v>
      </c>
      <c r="N229" s="11">
        <v>2.1799416078999361</v>
      </c>
      <c r="O229" s="11">
        <v>2.043068081852951</v>
      </c>
      <c r="P229" s="11">
        <v>0.1368735260469858</v>
      </c>
      <c r="Q229" s="26">
        <v>10</v>
      </c>
      <c r="R229">
        <v>2320</v>
      </c>
      <c r="S229">
        <v>12510</v>
      </c>
      <c r="T229" s="27">
        <f t="shared" si="13"/>
        <v>14840</v>
      </c>
      <c r="U229" s="46" t="str">
        <f t="shared" si="14"/>
        <v>CO</v>
      </c>
      <c r="V229">
        <f t="shared" si="15"/>
        <v>32350.333461235052</v>
      </c>
    </row>
    <row r="230" spans="1:22" x14ac:dyDescent="0.2">
      <c r="A230" s="24">
        <v>49007</v>
      </c>
      <c r="B230" s="25" t="s">
        <v>448</v>
      </c>
      <c r="C230" s="46">
        <v>586</v>
      </c>
      <c r="D230" s="46">
        <v>586</v>
      </c>
      <c r="E230" s="53">
        <v>91</v>
      </c>
      <c r="F230" s="54">
        <v>586</v>
      </c>
      <c r="G230" s="46">
        <v>586</v>
      </c>
      <c r="H230" s="53">
        <v>91</v>
      </c>
      <c r="I230" s="54"/>
      <c r="J230" s="46">
        <v>391.05840000000001</v>
      </c>
      <c r="K230" s="54">
        <v>13.67266</v>
      </c>
      <c r="L230" s="46">
        <v>12.99719</v>
      </c>
      <c r="M230" s="53">
        <f t="shared" si="12"/>
        <v>0.67547000000000068</v>
      </c>
      <c r="N230" s="11">
        <v>2.5469190569171452</v>
      </c>
      <c r="O230" s="11">
        <v>2.4210936933539591</v>
      </c>
      <c r="P230" s="11">
        <v>0.1258253635631856</v>
      </c>
      <c r="Q230" s="26">
        <v>30</v>
      </c>
      <c r="R230">
        <v>270</v>
      </c>
      <c r="S230">
        <v>86980</v>
      </c>
      <c r="T230" s="27">
        <f t="shared" si="13"/>
        <v>87280</v>
      </c>
      <c r="U230" s="46" t="str">
        <f t="shared" si="14"/>
        <v>UT</v>
      </c>
      <c r="V230">
        <f t="shared" si="15"/>
        <v>222295.09528772841</v>
      </c>
    </row>
    <row r="231" spans="1:22" x14ac:dyDescent="0.2">
      <c r="A231" s="24">
        <v>8043</v>
      </c>
      <c r="B231" s="25" t="s">
        <v>449</v>
      </c>
      <c r="C231" s="46">
        <v>895</v>
      </c>
      <c r="D231" s="46">
        <v>895</v>
      </c>
      <c r="E231" s="53">
        <v>514</v>
      </c>
      <c r="F231" s="54">
        <v>895</v>
      </c>
      <c r="G231" s="46">
        <v>895</v>
      </c>
      <c r="H231" s="53">
        <v>514</v>
      </c>
      <c r="I231" s="54"/>
      <c r="J231" s="46">
        <v>391.00170000000003</v>
      </c>
      <c r="K231" s="54">
        <v>11.322900000000001</v>
      </c>
      <c r="L231" s="46">
        <v>10.622170000000001</v>
      </c>
      <c r="M231" s="53">
        <f t="shared" si="12"/>
        <v>0.70073000000000008</v>
      </c>
      <c r="N231" s="11">
        <v>2.1092098969452282</v>
      </c>
      <c r="O231" s="11">
        <v>1.978679145010084</v>
      </c>
      <c r="P231" s="11">
        <v>0.13053075193514291</v>
      </c>
      <c r="Q231" s="26">
        <v>0</v>
      </c>
      <c r="R231">
        <v>800</v>
      </c>
      <c r="S231">
        <v>95100</v>
      </c>
      <c r="T231" s="27">
        <f t="shared" si="13"/>
        <v>95900</v>
      </c>
      <c r="U231" s="46" t="str">
        <f t="shared" si="14"/>
        <v>CO</v>
      </c>
      <c r="V231">
        <f t="shared" si="15"/>
        <v>202273.22911704739</v>
      </c>
    </row>
    <row r="232" spans="1:22" x14ac:dyDescent="0.2">
      <c r="A232" s="24">
        <v>49029</v>
      </c>
      <c r="B232" s="25" t="s">
        <v>450</v>
      </c>
      <c r="C232" s="46">
        <v>941</v>
      </c>
      <c r="D232" s="46">
        <v>941</v>
      </c>
      <c r="E232" s="53">
        <v>472</v>
      </c>
      <c r="F232" s="54">
        <v>939.82</v>
      </c>
      <c r="G232" s="46">
        <v>939.82</v>
      </c>
      <c r="H232" s="53">
        <v>470.82</v>
      </c>
      <c r="I232" s="54"/>
      <c r="J232" s="46">
        <v>390.73700000000002</v>
      </c>
      <c r="K232" s="54">
        <v>13.32174</v>
      </c>
      <c r="L232" s="46">
        <v>12.554169999999999</v>
      </c>
      <c r="M232" s="53">
        <f t="shared" si="12"/>
        <v>0.76757000000000097</v>
      </c>
      <c r="N232" s="11">
        <v>2.481550296525723</v>
      </c>
      <c r="O232" s="11">
        <v>2.338568706950769</v>
      </c>
      <c r="P232" s="11">
        <v>0.1429815895749543</v>
      </c>
      <c r="Q232" s="26">
        <v>1410</v>
      </c>
      <c r="R232">
        <v>11950</v>
      </c>
      <c r="S232">
        <v>137970</v>
      </c>
      <c r="T232" s="27">
        <f t="shared" si="13"/>
        <v>151330</v>
      </c>
      <c r="U232" s="46" t="str">
        <f t="shared" si="14"/>
        <v>UT</v>
      </c>
      <c r="V232">
        <f t="shared" si="15"/>
        <v>375533.00637323764</v>
      </c>
    </row>
    <row r="233" spans="1:22" x14ac:dyDescent="0.2">
      <c r="A233" s="24">
        <v>8015</v>
      </c>
      <c r="B233" s="25" t="s">
        <v>451</v>
      </c>
      <c r="C233" s="46">
        <v>1747</v>
      </c>
      <c r="D233" s="46">
        <v>1747</v>
      </c>
      <c r="E233" s="53">
        <v>1304</v>
      </c>
      <c r="F233" s="54">
        <v>1742.04</v>
      </c>
      <c r="G233" s="46">
        <v>1742.04</v>
      </c>
      <c r="H233" s="53">
        <v>1299.04</v>
      </c>
      <c r="I233" s="54"/>
      <c r="J233" s="46">
        <v>390.50670000000002</v>
      </c>
      <c r="K233" s="54">
        <v>10.990679999999999</v>
      </c>
      <c r="L233" s="46">
        <v>10.402329999999999</v>
      </c>
      <c r="M233" s="53">
        <f t="shared" si="12"/>
        <v>0.58835000000000015</v>
      </c>
      <c r="N233" s="11">
        <v>2.0473245396636881</v>
      </c>
      <c r="O233" s="11">
        <v>1.937727736471244</v>
      </c>
      <c r="P233" s="11">
        <v>0.10959680319244409</v>
      </c>
      <c r="Q233" s="26">
        <v>320</v>
      </c>
      <c r="R233">
        <v>3710</v>
      </c>
      <c r="S233">
        <v>35310</v>
      </c>
      <c r="T233" s="27">
        <f t="shared" si="13"/>
        <v>39340</v>
      </c>
      <c r="U233" s="46" t="str">
        <f t="shared" si="14"/>
        <v>CO</v>
      </c>
      <c r="V233">
        <f t="shared" si="15"/>
        <v>80541.747390369492</v>
      </c>
    </row>
    <row r="234" spans="1:22" x14ac:dyDescent="0.2">
      <c r="A234" s="24">
        <v>20181</v>
      </c>
      <c r="B234" s="25" t="s">
        <v>452</v>
      </c>
      <c r="C234" s="46">
        <v>493</v>
      </c>
      <c r="D234" s="46">
        <v>473</v>
      </c>
      <c r="E234" s="53">
        <v>152</v>
      </c>
      <c r="F234" s="54">
        <v>391.2</v>
      </c>
      <c r="G234" s="46">
        <v>371.2</v>
      </c>
      <c r="H234" s="53">
        <v>50.2</v>
      </c>
      <c r="I234" s="54"/>
      <c r="J234" s="46">
        <v>390.45080000000002</v>
      </c>
      <c r="K234" s="54">
        <v>0</v>
      </c>
      <c r="L234" s="46">
        <v>0</v>
      </c>
      <c r="M234" s="53">
        <f t="shared" si="12"/>
        <v>0</v>
      </c>
      <c r="N234" s="11">
        <v>0</v>
      </c>
      <c r="O234" s="11">
        <v>0</v>
      </c>
      <c r="P234" s="11">
        <v>0</v>
      </c>
      <c r="Q234" s="26">
        <v>0</v>
      </c>
      <c r="R234">
        <v>0</v>
      </c>
      <c r="S234">
        <v>0</v>
      </c>
      <c r="T234" s="27">
        <f t="shared" si="13"/>
        <v>0</v>
      </c>
      <c r="U234" s="46" t="str">
        <f t="shared" si="14"/>
        <v>KS</v>
      </c>
      <c r="V234">
        <f t="shared" si="15"/>
        <v>0</v>
      </c>
    </row>
    <row r="235" spans="1:22" x14ac:dyDescent="0.2">
      <c r="A235" s="24">
        <v>56001</v>
      </c>
      <c r="B235" s="25" t="s">
        <v>453</v>
      </c>
      <c r="C235" s="46">
        <v>243</v>
      </c>
      <c r="D235" s="46">
        <v>243</v>
      </c>
      <c r="E235" s="53">
        <v>243</v>
      </c>
      <c r="F235" s="54">
        <v>199.68</v>
      </c>
      <c r="G235" s="46">
        <v>199.68</v>
      </c>
      <c r="H235" s="53">
        <v>199.68</v>
      </c>
      <c r="I235" s="54"/>
      <c r="J235" s="46">
        <v>390.18110000000001</v>
      </c>
      <c r="K235" s="54">
        <v>8.8581610000000008</v>
      </c>
      <c r="L235" s="46">
        <v>8.3918239999999997</v>
      </c>
      <c r="M235" s="53">
        <f t="shared" si="12"/>
        <v>0.46633700000000111</v>
      </c>
      <c r="N235" s="11">
        <v>1.650082651081811</v>
      </c>
      <c r="O235" s="11">
        <v>1.5632142149292569</v>
      </c>
      <c r="P235" s="11">
        <v>8.6868436152553574E-2</v>
      </c>
      <c r="Q235" s="26">
        <v>30</v>
      </c>
      <c r="R235">
        <v>3750</v>
      </c>
      <c r="S235">
        <v>940570</v>
      </c>
      <c r="T235" s="27">
        <f t="shared" si="13"/>
        <v>944350</v>
      </c>
      <c r="U235" s="46" t="str">
        <f t="shared" si="14"/>
        <v>WY</v>
      </c>
      <c r="V235">
        <f t="shared" si="15"/>
        <v>1558255.5515491082</v>
      </c>
    </row>
    <row r="236" spans="1:22" x14ac:dyDescent="0.2">
      <c r="A236" s="24">
        <v>19011</v>
      </c>
      <c r="B236" s="25" t="s">
        <v>454</v>
      </c>
      <c r="C236" s="46">
        <v>1469</v>
      </c>
      <c r="D236" s="46">
        <v>1827</v>
      </c>
      <c r="E236" s="53">
        <v>0</v>
      </c>
      <c r="F236" s="54">
        <v>1335.54</v>
      </c>
      <c r="G236" s="46">
        <v>1693.54</v>
      </c>
      <c r="H236" s="53">
        <v>0</v>
      </c>
      <c r="I236" s="54">
        <v>390.11540000000002</v>
      </c>
      <c r="J236" s="46">
        <v>390.11540000000002</v>
      </c>
      <c r="K236" s="54">
        <v>12.972099999999999</v>
      </c>
      <c r="L236" s="46">
        <v>11.42719</v>
      </c>
      <c r="M236" s="53">
        <f t="shared" si="12"/>
        <v>1.5449099999999998</v>
      </c>
      <c r="N236" s="11">
        <v>2.4164199722830002</v>
      </c>
      <c r="O236" s="11">
        <v>2.1286368547168601</v>
      </c>
      <c r="P236" s="11">
        <v>0.28778311756614039</v>
      </c>
      <c r="Q236" s="26">
        <v>355380</v>
      </c>
      <c r="R236">
        <v>23670</v>
      </c>
      <c r="S236">
        <v>19600</v>
      </c>
      <c r="T236" s="27">
        <f t="shared" si="13"/>
        <v>398650</v>
      </c>
      <c r="U236" s="46" t="str">
        <f t="shared" si="14"/>
        <v>IA</v>
      </c>
      <c r="V236">
        <f t="shared" si="15"/>
        <v>963305.82195061806</v>
      </c>
    </row>
    <row r="237" spans="1:22" x14ac:dyDescent="0.2">
      <c r="A237" s="24">
        <v>49057</v>
      </c>
      <c r="B237" s="25" t="s">
        <v>455</v>
      </c>
      <c r="C237" s="46">
        <v>2210</v>
      </c>
      <c r="D237" s="46">
        <v>2210</v>
      </c>
      <c r="E237" s="53">
        <v>1120</v>
      </c>
      <c r="F237" s="54">
        <v>2210</v>
      </c>
      <c r="G237" s="46">
        <v>2210</v>
      </c>
      <c r="H237" s="53">
        <v>1120</v>
      </c>
      <c r="I237" s="54"/>
      <c r="J237" s="46">
        <v>390.00599999999997</v>
      </c>
      <c r="K237" s="54">
        <v>14.264329999999999</v>
      </c>
      <c r="L237" s="46">
        <v>13.558809999999999</v>
      </c>
      <c r="M237" s="53">
        <f t="shared" si="12"/>
        <v>0.70551999999999992</v>
      </c>
      <c r="N237" s="11">
        <v>2.6571343038702731</v>
      </c>
      <c r="O237" s="11">
        <v>2.5257112791599261</v>
      </c>
      <c r="P237" s="11">
        <v>0.13142302471034781</v>
      </c>
      <c r="Q237" s="26">
        <v>1900</v>
      </c>
      <c r="R237">
        <v>14650</v>
      </c>
      <c r="S237">
        <v>46420</v>
      </c>
      <c r="T237" s="27">
        <f t="shared" si="13"/>
        <v>62970</v>
      </c>
      <c r="U237" s="46" t="str">
        <f t="shared" si="14"/>
        <v>UT</v>
      </c>
      <c r="V237">
        <f t="shared" si="15"/>
        <v>167319.74711471109</v>
      </c>
    </row>
    <row r="238" spans="1:22" x14ac:dyDescent="0.2">
      <c r="A238" s="24">
        <v>31013</v>
      </c>
      <c r="B238" s="25" t="s">
        <v>456</v>
      </c>
      <c r="C238" s="46">
        <v>347</v>
      </c>
      <c r="D238" s="46">
        <v>213</v>
      </c>
      <c r="E238" s="53">
        <v>269</v>
      </c>
      <c r="F238" s="54">
        <v>205.4</v>
      </c>
      <c r="G238" s="46">
        <v>71.399990000000003</v>
      </c>
      <c r="H238" s="53">
        <v>127.4</v>
      </c>
      <c r="I238" s="54">
        <v>389.9889</v>
      </c>
      <c r="J238" s="46">
        <v>389.9889</v>
      </c>
      <c r="K238" s="54">
        <v>0</v>
      </c>
      <c r="L238" s="46">
        <v>0</v>
      </c>
      <c r="M238" s="53">
        <f t="shared" si="12"/>
        <v>0</v>
      </c>
      <c r="N238" s="11">
        <v>0</v>
      </c>
      <c r="O238" s="11">
        <v>0</v>
      </c>
      <c r="P238" s="11">
        <v>0</v>
      </c>
      <c r="Q238" s="26">
        <v>0</v>
      </c>
      <c r="R238">
        <v>0</v>
      </c>
      <c r="S238">
        <v>0</v>
      </c>
      <c r="T238" s="27">
        <f t="shared" si="13"/>
        <v>0</v>
      </c>
      <c r="U238" s="46" t="str">
        <f t="shared" si="14"/>
        <v>NE</v>
      </c>
      <c r="V238">
        <f t="shared" si="15"/>
        <v>0</v>
      </c>
    </row>
    <row r="239" spans="1:22" x14ac:dyDescent="0.2">
      <c r="A239" s="24">
        <v>56015</v>
      </c>
      <c r="B239" s="25" t="s">
        <v>457</v>
      </c>
      <c r="C239" s="46">
        <v>337</v>
      </c>
      <c r="D239" s="46">
        <v>337</v>
      </c>
      <c r="E239" s="53">
        <v>115</v>
      </c>
      <c r="F239" s="54">
        <v>296.32</v>
      </c>
      <c r="G239" s="46">
        <v>296.32</v>
      </c>
      <c r="H239" s="53">
        <v>74.319999999999993</v>
      </c>
      <c r="I239" s="54"/>
      <c r="J239" s="46">
        <v>389.88929999999999</v>
      </c>
      <c r="K239" s="54">
        <v>0</v>
      </c>
      <c r="L239" s="46">
        <v>0</v>
      </c>
      <c r="M239" s="53">
        <f t="shared" si="12"/>
        <v>0</v>
      </c>
      <c r="N239" s="11">
        <v>0</v>
      </c>
      <c r="O239" s="11">
        <v>0</v>
      </c>
      <c r="P239" s="11">
        <v>0</v>
      </c>
      <c r="Q239" s="26">
        <v>0</v>
      </c>
      <c r="R239">
        <v>0</v>
      </c>
      <c r="S239">
        <v>0</v>
      </c>
      <c r="T239" s="27">
        <f t="shared" si="13"/>
        <v>0</v>
      </c>
      <c r="U239" s="46" t="str">
        <f t="shared" si="14"/>
        <v>WY</v>
      </c>
      <c r="V239">
        <f t="shared" si="15"/>
        <v>0</v>
      </c>
    </row>
    <row r="240" spans="1:22" x14ac:dyDescent="0.2">
      <c r="A240" s="24">
        <v>20193</v>
      </c>
      <c r="B240" s="25" t="s">
        <v>458</v>
      </c>
      <c r="C240" s="46">
        <v>595</v>
      </c>
      <c r="D240" s="46">
        <v>514</v>
      </c>
      <c r="E240" s="53">
        <v>68</v>
      </c>
      <c r="F240" s="54">
        <v>493.2</v>
      </c>
      <c r="G240" s="46">
        <v>412.2</v>
      </c>
      <c r="H240" s="53">
        <v>0</v>
      </c>
      <c r="I240" s="54"/>
      <c r="J240" s="46">
        <v>389.88799999999998</v>
      </c>
      <c r="K240" s="54">
        <v>0</v>
      </c>
      <c r="L240" s="46">
        <v>0</v>
      </c>
      <c r="M240" s="53">
        <f t="shared" si="12"/>
        <v>0</v>
      </c>
      <c r="N240" s="11">
        <v>0</v>
      </c>
      <c r="O240" s="11">
        <v>0</v>
      </c>
      <c r="P240" s="11">
        <v>0</v>
      </c>
      <c r="Q240" s="26">
        <v>0</v>
      </c>
      <c r="R240">
        <v>0</v>
      </c>
      <c r="S240">
        <v>0</v>
      </c>
      <c r="T240" s="27">
        <f t="shared" si="13"/>
        <v>0</v>
      </c>
      <c r="U240" s="46" t="str">
        <f t="shared" si="14"/>
        <v>KS</v>
      </c>
      <c r="V240">
        <f t="shared" si="15"/>
        <v>0</v>
      </c>
    </row>
    <row r="241" spans="1:22" x14ac:dyDescent="0.2">
      <c r="A241" s="24">
        <v>8037</v>
      </c>
      <c r="B241" s="25" t="s">
        <v>459</v>
      </c>
      <c r="C241" s="46">
        <v>835</v>
      </c>
      <c r="D241" s="46">
        <v>1356</v>
      </c>
      <c r="E241" s="53">
        <v>432</v>
      </c>
      <c r="F241" s="54">
        <v>829.14</v>
      </c>
      <c r="G241" s="46">
        <v>1350.14</v>
      </c>
      <c r="H241" s="53">
        <v>426.14</v>
      </c>
      <c r="I241" s="54"/>
      <c r="J241" s="46">
        <v>389.74869999999999</v>
      </c>
      <c r="K241" s="54">
        <v>11.432230000000001</v>
      </c>
      <c r="L241" s="46">
        <v>10.819089999999999</v>
      </c>
      <c r="M241" s="53">
        <f t="shared" si="12"/>
        <v>0.61314000000000135</v>
      </c>
      <c r="N241" s="11">
        <v>2.1295756970523581</v>
      </c>
      <c r="O241" s="11">
        <v>2.0153610562613058</v>
      </c>
      <c r="P241" s="11">
        <v>0.1142146407910517</v>
      </c>
      <c r="Q241" s="26">
        <v>180</v>
      </c>
      <c r="R241">
        <v>12410</v>
      </c>
      <c r="S241">
        <v>98030</v>
      </c>
      <c r="T241" s="27">
        <f t="shared" si="13"/>
        <v>110620</v>
      </c>
      <c r="U241" s="46" t="str">
        <f t="shared" si="14"/>
        <v>CO</v>
      </c>
      <c r="V241">
        <f t="shared" si="15"/>
        <v>235573.66360793184</v>
      </c>
    </row>
    <row r="242" spans="1:22" x14ac:dyDescent="0.2">
      <c r="A242" s="24">
        <v>8045</v>
      </c>
      <c r="B242" s="25" t="s">
        <v>460</v>
      </c>
      <c r="C242" s="46">
        <v>1137</v>
      </c>
      <c r="D242" s="46">
        <v>1137</v>
      </c>
      <c r="E242" s="53">
        <v>868</v>
      </c>
      <c r="F242" s="54">
        <v>1137</v>
      </c>
      <c r="G242" s="46">
        <v>1137</v>
      </c>
      <c r="H242" s="53">
        <v>868</v>
      </c>
      <c r="I242" s="54"/>
      <c r="J242" s="46">
        <v>389.74459999999999</v>
      </c>
      <c r="K242" s="54">
        <v>14.40272</v>
      </c>
      <c r="L242" s="46">
        <v>13.48273</v>
      </c>
      <c r="M242" s="53">
        <f t="shared" si="12"/>
        <v>0.91999000000000031</v>
      </c>
      <c r="N242" s="11">
        <v>2.682913349665808</v>
      </c>
      <c r="O242" s="11">
        <v>2.511539230571703</v>
      </c>
      <c r="P242" s="11">
        <v>0.17137411909410491</v>
      </c>
      <c r="Q242" s="26">
        <v>310</v>
      </c>
      <c r="R242">
        <v>33400</v>
      </c>
      <c r="S242">
        <v>184870</v>
      </c>
      <c r="T242" s="27">
        <f t="shared" si="13"/>
        <v>218580</v>
      </c>
      <c r="U242" s="46" t="str">
        <f t="shared" si="14"/>
        <v>CO</v>
      </c>
      <c r="V242">
        <f t="shared" si="15"/>
        <v>586431.19996995234</v>
      </c>
    </row>
    <row r="243" spans="1:22" x14ac:dyDescent="0.2">
      <c r="A243" s="24">
        <v>49019</v>
      </c>
      <c r="B243" s="25" t="s">
        <v>461</v>
      </c>
      <c r="C243" s="46">
        <v>817.68200000000002</v>
      </c>
      <c r="D243" s="46">
        <v>817.68200000000002</v>
      </c>
      <c r="E243" s="53">
        <v>315.661</v>
      </c>
      <c r="F243" s="54">
        <v>815.6567</v>
      </c>
      <c r="G243" s="46">
        <v>815.6567</v>
      </c>
      <c r="H243" s="53">
        <v>313.63560000000001</v>
      </c>
      <c r="I243" s="54"/>
      <c r="J243" s="46">
        <v>389.64640000000003</v>
      </c>
      <c r="K243" s="54">
        <v>13.51224</v>
      </c>
      <c r="L243" s="46">
        <v>12.64593</v>
      </c>
      <c r="M243" s="53">
        <f t="shared" si="12"/>
        <v>0.86631000000000036</v>
      </c>
      <c r="N243" s="11">
        <v>2.5170363014686332</v>
      </c>
      <c r="O243" s="11">
        <v>2.3556615983605398</v>
      </c>
      <c r="P243" s="11">
        <v>0.16137470310809249</v>
      </c>
      <c r="Q243" s="26">
        <v>60</v>
      </c>
      <c r="R243">
        <v>290</v>
      </c>
      <c r="S243">
        <v>1970</v>
      </c>
      <c r="T243" s="27">
        <f t="shared" si="13"/>
        <v>2320</v>
      </c>
      <c r="U243" s="46" t="str">
        <f t="shared" si="14"/>
        <v>UT</v>
      </c>
      <c r="V243">
        <f t="shared" si="15"/>
        <v>5839.5242194072289</v>
      </c>
    </row>
    <row r="244" spans="1:22" x14ac:dyDescent="0.2">
      <c r="A244" s="24">
        <v>8103</v>
      </c>
      <c r="B244" s="25" t="s">
        <v>462</v>
      </c>
      <c r="C244" s="46">
        <v>531</v>
      </c>
      <c r="D244" s="46">
        <v>531</v>
      </c>
      <c r="E244" s="53">
        <v>531</v>
      </c>
      <c r="F244" s="54">
        <v>531</v>
      </c>
      <c r="G244" s="46">
        <v>531</v>
      </c>
      <c r="H244" s="53">
        <v>531</v>
      </c>
      <c r="I244" s="54"/>
      <c r="J244" s="46">
        <v>389.57369999999997</v>
      </c>
      <c r="K244" s="54">
        <v>14.49457</v>
      </c>
      <c r="L244" s="46">
        <v>13.76098</v>
      </c>
      <c r="M244" s="53">
        <f t="shared" si="12"/>
        <v>0.73358999999999952</v>
      </c>
      <c r="N244" s="11">
        <v>2.700023006117283</v>
      </c>
      <c r="O244" s="11">
        <v>2.5633711511772899</v>
      </c>
      <c r="P244" s="11">
        <v>0.13665185493999321</v>
      </c>
      <c r="Q244" s="26">
        <v>1070</v>
      </c>
      <c r="R244">
        <v>41890</v>
      </c>
      <c r="S244">
        <v>125310</v>
      </c>
      <c r="T244" s="27">
        <f t="shared" si="13"/>
        <v>168270</v>
      </c>
      <c r="U244" s="46" t="str">
        <f t="shared" si="14"/>
        <v>CO</v>
      </c>
      <c r="V244">
        <f t="shared" si="15"/>
        <v>454332.87123935518</v>
      </c>
    </row>
    <row r="245" spans="1:22" x14ac:dyDescent="0.2">
      <c r="A245" s="24">
        <v>8097</v>
      </c>
      <c r="B245" s="25" t="s">
        <v>463</v>
      </c>
      <c r="C245" s="46">
        <v>673</v>
      </c>
      <c r="D245" s="46">
        <v>1055</v>
      </c>
      <c r="E245" s="53">
        <v>419</v>
      </c>
      <c r="F245" s="54">
        <v>669.72</v>
      </c>
      <c r="G245" s="46">
        <v>1051.72</v>
      </c>
      <c r="H245" s="53">
        <v>415.72</v>
      </c>
      <c r="I245" s="54"/>
      <c r="J245" s="46">
        <v>389.32749999999999</v>
      </c>
      <c r="K245" s="54">
        <v>12.766170000000001</v>
      </c>
      <c r="L245" s="46">
        <v>12.066240000000001</v>
      </c>
      <c r="M245" s="53">
        <f t="shared" si="12"/>
        <v>0.69993000000000016</v>
      </c>
      <c r="N245" s="11">
        <v>2.378059694078837</v>
      </c>
      <c r="O245" s="11">
        <v>2.2476779647366301</v>
      </c>
      <c r="P245" s="11">
        <v>0.13038172934220679</v>
      </c>
      <c r="Q245" s="26">
        <v>30</v>
      </c>
      <c r="R245">
        <v>7230</v>
      </c>
      <c r="S245">
        <v>25740</v>
      </c>
      <c r="T245" s="27">
        <f t="shared" si="13"/>
        <v>33000</v>
      </c>
      <c r="U245" s="46" t="str">
        <f t="shared" si="14"/>
        <v>CO</v>
      </c>
      <c r="V245">
        <f t="shared" si="15"/>
        <v>78475.969904601618</v>
      </c>
    </row>
    <row r="246" spans="1:22" x14ac:dyDescent="0.2">
      <c r="A246" s="24">
        <v>36017</v>
      </c>
      <c r="B246" s="25" t="s">
        <v>464</v>
      </c>
      <c r="C246" s="46">
        <v>857</v>
      </c>
      <c r="D246" s="46">
        <v>373</v>
      </c>
      <c r="E246" s="53">
        <v>140</v>
      </c>
      <c r="F246" s="54">
        <v>728.92</v>
      </c>
      <c r="G246" s="46">
        <v>244.92</v>
      </c>
      <c r="H246" s="53">
        <v>11.92</v>
      </c>
      <c r="I246" s="54">
        <v>388.97620000000001</v>
      </c>
      <c r="J246" s="46">
        <v>388.97620000000001</v>
      </c>
      <c r="K246" s="54">
        <v>22.404219999999999</v>
      </c>
      <c r="L246" s="46">
        <v>20.770900000000001</v>
      </c>
      <c r="M246" s="53">
        <f t="shared" si="12"/>
        <v>1.6333199999999977</v>
      </c>
      <c r="N246" s="11">
        <v>4.173418696388576</v>
      </c>
      <c r="O246" s="11">
        <v>3.8691667195205852</v>
      </c>
      <c r="P246" s="11">
        <v>0.30425197686799088</v>
      </c>
      <c r="Q246" s="26">
        <v>38040</v>
      </c>
      <c r="R246">
        <v>119380</v>
      </c>
      <c r="S246">
        <v>6120</v>
      </c>
      <c r="T246" s="27">
        <f t="shared" si="13"/>
        <v>163540</v>
      </c>
      <c r="U246" s="46" t="str">
        <f t="shared" si="14"/>
        <v>NY</v>
      </c>
      <c r="V246">
        <f t="shared" si="15"/>
        <v>682520.89360738767</v>
      </c>
    </row>
    <row r="247" spans="1:22" x14ac:dyDescent="0.2">
      <c r="A247" s="24">
        <v>19029</v>
      </c>
      <c r="B247" s="25" t="s">
        <v>465</v>
      </c>
      <c r="C247" s="46">
        <v>1224</v>
      </c>
      <c r="D247" s="46">
        <v>1217</v>
      </c>
      <c r="E247" s="53">
        <v>81</v>
      </c>
      <c r="F247" s="54">
        <v>1184.82</v>
      </c>
      <c r="G247" s="46">
        <v>1177.82</v>
      </c>
      <c r="H247" s="53">
        <v>41.82</v>
      </c>
      <c r="I247" s="54">
        <v>388.72309999999999</v>
      </c>
      <c r="J247" s="46">
        <v>388.72309999999999</v>
      </c>
      <c r="K247" s="54">
        <v>14.57033</v>
      </c>
      <c r="L247" s="46">
        <v>12.159739999999999</v>
      </c>
      <c r="M247" s="53">
        <f t="shared" si="12"/>
        <v>2.4105900000000009</v>
      </c>
      <c r="N247" s="11">
        <v>2.7141354456683322</v>
      </c>
      <c r="O247" s="11">
        <v>2.2650949802860358</v>
      </c>
      <c r="P247" s="11">
        <v>0.44904046538229592</v>
      </c>
      <c r="Q247" s="26">
        <v>249010</v>
      </c>
      <c r="R247">
        <v>72170</v>
      </c>
      <c r="S247">
        <v>5260</v>
      </c>
      <c r="T247" s="27">
        <f t="shared" si="13"/>
        <v>326440</v>
      </c>
      <c r="U247" s="46" t="str">
        <f t="shared" si="14"/>
        <v>IA</v>
      </c>
      <c r="V247">
        <f t="shared" si="15"/>
        <v>886002.37488397036</v>
      </c>
    </row>
    <row r="248" spans="1:22" x14ac:dyDescent="0.2">
      <c r="A248" s="24">
        <v>49033</v>
      </c>
      <c r="B248" s="25" t="s">
        <v>466</v>
      </c>
      <c r="C248" s="46">
        <v>269</v>
      </c>
      <c r="D248" s="46">
        <v>269</v>
      </c>
      <c r="E248" s="53">
        <v>245</v>
      </c>
      <c r="F248" s="54">
        <v>263.06</v>
      </c>
      <c r="G248" s="46">
        <v>263.06</v>
      </c>
      <c r="H248" s="53">
        <v>239.06</v>
      </c>
      <c r="I248" s="54"/>
      <c r="J248" s="46">
        <v>388.53739999999999</v>
      </c>
      <c r="K248" s="54">
        <v>11.435689999999999</v>
      </c>
      <c r="L248" s="46">
        <v>10.910209999999999</v>
      </c>
      <c r="M248" s="53">
        <f t="shared" si="12"/>
        <v>0.52547999999999995</v>
      </c>
      <c r="N248" s="11">
        <v>2.1302202197668061</v>
      </c>
      <c r="O248" s="11">
        <v>2.032334729596728</v>
      </c>
      <c r="P248" s="11">
        <v>9.7885490170078165E-2</v>
      </c>
      <c r="Q248" s="26">
        <v>0</v>
      </c>
      <c r="R248">
        <v>7830</v>
      </c>
      <c r="S248">
        <v>188350</v>
      </c>
      <c r="T248" s="27">
        <f t="shared" si="13"/>
        <v>196180</v>
      </c>
      <c r="U248" s="46" t="str">
        <f t="shared" si="14"/>
        <v>UT</v>
      </c>
      <c r="V248">
        <f t="shared" si="15"/>
        <v>417906.60271385201</v>
      </c>
    </row>
    <row r="249" spans="1:22" x14ac:dyDescent="0.2">
      <c r="A249" s="24">
        <v>8073</v>
      </c>
      <c r="B249" s="25" t="s">
        <v>467</v>
      </c>
      <c r="C249" s="46">
        <v>173</v>
      </c>
      <c r="D249" s="46">
        <v>173</v>
      </c>
      <c r="E249" s="53">
        <v>173</v>
      </c>
      <c r="F249" s="54">
        <v>171.62</v>
      </c>
      <c r="G249" s="46">
        <v>171.62</v>
      </c>
      <c r="H249" s="53">
        <v>171.62</v>
      </c>
      <c r="I249" s="54"/>
      <c r="J249" s="46">
        <v>388.40019999999998</v>
      </c>
      <c r="K249" s="54">
        <v>0</v>
      </c>
      <c r="L249" s="46">
        <v>0</v>
      </c>
      <c r="M249" s="53">
        <f t="shared" si="12"/>
        <v>0</v>
      </c>
      <c r="N249" s="11">
        <v>0</v>
      </c>
      <c r="O249" s="11">
        <v>0</v>
      </c>
      <c r="P249" s="11">
        <v>0</v>
      </c>
      <c r="Q249" s="26">
        <v>0</v>
      </c>
      <c r="R249">
        <v>0</v>
      </c>
      <c r="S249">
        <v>0</v>
      </c>
      <c r="T249" s="27">
        <f t="shared" si="13"/>
        <v>0</v>
      </c>
      <c r="U249" s="46" t="str">
        <f t="shared" si="14"/>
        <v>CO</v>
      </c>
      <c r="V249">
        <f t="shared" si="15"/>
        <v>0</v>
      </c>
    </row>
    <row r="250" spans="1:22" x14ac:dyDescent="0.2">
      <c r="A250" s="24">
        <v>8101</v>
      </c>
      <c r="B250" s="25" t="s">
        <v>468</v>
      </c>
      <c r="C250" s="46">
        <v>471</v>
      </c>
      <c r="D250" s="46">
        <v>471</v>
      </c>
      <c r="E250" s="53">
        <v>382</v>
      </c>
      <c r="F250" s="54">
        <v>471</v>
      </c>
      <c r="G250" s="46">
        <v>471</v>
      </c>
      <c r="H250" s="53">
        <v>382</v>
      </c>
      <c r="I250" s="54"/>
      <c r="J250" s="46">
        <v>388.05939999999998</v>
      </c>
      <c r="K250" s="54">
        <v>7.9256630000000001</v>
      </c>
      <c r="L250" s="46">
        <v>7.4103250000000003</v>
      </c>
      <c r="M250" s="53">
        <f t="shared" si="12"/>
        <v>0.51533799999999985</v>
      </c>
      <c r="N250" s="11">
        <v>1.47637856374715</v>
      </c>
      <c r="O250" s="11">
        <v>1.3803823074990189</v>
      </c>
      <c r="P250" s="11">
        <v>9.5996256248130712E-2</v>
      </c>
      <c r="Q250" s="26">
        <v>0</v>
      </c>
      <c r="R250">
        <v>350</v>
      </c>
      <c r="S250">
        <v>14690</v>
      </c>
      <c r="T250" s="27">
        <f t="shared" si="13"/>
        <v>15040</v>
      </c>
      <c r="U250" s="46" t="str">
        <f t="shared" si="14"/>
        <v>CO</v>
      </c>
      <c r="V250">
        <f t="shared" si="15"/>
        <v>22204.733598757135</v>
      </c>
    </row>
    <row r="251" spans="1:22" x14ac:dyDescent="0.2">
      <c r="A251" s="24">
        <v>18131</v>
      </c>
      <c r="B251" s="25" t="s">
        <v>469</v>
      </c>
      <c r="C251" s="46">
        <v>771</v>
      </c>
      <c r="D251" s="46">
        <v>1268</v>
      </c>
      <c r="E251" s="53">
        <v>0</v>
      </c>
      <c r="F251" s="54">
        <v>542.22</v>
      </c>
      <c r="G251" s="46">
        <v>1039.22</v>
      </c>
      <c r="H251" s="53">
        <v>0</v>
      </c>
      <c r="I251" s="54">
        <v>387.83699999999999</v>
      </c>
      <c r="J251" s="46">
        <v>387.83699999999999</v>
      </c>
      <c r="K251" s="54">
        <v>13.157579999999999</v>
      </c>
      <c r="L251" s="46">
        <v>11.24466</v>
      </c>
      <c r="M251" s="53">
        <f t="shared" si="12"/>
        <v>1.9129199999999997</v>
      </c>
      <c r="N251" s="11">
        <v>2.4509708604552358</v>
      </c>
      <c r="O251" s="11">
        <v>2.0946354873560771</v>
      </c>
      <c r="P251" s="11">
        <v>0.35633537309915869</v>
      </c>
      <c r="Q251" s="26">
        <v>215690</v>
      </c>
      <c r="R251">
        <v>2590</v>
      </c>
      <c r="S251">
        <v>3440</v>
      </c>
      <c r="T251" s="27">
        <f t="shared" si="13"/>
        <v>221720</v>
      </c>
      <c r="U251" s="46" t="str">
        <f t="shared" si="14"/>
        <v>IN</v>
      </c>
      <c r="V251">
        <f t="shared" si="15"/>
        <v>543429.25918013486</v>
      </c>
    </row>
    <row r="252" spans="1:22" x14ac:dyDescent="0.2">
      <c r="A252" s="24">
        <v>56031</v>
      </c>
      <c r="B252" s="25" t="s">
        <v>470</v>
      </c>
      <c r="C252" s="46">
        <v>231</v>
      </c>
      <c r="D252" s="46">
        <v>231</v>
      </c>
      <c r="E252" s="53">
        <v>168</v>
      </c>
      <c r="F252" s="54">
        <v>190.32</v>
      </c>
      <c r="G252" s="46">
        <v>190.32</v>
      </c>
      <c r="H252" s="53">
        <v>127.32</v>
      </c>
      <c r="I252" s="54"/>
      <c r="J252" s="46">
        <v>387.57580000000002</v>
      </c>
      <c r="K252" s="54">
        <v>7.9256630000000001</v>
      </c>
      <c r="L252" s="46">
        <v>7.4103250000000003</v>
      </c>
      <c r="M252" s="53">
        <f t="shared" si="12"/>
        <v>0.51533799999999985</v>
      </c>
      <c r="N252" s="11">
        <v>1.47637856374715</v>
      </c>
      <c r="O252" s="11">
        <v>1.3803823074990189</v>
      </c>
      <c r="P252" s="11">
        <v>9.5996256248130712E-2</v>
      </c>
      <c r="Q252" s="26">
        <v>0</v>
      </c>
      <c r="R252">
        <v>80</v>
      </c>
      <c r="S252">
        <v>18310</v>
      </c>
      <c r="T252" s="27">
        <f t="shared" si="13"/>
        <v>18390</v>
      </c>
      <c r="U252" s="46" t="str">
        <f t="shared" si="14"/>
        <v>WY</v>
      </c>
      <c r="V252">
        <f t="shared" si="15"/>
        <v>27150.60178731009</v>
      </c>
    </row>
    <row r="253" spans="1:22" x14ac:dyDescent="0.2">
      <c r="A253" s="24">
        <v>8027</v>
      </c>
      <c r="B253" s="25" t="s">
        <v>471</v>
      </c>
      <c r="C253" s="46">
        <v>561</v>
      </c>
      <c r="D253" s="46">
        <v>561</v>
      </c>
      <c r="E253" s="53">
        <v>561</v>
      </c>
      <c r="F253" s="54">
        <v>558.02</v>
      </c>
      <c r="G253" s="46">
        <v>558.02</v>
      </c>
      <c r="H253" s="53">
        <v>558.02</v>
      </c>
      <c r="I253" s="54"/>
      <c r="J253" s="46">
        <v>387.464</v>
      </c>
      <c r="K253" s="54">
        <v>9.4859760000000009</v>
      </c>
      <c r="L253" s="46">
        <v>8.8799829999999993</v>
      </c>
      <c r="M253" s="53">
        <f t="shared" si="12"/>
        <v>0.60599300000000156</v>
      </c>
      <c r="N253" s="11">
        <v>1.767030925062034</v>
      </c>
      <c r="O253" s="11">
        <v>1.6541476148606249</v>
      </c>
      <c r="P253" s="11">
        <v>0.1128833102014089</v>
      </c>
      <c r="Q253" s="26">
        <v>260</v>
      </c>
      <c r="R253">
        <v>10640</v>
      </c>
      <c r="S253">
        <v>141800</v>
      </c>
      <c r="T253" s="27">
        <f t="shared" si="13"/>
        <v>152700</v>
      </c>
      <c r="U253" s="46" t="str">
        <f t="shared" si="14"/>
        <v>CO</v>
      </c>
      <c r="V253">
        <f t="shared" si="15"/>
        <v>269825.62225697259</v>
      </c>
    </row>
    <row r="254" spans="1:22" x14ac:dyDescent="0.2">
      <c r="A254" s="24">
        <v>49039</v>
      </c>
      <c r="B254" s="25" t="s">
        <v>472</v>
      </c>
      <c r="C254" s="46">
        <v>800</v>
      </c>
      <c r="D254" s="46">
        <v>800</v>
      </c>
      <c r="E254" s="53">
        <v>498</v>
      </c>
      <c r="F254" s="54">
        <v>793.96</v>
      </c>
      <c r="G254" s="46">
        <v>793.96</v>
      </c>
      <c r="H254" s="53">
        <v>491.96</v>
      </c>
      <c r="I254" s="54"/>
      <c r="J254" s="46">
        <v>387.37569999999999</v>
      </c>
      <c r="K254" s="54">
        <v>12.17427</v>
      </c>
      <c r="L254" s="46">
        <v>11.439690000000001</v>
      </c>
      <c r="M254" s="53">
        <f t="shared" si="12"/>
        <v>0.73457999999999934</v>
      </c>
      <c r="N254" s="11">
        <v>2.267801603130239</v>
      </c>
      <c r="O254" s="11">
        <v>2.130965332731487</v>
      </c>
      <c r="P254" s="11">
        <v>0.1368362703987516</v>
      </c>
      <c r="Q254" s="26">
        <v>630</v>
      </c>
      <c r="R254">
        <v>4560</v>
      </c>
      <c r="S254">
        <v>48690</v>
      </c>
      <c r="T254" s="27">
        <f t="shared" si="13"/>
        <v>53880</v>
      </c>
      <c r="U254" s="46" t="str">
        <f t="shared" si="14"/>
        <v>UT</v>
      </c>
      <c r="V254">
        <f t="shared" si="15"/>
        <v>122189.15037665729</v>
      </c>
    </row>
    <row r="255" spans="1:22" x14ac:dyDescent="0.2">
      <c r="A255" s="24">
        <v>49049</v>
      </c>
      <c r="B255" s="25" t="s">
        <v>473</v>
      </c>
      <c r="C255" s="46">
        <v>2244</v>
      </c>
      <c r="D255" s="46">
        <v>2244</v>
      </c>
      <c r="E255" s="53">
        <v>798</v>
      </c>
      <c r="F255" s="54">
        <v>2242.9</v>
      </c>
      <c r="G255" s="46">
        <v>2242.9</v>
      </c>
      <c r="H255" s="53">
        <v>796.9</v>
      </c>
      <c r="I255" s="54"/>
      <c r="J255" s="46">
        <v>387.31740000000002</v>
      </c>
      <c r="K255" s="54">
        <v>13.34272</v>
      </c>
      <c r="L255" s="46">
        <v>12.5726</v>
      </c>
      <c r="M255" s="53">
        <f t="shared" si="12"/>
        <v>0.77012000000000036</v>
      </c>
      <c r="N255" s="11">
        <v>2.485458414025473</v>
      </c>
      <c r="O255" s="11">
        <v>2.3420018149355348</v>
      </c>
      <c r="P255" s="11">
        <v>0.14345659908993799</v>
      </c>
      <c r="Q255" s="26">
        <v>2800</v>
      </c>
      <c r="R255">
        <v>7590</v>
      </c>
      <c r="S255">
        <v>77440</v>
      </c>
      <c r="T255" s="27">
        <f t="shared" si="13"/>
        <v>87830</v>
      </c>
      <c r="U255" s="46" t="str">
        <f t="shared" si="14"/>
        <v>UT</v>
      </c>
      <c r="V255">
        <f t="shared" si="15"/>
        <v>218297.81250385728</v>
      </c>
    </row>
    <row r="256" spans="1:22" x14ac:dyDescent="0.2">
      <c r="A256" s="24">
        <v>20109</v>
      </c>
      <c r="B256" s="25" t="s">
        <v>474</v>
      </c>
      <c r="C256" s="46">
        <v>341</v>
      </c>
      <c r="D256" s="46">
        <v>341</v>
      </c>
      <c r="E256" s="53">
        <v>341</v>
      </c>
      <c r="F256" s="54">
        <v>239.2</v>
      </c>
      <c r="G256" s="46">
        <v>239.2</v>
      </c>
      <c r="H256" s="53">
        <v>239.2</v>
      </c>
      <c r="I256" s="54"/>
      <c r="J256" s="46">
        <v>387.2407</v>
      </c>
      <c r="K256" s="54">
        <v>13.83562</v>
      </c>
      <c r="L256" s="46">
        <v>10.45209</v>
      </c>
      <c r="M256" s="53">
        <f t="shared" si="12"/>
        <v>3.3835300000000004</v>
      </c>
      <c r="N256" s="11">
        <v>2.577274959098228</v>
      </c>
      <c r="O256" s="11">
        <v>1.94699694175187</v>
      </c>
      <c r="P256" s="11">
        <v>0.63027801734635891</v>
      </c>
      <c r="Q256" s="26">
        <v>440</v>
      </c>
      <c r="R256">
        <v>0</v>
      </c>
      <c r="S256">
        <v>1970</v>
      </c>
      <c r="T256" s="27">
        <f t="shared" si="13"/>
        <v>2410</v>
      </c>
      <c r="U256" s="46" t="str">
        <f t="shared" si="14"/>
        <v>KS</v>
      </c>
      <c r="V256">
        <f t="shared" si="15"/>
        <v>6211.2326514267297</v>
      </c>
    </row>
    <row r="257" spans="1:22" x14ac:dyDescent="0.2">
      <c r="A257" s="24">
        <v>46083</v>
      </c>
      <c r="B257" s="25" t="s">
        <v>475</v>
      </c>
      <c r="C257" s="46">
        <v>780</v>
      </c>
      <c r="D257" s="46">
        <v>791</v>
      </c>
      <c r="E257" s="53">
        <v>112</v>
      </c>
      <c r="F257" s="54">
        <v>603.4</v>
      </c>
      <c r="G257" s="46">
        <v>614.4</v>
      </c>
      <c r="H257" s="53">
        <v>0</v>
      </c>
      <c r="I257" s="54">
        <v>387.20409999999998</v>
      </c>
      <c r="J257" s="46">
        <v>387.20409999999998</v>
      </c>
      <c r="K257" s="54">
        <v>13.81776</v>
      </c>
      <c r="L257" s="46">
        <v>11.884840000000001</v>
      </c>
      <c r="M257" s="53">
        <f t="shared" si="12"/>
        <v>1.9329199999999993</v>
      </c>
      <c r="N257" s="11">
        <v>2.5739480297109298</v>
      </c>
      <c r="O257" s="11">
        <v>2.2138870917883691</v>
      </c>
      <c r="P257" s="11">
        <v>0.36006093792256122</v>
      </c>
      <c r="Q257" s="26">
        <v>291950</v>
      </c>
      <c r="R257">
        <v>33050</v>
      </c>
      <c r="S257">
        <v>8170</v>
      </c>
      <c r="T257" s="27">
        <f t="shared" si="13"/>
        <v>333170</v>
      </c>
      <c r="U257" s="46" t="str">
        <f t="shared" si="14"/>
        <v>SD</v>
      </c>
      <c r="V257">
        <f t="shared" si="15"/>
        <v>857562.26505879045</v>
      </c>
    </row>
    <row r="258" spans="1:22" x14ac:dyDescent="0.2">
      <c r="A258" s="24">
        <v>49015</v>
      </c>
      <c r="B258" s="25" t="s">
        <v>476</v>
      </c>
      <c r="C258" s="46">
        <v>683</v>
      </c>
      <c r="D258" s="46">
        <v>683</v>
      </c>
      <c r="E258" s="53">
        <v>147</v>
      </c>
      <c r="F258" s="54">
        <v>678.72</v>
      </c>
      <c r="G258" s="46">
        <v>678.72</v>
      </c>
      <c r="H258" s="53">
        <v>142.72</v>
      </c>
      <c r="I258" s="54"/>
      <c r="J258" s="46">
        <v>387.00920000000002</v>
      </c>
      <c r="K258" s="54">
        <v>12.37992</v>
      </c>
      <c r="L258" s="46">
        <v>11.772959999999999</v>
      </c>
      <c r="M258" s="53">
        <f t="shared" si="12"/>
        <v>0.60696000000000083</v>
      </c>
      <c r="N258" s="11">
        <v>2.306109723426875</v>
      </c>
      <c r="O258" s="11">
        <v>2.1930462821662551</v>
      </c>
      <c r="P258" s="11">
        <v>0.11306344126062021</v>
      </c>
      <c r="Q258" s="26">
        <v>0</v>
      </c>
      <c r="R258">
        <v>10</v>
      </c>
      <c r="S258">
        <v>7130</v>
      </c>
      <c r="T258" s="27">
        <f t="shared" si="13"/>
        <v>7140</v>
      </c>
      <c r="U258" s="46" t="str">
        <f t="shared" si="14"/>
        <v>UT</v>
      </c>
      <c r="V258">
        <f t="shared" si="15"/>
        <v>16465.623425267888</v>
      </c>
    </row>
    <row r="259" spans="1:22" x14ac:dyDescent="0.2">
      <c r="A259" s="24">
        <v>31165</v>
      </c>
      <c r="B259" s="25" t="s">
        <v>477</v>
      </c>
      <c r="C259" s="46">
        <v>249</v>
      </c>
      <c r="D259" s="46">
        <v>140</v>
      </c>
      <c r="E259" s="53">
        <v>249</v>
      </c>
      <c r="F259" s="54">
        <v>101.98</v>
      </c>
      <c r="G259" s="46">
        <v>0</v>
      </c>
      <c r="H259" s="53">
        <v>101.98</v>
      </c>
      <c r="I259" s="54"/>
      <c r="J259" s="46">
        <v>386.99160000000001</v>
      </c>
      <c r="K259" s="54">
        <v>0</v>
      </c>
      <c r="L259" s="46">
        <v>0</v>
      </c>
      <c r="M259" s="53">
        <f t="shared" si="12"/>
        <v>0</v>
      </c>
      <c r="N259" s="11">
        <v>0</v>
      </c>
      <c r="O259" s="11">
        <v>0</v>
      </c>
      <c r="P259" s="11">
        <v>0</v>
      </c>
      <c r="Q259" s="26">
        <v>0</v>
      </c>
      <c r="R259">
        <v>0</v>
      </c>
      <c r="S259">
        <v>0</v>
      </c>
      <c r="T259" s="27">
        <f t="shared" si="13"/>
        <v>0</v>
      </c>
      <c r="U259" s="46" t="str">
        <f t="shared" si="14"/>
        <v>NE</v>
      </c>
      <c r="V259">
        <f t="shared" si="15"/>
        <v>0</v>
      </c>
    </row>
    <row r="260" spans="1:22" x14ac:dyDescent="0.2">
      <c r="A260" s="24">
        <v>49045</v>
      </c>
      <c r="B260" s="25" t="s">
        <v>478</v>
      </c>
      <c r="C260" s="46">
        <v>584</v>
      </c>
      <c r="D260" s="46">
        <v>584</v>
      </c>
      <c r="E260" s="53">
        <v>207</v>
      </c>
      <c r="F260" s="54">
        <v>583.62</v>
      </c>
      <c r="G260" s="46">
        <v>583.62</v>
      </c>
      <c r="H260" s="53">
        <v>206.62</v>
      </c>
      <c r="I260" s="54"/>
      <c r="J260" s="46">
        <v>386.9282</v>
      </c>
      <c r="K260" s="54">
        <v>13.51008</v>
      </c>
      <c r="L260" s="46">
        <v>12.65132</v>
      </c>
      <c r="M260" s="53">
        <f t="shared" si="12"/>
        <v>0.85876000000000019</v>
      </c>
      <c r="N260" s="11">
        <v>2.5166339404677061</v>
      </c>
      <c r="O260" s="11">
        <v>2.3566656380804472</v>
      </c>
      <c r="P260" s="11">
        <v>0.15996830238725801</v>
      </c>
      <c r="Q260" s="26">
        <v>0</v>
      </c>
      <c r="R260">
        <v>980</v>
      </c>
      <c r="S260">
        <v>26780</v>
      </c>
      <c r="T260" s="27">
        <f t="shared" si="13"/>
        <v>27760</v>
      </c>
      <c r="U260" s="46" t="str">
        <f t="shared" si="14"/>
        <v>UT</v>
      </c>
      <c r="V260">
        <f t="shared" si="15"/>
        <v>69861.758187383515</v>
      </c>
    </row>
    <row r="261" spans="1:22" x14ac:dyDescent="0.2">
      <c r="A261" s="24">
        <v>40007</v>
      </c>
      <c r="B261" s="25" t="s">
        <v>479</v>
      </c>
      <c r="C261" s="46">
        <v>325</v>
      </c>
      <c r="D261" s="46">
        <v>325</v>
      </c>
      <c r="E261" s="53">
        <v>205</v>
      </c>
      <c r="F261" s="54">
        <v>0</v>
      </c>
      <c r="G261" s="46">
        <v>0</v>
      </c>
      <c r="H261" s="53">
        <v>0</v>
      </c>
      <c r="I261" s="54"/>
      <c r="J261" s="46">
        <v>386.73309999999998</v>
      </c>
      <c r="K261" s="54">
        <v>11.508459999999999</v>
      </c>
      <c r="L261" s="46">
        <v>14.50639</v>
      </c>
      <c r="M261" s="53">
        <f t="shared" si="12"/>
        <v>-2.9979300000000002</v>
      </c>
      <c r="N261" s="11">
        <v>2.1437756873767562</v>
      </c>
      <c r="O261" s="11">
        <v>2.7022248149279142</v>
      </c>
      <c r="P261" s="11">
        <v>-0.55844912755115794</v>
      </c>
      <c r="Q261" s="26">
        <v>227940</v>
      </c>
      <c r="R261">
        <v>1160</v>
      </c>
      <c r="S261">
        <v>840260</v>
      </c>
      <c r="T261" s="27">
        <f t="shared" si="13"/>
        <v>1069360</v>
      </c>
      <c r="U261" s="46" t="str">
        <f t="shared" si="14"/>
        <v>OK</v>
      </c>
      <c r="V261">
        <f t="shared" si="15"/>
        <v>2292467.9690532079</v>
      </c>
    </row>
    <row r="262" spans="1:22" x14ac:dyDescent="0.2">
      <c r="A262" s="24">
        <v>56023</v>
      </c>
      <c r="B262" s="25" t="s">
        <v>480</v>
      </c>
      <c r="C262" s="46">
        <v>571</v>
      </c>
      <c r="D262" s="46">
        <v>571</v>
      </c>
      <c r="E262" s="53">
        <v>340</v>
      </c>
      <c r="F262" s="54">
        <v>500.74</v>
      </c>
      <c r="G262" s="46">
        <v>500.74</v>
      </c>
      <c r="H262" s="53">
        <v>269.74</v>
      </c>
      <c r="I262" s="54"/>
      <c r="J262" s="46">
        <v>386.60969999999998</v>
      </c>
      <c r="K262" s="54">
        <v>11.961729999999999</v>
      </c>
      <c r="L262" s="46">
        <v>11.21996</v>
      </c>
      <c r="M262" s="53">
        <f t="shared" si="12"/>
        <v>0.74176999999999893</v>
      </c>
      <c r="N262" s="11">
        <v>2.228210025751939</v>
      </c>
      <c r="O262" s="11">
        <v>2.0900344147991752</v>
      </c>
      <c r="P262" s="11">
        <v>0.1381756109527647</v>
      </c>
      <c r="Q262" s="26">
        <v>8920</v>
      </c>
      <c r="R262">
        <v>27750</v>
      </c>
      <c r="S262">
        <v>228150</v>
      </c>
      <c r="T262" s="27">
        <f t="shared" si="13"/>
        <v>264820</v>
      </c>
      <c r="U262" s="46" t="str">
        <f t="shared" si="14"/>
        <v>WY</v>
      </c>
      <c r="V262">
        <f t="shared" si="15"/>
        <v>590074.57901962847</v>
      </c>
    </row>
    <row r="263" spans="1:22" x14ac:dyDescent="0.2">
      <c r="A263" s="24">
        <v>8085</v>
      </c>
      <c r="B263" s="25" t="s">
        <v>481</v>
      </c>
      <c r="C263" s="46">
        <v>1382</v>
      </c>
      <c r="D263" s="46">
        <v>1382</v>
      </c>
      <c r="E263" s="53">
        <v>1019</v>
      </c>
      <c r="F263" s="54">
        <v>1377.94</v>
      </c>
      <c r="G263" s="46">
        <v>1377.94</v>
      </c>
      <c r="H263" s="53">
        <v>1014.94</v>
      </c>
      <c r="I263" s="54"/>
      <c r="J263" s="46">
        <v>386.28410000000002</v>
      </c>
      <c r="K263" s="54">
        <v>9.9957209999999996</v>
      </c>
      <c r="L263" s="46">
        <v>9.3601109999999998</v>
      </c>
      <c r="M263" s="53">
        <f t="shared" si="12"/>
        <v>0.63560999999999979</v>
      </c>
      <c r="N263" s="11">
        <v>1.8619853271072999</v>
      </c>
      <c r="O263" s="11">
        <v>1.7435850142371561</v>
      </c>
      <c r="P263" s="11">
        <v>0.1184003128701442</v>
      </c>
      <c r="Q263" s="26">
        <v>40</v>
      </c>
      <c r="R263">
        <v>7960</v>
      </c>
      <c r="S263">
        <v>48200</v>
      </c>
      <c r="T263" s="27">
        <f t="shared" si="13"/>
        <v>56200</v>
      </c>
      <c r="U263" s="46" t="str">
        <f t="shared" si="14"/>
        <v>CO</v>
      </c>
      <c r="V263">
        <f t="shared" si="15"/>
        <v>104643.57538343026</v>
      </c>
    </row>
    <row r="264" spans="1:22" x14ac:dyDescent="0.2">
      <c r="A264" s="24">
        <v>16071</v>
      </c>
      <c r="B264" s="25" t="s">
        <v>482</v>
      </c>
      <c r="C264" s="46">
        <v>638</v>
      </c>
      <c r="D264" s="46">
        <v>638</v>
      </c>
      <c r="E264" s="53">
        <v>214</v>
      </c>
      <c r="F264" s="54">
        <v>406.6</v>
      </c>
      <c r="G264" s="46">
        <v>406.6</v>
      </c>
      <c r="H264" s="53">
        <v>0</v>
      </c>
      <c r="I264" s="54"/>
      <c r="J264" s="46">
        <v>386.27350000000001</v>
      </c>
      <c r="K264" s="54">
        <v>16.3157</v>
      </c>
      <c r="L264" s="46">
        <v>15.14424</v>
      </c>
      <c r="M264" s="53">
        <f t="shared" si="12"/>
        <v>1.1714599999999997</v>
      </c>
      <c r="N264" s="11">
        <v>3.0392598994594362</v>
      </c>
      <c r="O264" s="11">
        <v>2.8210423910582789</v>
      </c>
      <c r="P264" s="11">
        <v>0.21821750840115661</v>
      </c>
      <c r="Q264" s="26">
        <v>47570</v>
      </c>
      <c r="R264">
        <v>6660</v>
      </c>
      <c r="S264">
        <v>131780</v>
      </c>
      <c r="T264" s="27">
        <f t="shared" si="13"/>
        <v>186010</v>
      </c>
      <c r="U264" s="46" t="str">
        <f t="shared" si="14"/>
        <v>ID</v>
      </c>
      <c r="V264">
        <f t="shared" si="15"/>
        <v>565332.73389844969</v>
      </c>
    </row>
    <row r="265" spans="1:22" x14ac:dyDescent="0.2">
      <c r="A265" s="24">
        <v>8017</v>
      </c>
      <c r="B265" s="25" t="s">
        <v>483</v>
      </c>
      <c r="C265" s="46">
        <v>237</v>
      </c>
      <c r="D265" s="46">
        <v>237</v>
      </c>
      <c r="E265" s="53">
        <v>152</v>
      </c>
      <c r="F265" s="54">
        <v>235.62</v>
      </c>
      <c r="G265" s="46">
        <v>235.62</v>
      </c>
      <c r="H265" s="53">
        <v>150.62</v>
      </c>
      <c r="I265" s="54"/>
      <c r="J265" s="46">
        <v>386.18610000000001</v>
      </c>
      <c r="K265" s="54">
        <v>0</v>
      </c>
      <c r="L265" s="46">
        <v>0</v>
      </c>
      <c r="M265" s="53">
        <f t="shared" si="12"/>
        <v>0</v>
      </c>
      <c r="N265" s="11">
        <v>0</v>
      </c>
      <c r="O265" s="11">
        <v>0</v>
      </c>
      <c r="P265" s="11">
        <v>0</v>
      </c>
      <c r="Q265" s="26">
        <v>0</v>
      </c>
      <c r="R265">
        <v>0</v>
      </c>
      <c r="S265">
        <v>0</v>
      </c>
      <c r="T265" s="27">
        <f t="shared" si="13"/>
        <v>0</v>
      </c>
      <c r="U265" s="46" t="str">
        <f t="shared" si="14"/>
        <v>CO</v>
      </c>
      <c r="V265">
        <f t="shared" si="15"/>
        <v>0</v>
      </c>
    </row>
    <row r="266" spans="1:22" x14ac:dyDescent="0.2">
      <c r="A266" s="24">
        <v>8109</v>
      </c>
      <c r="B266" s="25" t="s">
        <v>484</v>
      </c>
      <c r="C266" s="46">
        <v>644</v>
      </c>
      <c r="D266" s="46">
        <v>629</v>
      </c>
      <c r="E266" s="53">
        <v>175</v>
      </c>
      <c r="F266" s="54">
        <v>644</v>
      </c>
      <c r="G266" s="46">
        <v>629</v>
      </c>
      <c r="H266" s="53">
        <v>175</v>
      </c>
      <c r="I266" s="54"/>
      <c r="J266" s="46">
        <v>385.98680000000002</v>
      </c>
      <c r="K266" s="54">
        <v>13.253030000000001</v>
      </c>
      <c r="L266" s="46">
        <v>12.601319999999999</v>
      </c>
      <c r="M266" s="53">
        <f t="shared" si="12"/>
        <v>0.65171000000000134</v>
      </c>
      <c r="N266" s="11">
        <v>2.4687511185749251</v>
      </c>
      <c r="O266" s="11">
        <v>2.347351726021941</v>
      </c>
      <c r="P266" s="11">
        <v>0.1213993925529835</v>
      </c>
      <c r="Q266" s="26">
        <v>70</v>
      </c>
      <c r="R266">
        <v>10440</v>
      </c>
      <c r="S266">
        <v>74720</v>
      </c>
      <c r="T266" s="27">
        <f t="shared" si="13"/>
        <v>85230</v>
      </c>
      <c r="U266" s="46" t="str">
        <f t="shared" si="14"/>
        <v>CO</v>
      </c>
      <c r="V266">
        <f t="shared" si="15"/>
        <v>210411.65783614086</v>
      </c>
    </row>
    <row r="267" spans="1:22" x14ac:dyDescent="0.2">
      <c r="A267" s="24">
        <v>8011</v>
      </c>
      <c r="B267" s="25" t="s">
        <v>485</v>
      </c>
      <c r="C267" s="46">
        <v>283</v>
      </c>
      <c r="D267" s="46">
        <v>283</v>
      </c>
      <c r="E267" s="53">
        <v>187</v>
      </c>
      <c r="F267" s="54">
        <v>281.62</v>
      </c>
      <c r="G267" s="46">
        <v>281.62</v>
      </c>
      <c r="H267" s="53">
        <v>185.62</v>
      </c>
      <c r="I267" s="54"/>
      <c r="J267" s="46">
        <v>385.73840000000001</v>
      </c>
      <c r="K267" s="54">
        <v>0</v>
      </c>
      <c r="L267" s="46">
        <v>0</v>
      </c>
      <c r="M267" s="53">
        <f t="shared" si="12"/>
        <v>0</v>
      </c>
      <c r="N267" s="11">
        <v>0</v>
      </c>
      <c r="O267" s="11">
        <v>0</v>
      </c>
      <c r="P267" s="11">
        <v>0</v>
      </c>
      <c r="Q267" s="26">
        <v>0</v>
      </c>
      <c r="R267">
        <v>0</v>
      </c>
      <c r="S267">
        <v>0</v>
      </c>
      <c r="T267" s="27">
        <f t="shared" si="13"/>
        <v>0</v>
      </c>
      <c r="U267" s="46" t="str">
        <f t="shared" si="14"/>
        <v>CO</v>
      </c>
      <c r="V267">
        <f t="shared" si="15"/>
        <v>0</v>
      </c>
    </row>
    <row r="268" spans="1:22" x14ac:dyDescent="0.2">
      <c r="A268" s="24">
        <v>16015</v>
      </c>
      <c r="B268" s="25" t="s">
        <v>486</v>
      </c>
      <c r="C268" s="46">
        <v>1079.6099999999999</v>
      </c>
      <c r="D268" s="46">
        <v>1079.6099999999999</v>
      </c>
      <c r="E268" s="53">
        <v>278.815</v>
      </c>
      <c r="F268" s="54">
        <v>815.00720000000001</v>
      </c>
      <c r="G268" s="46">
        <v>815.00720000000001</v>
      </c>
      <c r="H268" s="53">
        <v>14.212070000000001</v>
      </c>
      <c r="I268" s="54"/>
      <c r="J268" s="46">
        <v>385.71679999999998</v>
      </c>
      <c r="K268" s="54">
        <v>14.322340000000001</v>
      </c>
      <c r="L268" s="46">
        <v>13.477930000000001</v>
      </c>
      <c r="M268" s="53">
        <f t="shared" ref="M268:M331" si="16">K268-L268</f>
        <v>0.84440999999999988</v>
      </c>
      <c r="N268" s="11">
        <v>2.667940304640553</v>
      </c>
      <c r="O268" s="11">
        <v>2.5106450950140862</v>
      </c>
      <c r="P268" s="11">
        <v>0.1572952096264667</v>
      </c>
      <c r="Q268" s="26">
        <v>280</v>
      </c>
      <c r="R268">
        <v>1810</v>
      </c>
      <c r="S268">
        <v>116360</v>
      </c>
      <c r="T268" s="27">
        <f t="shared" ref="T268:T331" si="17">SUM(Q268:S268)</f>
        <v>118450</v>
      </c>
      <c r="U268" s="46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">
      <c r="A269" s="24">
        <v>48357</v>
      </c>
      <c r="B269" s="25" t="s">
        <v>487</v>
      </c>
      <c r="C269" s="46">
        <v>434</v>
      </c>
      <c r="D269" s="46">
        <v>435</v>
      </c>
      <c r="E269" s="53">
        <v>131</v>
      </c>
      <c r="F269" s="54">
        <v>234.62</v>
      </c>
      <c r="G269" s="46">
        <v>235.62</v>
      </c>
      <c r="H269" s="53">
        <v>0</v>
      </c>
      <c r="I269" s="54"/>
      <c r="J269" s="46">
        <v>385.3947</v>
      </c>
      <c r="K269" s="54">
        <v>11.4861</v>
      </c>
      <c r="L269" s="46">
        <v>15.206379999999999</v>
      </c>
      <c r="M269" s="53">
        <f t="shared" si="16"/>
        <v>-3.7202799999999989</v>
      </c>
      <c r="N269" s="11">
        <v>2.1396105059041921</v>
      </c>
      <c r="O269" s="11">
        <v>2.8326177209645911</v>
      </c>
      <c r="P269" s="11">
        <v>-0.69300721506039875</v>
      </c>
      <c r="Q269" s="26">
        <v>287350</v>
      </c>
      <c r="R269">
        <v>0</v>
      </c>
      <c r="S269">
        <v>279390</v>
      </c>
      <c r="T269" s="27">
        <f t="shared" si="17"/>
        <v>566740</v>
      </c>
      <c r="U269" s="46" t="str">
        <f t="shared" si="18"/>
        <v>TX</v>
      </c>
      <c r="V269">
        <f t="shared" si="19"/>
        <v>1212602.8581161418</v>
      </c>
    </row>
    <row r="270" spans="1:22" x14ac:dyDescent="0.2">
      <c r="A270" s="24">
        <v>49011</v>
      </c>
      <c r="B270" s="25" t="s">
        <v>488</v>
      </c>
      <c r="C270" s="46">
        <v>2770</v>
      </c>
      <c r="D270" s="46">
        <v>2612</v>
      </c>
      <c r="E270" s="53">
        <v>525</v>
      </c>
      <c r="F270" s="54">
        <v>2765.02</v>
      </c>
      <c r="G270" s="46">
        <v>2607.02</v>
      </c>
      <c r="H270" s="53">
        <v>520.02</v>
      </c>
      <c r="I270" s="54"/>
      <c r="J270" s="46">
        <v>384.9579</v>
      </c>
      <c r="K270" s="54">
        <v>12.424630000000001</v>
      </c>
      <c r="L270" s="46">
        <v>11.690160000000001</v>
      </c>
      <c r="M270" s="53">
        <f t="shared" si="16"/>
        <v>0.73446999999999996</v>
      </c>
      <c r="N270" s="11">
        <v>2.3144382235895908</v>
      </c>
      <c r="O270" s="11">
        <v>2.177622443797369</v>
      </c>
      <c r="P270" s="11">
        <v>0.13681577979222301</v>
      </c>
      <c r="Q270" s="26">
        <v>150</v>
      </c>
      <c r="R270">
        <v>2170</v>
      </c>
      <c r="S270">
        <v>3370</v>
      </c>
      <c r="T270" s="27">
        <f t="shared" si="17"/>
        <v>5690</v>
      </c>
      <c r="U270" s="46" t="str">
        <f t="shared" si="18"/>
        <v>UT</v>
      </c>
      <c r="V270">
        <f t="shared" si="19"/>
        <v>13169.153492224772</v>
      </c>
    </row>
    <row r="271" spans="1:22" x14ac:dyDescent="0.2">
      <c r="A271" s="24">
        <v>18075</v>
      </c>
      <c r="B271" s="25" t="s">
        <v>489</v>
      </c>
      <c r="C271" s="46">
        <v>1870</v>
      </c>
      <c r="D271" s="46">
        <v>1902</v>
      </c>
      <c r="E271" s="53">
        <v>0</v>
      </c>
      <c r="F271" s="54">
        <v>1712.94</v>
      </c>
      <c r="G271" s="46">
        <v>1744.94</v>
      </c>
      <c r="H271" s="53">
        <v>0</v>
      </c>
      <c r="I271" s="54">
        <v>384.67250000000001</v>
      </c>
      <c r="J271" s="46">
        <v>384.67250000000001</v>
      </c>
      <c r="K271" s="54">
        <v>13.49236</v>
      </c>
      <c r="L271" s="46">
        <v>11.753209999999999</v>
      </c>
      <c r="M271" s="53">
        <f t="shared" si="16"/>
        <v>1.7391500000000004</v>
      </c>
      <c r="N271" s="11">
        <v>2.513333090034171</v>
      </c>
      <c r="O271" s="11">
        <v>2.1893672869031451</v>
      </c>
      <c r="P271" s="11">
        <v>0.32396580313102591</v>
      </c>
      <c r="Q271" s="26">
        <v>196740</v>
      </c>
      <c r="R271">
        <v>7960</v>
      </c>
      <c r="S271">
        <v>1610</v>
      </c>
      <c r="T271" s="27">
        <f t="shared" si="17"/>
        <v>206310</v>
      </c>
      <c r="U271" s="46" t="str">
        <f t="shared" si="18"/>
        <v>IN</v>
      </c>
      <c r="V271">
        <f t="shared" si="19"/>
        <v>518525.74980494985</v>
      </c>
    </row>
    <row r="272" spans="1:22" x14ac:dyDescent="0.2">
      <c r="A272" s="24">
        <v>20189</v>
      </c>
      <c r="B272" s="25" t="s">
        <v>490</v>
      </c>
      <c r="C272" s="46">
        <v>510</v>
      </c>
      <c r="D272" s="46">
        <v>418</v>
      </c>
      <c r="E272" s="53">
        <v>79</v>
      </c>
      <c r="F272" s="54">
        <v>408.2</v>
      </c>
      <c r="G272" s="46">
        <v>316.2</v>
      </c>
      <c r="H272" s="53">
        <v>0</v>
      </c>
      <c r="I272" s="54"/>
      <c r="J272" s="46">
        <v>384.63119999999998</v>
      </c>
      <c r="K272" s="54">
        <v>13.83562</v>
      </c>
      <c r="L272" s="46">
        <v>10.548719999999999</v>
      </c>
      <c r="M272" s="53">
        <f t="shared" si="16"/>
        <v>3.286900000000001</v>
      </c>
      <c r="N272" s="11">
        <v>2.577274959098228</v>
      </c>
      <c r="O272" s="11">
        <v>1.964997008196139</v>
      </c>
      <c r="P272" s="11">
        <v>0.61227795090208958</v>
      </c>
      <c r="Q272" s="26">
        <v>170680</v>
      </c>
      <c r="R272">
        <v>30</v>
      </c>
      <c r="S272">
        <v>60320</v>
      </c>
      <c r="T272" s="27">
        <f t="shared" si="17"/>
        <v>231030</v>
      </c>
      <c r="U272" s="46" t="str">
        <f t="shared" si="18"/>
        <v>KS</v>
      </c>
      <c r="V272">
        <f t="shared" si="19"/>
        <v>595427.83380046359</v>
      </c>
    </row>
    <row r="273" spans="1:22" x14ac:dyDescent="0.2">
      <c r="A273" s="24">
        <v>56013</v>
      </c>
      <c r="B273" s="25" t="s">
        <v>491</v>
      </c>
      <c r="C273" s="46">
        <v>210</v>
      </c>
      <c r="D273" s="46">
        <v>210</v>
      </c>
      <c r="E273" s="53">
        <v>176</v>
      </c>
      <c r="F273" s="54">
        <v>156.46</v>
      </c>
      <c r="G273" s="46">
        <v>156.46</v>
      </c>
      <c r="H273" s="53">
        <v>122.46</v>
      </c>
      <c r="I273" s="54"/>
      <c r="J273" s="46">
        <v>384.5659</v>
      </c>
      <c r="K273" s="54">
        <v>11.196680000000001</v>
      </c>
      <c r="L273" s="46">
        <v>10.630850000000001</v>
      </c>
      <c r="M273" s="53">
        <f t="shared" si="16"/>
        <v>0.56583000000000006</v>
      </c>
      <c r="N273" s="11">
        <v>2.085697857344734</v>
      </c>
      <c r="O273" s="11">
        <v>1.980296040143442</v>
      </c>
      <c r="P273" s="11">
        <v>0.1054018172012928</v>
      </c>
      <c r="Q273" s="26">
        <v>20</v>
      </c>
      <c r="R273">
        <v>4040</v>
      </c>
      <c r="S273">
        <v>551370</v>
      </c>
      <c r="T273" s="27">
        <f t="shared" si="17"/>
        <v>555430</v>
      </c>
      <c r="U273" s="46" t="str">
        <f t="shared" si="18"/>
        <v>WY</v>
      </c>
      <c r="V273">
        <f t="shared" si="19"/>
        <v>1158459.1609049856</v>
      </c>
    </row>
    <row r="274" spans="1:22" x14ac:dyDescent="0.2">
      <c r="A274" s="24">
        <v>8091</v>
      </c>
      <c r="B274" s="25" t="s">
        <v>492</v>
      </c>
      <c r="C274" s="46">
        <v>871</v>
      </c>
      <c r="D274" s="46">
        <v>826</v>
      </c>
      <c r="E274" s="53">
        <v>310</v>
      </c>
      <c r="F274" s="54">
        <v>869.62</v>
      </c>
      <c r="G274" s="46">
        <v>824.62</v>
      </c>
      <c r="H274" s="53">
        <v>308.62</v>
      </c>
      <c r="I274" s="54"/>
      <c r="J274" s="46">
        <v>384.49869999999999</v>
      </c>
      <c r="K274" s="54">
        <v>10.30959</v>
      </c>
      <c r="L274" s="46">
        <v>9.6654660000000003</v>
      </c>
      <c r="M274" s="53">
        <f t="shared" si="16"/>
        <v>0.6441239999999997</v>
      </c>
      <c r="N274" s="11">
        <v>1.9204522923851259</v>
      </c>
      <c r="O274" s="11">
        <v>1.80046600656966</v>
      </c>
      <c r="P274" s="11">
        <v>0.1199862858154666</v>
      </c>
      <c r="Q274" s="26">
        <v>80</v>
      </c>
      <c r="R274">
        <v>10020</v>
      </c>
      <c r="S274">
        <v>25640</v>
      </c>
      <c r="T274" s="27">
        <f t="shared" si="17"/>
        <v>35740</v>
      </c>
      <c r="U274" s="46" t="str">
        <f t="shared" si="18"/>
        <v>CO</v>
      </c>
      <c r="V274">
        <f t="shared" si="19"/>
        <v>68636.964929844398</v>
      </c>
    </row>
    <row r="275" spans="1:22" x14ac:dyDescent="0.2">
      <c r="A275" s="24">
        <v>49035</v>
      </c>
      <c r="B275" s="25" t="s">
        <v>493</v>
      </c>
      <c r="C275" s="46">
        <v>2018</v>
      </c>
      <c r="D275" s="46">
        <v>2092</v>
      </c>
      <c r="E275" s="53">
        <v>562</v>
      </c>
      <c r="F275" s="54">
        <v>2015.34</v>
      </c>
      <c r="G275" s="46">
        <v>2089.34</v>
      </c>
      <c r="H275" s="53">
        <v>559.34</v>
      </c>
      <c r="I275" s="54"/>
      <c r="J275" s="46">
        <v>384.49169999999998</v>
      </c>
      <c r="K275" s="54">
        <v>12.974729999999999</v>
      </c>
      <c r="L275" s="46">
        <v>12.337210000000001</v>
      </c>
      <c r="M275" s="53">
        <f t="shared" si="16"/>
        <v>0.63751999999999853</v>
      </c>
      <c r="N275" s="11">
        <v>2.416909884057278</v>
      </c>
      <c r="O275" s="11">
        <v>2.298153779746499</v>
      </c>
      <c r="P275" s="11">
        <v>0.1187561043107789</v>
      </c>
      <c r="Q275" s="26">
        <v>0</v>
      </c>
      <c r="R275">
        <v>1200</v>
      </c>
      <c r="S275">
        <v>41150</v>
      </c>
      <c r="T275" s="27">
        <f t="shared" si="17"/>
        <v>42350</v>
      </c>
      <c r="U275" s="46" t="str">
        <f t="shared" si="18"/>
        <v>UT</v>
      </c>
      <c r="V275">
        <f t="shared" si="19"/>
        <v>102356.13358982572</v>
      </c>
    </row>
    <row r="276" spans="1:22" x14ac:dyDescent="0.2">
      <c r="A276" s="24">
        <v>8053</v>
      </c>
      <c r="B276" s="25" t="s">
        <v>494</v>
      </c>
      <c r="C276" s="46">
        <v>432.916</v>
      </c>
      <c r="D276" s="46">
        <v>515.31500000000005</v>
      </c>
      <c r="E276" s="53">
        <v>220.65</v>
      </c>
      <c r="F276" s="54">
        <v>432.43049999999999</v>
      </c>
      <c r="G276" s="46">
        <v>514.82870000000003</v>
      </c>
      <c r="H276" s="53">
        <v>220.1644</v>
      </c>
      <c r="I276" s="54"/>
      <c r="J276" s="46">
        <v>384.47919999999999</v>
      </c>
      <c r="K276" s="54">
        <v>11.88997</v>
      </c>
      <c r="L276" s="46">
        <v>11.30927</v>
      </c>
      <c r="M276" s="53">
        <f t="shared" si="16"/>
        <v>0.58070000000000022</v>
      </c>
      <c r="N276" s="11">
        <v>2.2148426991655721</v>
      </c>
      <c r="O276" s="11">
        <v>2.1066709245180788</v>
      </c>
      <c r="P276" s="11">
        <v>0.1081717746474926</v>
      </c>
      <c r="Q276" s="26">
        <v>50</v>
      </c>
      <c r="R276">
        <v>3590</v>
      </c>
      <c r="S276">
        <v>5070</v>
      </c>
      <c r="T276" s="27">
        <f t="shared" si="17"/>
        <v>8710</v>
      </c>
      <c r="U276" s="46" t="str">
        <f t="shared" si="18"/>
        <v>CO</v>
      </c>
      <c r="V276">
        <f t="shared" si="19"/>
        <v>19291.279909732133</v>
      </c>
    </row>
    <row r="277" spans="1:22" x14ac:dyDescent="0.2">
      <c r="A277" s="24">
        <v>35028</v>
      </c>
      <c r="B277" s="25" t="s">
        <v>495</v>
      </c>
      <c r="C277" s="46">
        <v>221.11699999999999</v>
      </c>
      <c r="D277" s="46">
        <v>221.11699999999999</v>
      </c>
      <c r="E277" s="53">
        <v>151.40299999999999</v>
      </c>
      <c r="F277" s="54">
        <v>221.11699999999999</v>
      </c>
      <c r="G277" s="46">
        <v>221.11699999999999</v>
      </c>
      <c r="H277" s="53">
        <v>151.40299999999999</v>
      </c>
      <c r="I277" s="54"/>
      <c r="J277" s="46">
        <v>384.47379999999998</v>
      </c>
      <c r="K277" s="54">
        <v>9.8936499999999992</v>
      </c>
      <c r="L277" s="46">
        <v>9.3641450000000006</v>
      </c>
      <c r="M277" s="53">
        <f t="shared" si="16"/>
        <v>0.52950499999999856</v>
      </c>
      <c r="N277" s="11">
        <v>1.842971720752824</v>
      </c>
      <c r="O277" s="11">
        <v>1.744336460662036</v>
      </c>
      <c r="P277" s="11">
        <v>9.8635260090787671E-2</v>
      </c>
      <c r="Q277" s="26">
        <v>0</v>
      </c>
      <c r="R277">
        <v>0</v>
      </c>
      <c r="S277">
        <v>120</v>
      </c>
      <c r="T277" s="27">
        <f t="shared" si="17"/>
        <v>120</v>
      </c>
      <c r="U277" s="46" t="str">
        <f t="shared" si="18"/>
        <v>NM</v>
      </c>
      <c r="V277">
        <f t="shared" si="19"/>
        <v>221.15660649033887</v>
      </c>
    </row>
    <row r="278" spans="1:22" x14ac:dyDescent="0.2">
      <c r="A278" s="24">
        <v>49005</v>
      </c>
      <c r="B278" s="25" t="s">
        <v>496</v>
      </c>
      <c r="C278" s="46">
        <v>1083</v>
      </c>
      <c r="D278" s="46">
        <v>1742</v>
      </c>
      <c r="E278" s="53">
        <v>304</v>
      </c>
      <c r="F278" s="54">
        <v>1083</v>
      </c>
      <c r="G278" s="46">
        <v>1742</v>
      </c>
      <c r="H278" s="53">
        <v>304</v>
      </c>
      <c r="I278" s="54"/>
      <c r="J278" s="46">
        <v>384.0179</v>
      </c>
      <c r="K278" s="54">
        <v>14.034940000000001</v>
      </c>
      <c r="L278" s="46">
        <v>13.174899999999999</v>
      </c>
      <c r="M278" s="53">
        <f t="shared" si="16"/>
        <v>0.86004000000000147</v>
      </c>
      <c r="N278" s="11">
        <v>2.614403938128258</v>
      </c>
      <c r="O278" s="11">
        <v>2.454197199592302</v>
      </c>
      <c r="P278" s="11">
        <v>0.16020673853595599</v>
      </c>
      <c r="Q278" s="26">
        <v>16910</v>
      </c>
      <c r="R278">
        <v>31410</v>
      </c>
      <c r="S278">
        <v>93740</v>
      </c>
      <c r="T278" s="27">
        <f t="shared" si="17"/>
        <v>142060</v>
      </c>
      <c r="U278" s="46" t="str">
        <f t="shared" si="18"/>
        <v>UT</v>
      </c>
      <c r="V278">
        <f t="shared" si="19"/>
        <v>371402.22345050034</v>
      </c>
    </row>
    <row r="279" spans="1:22" x14ac:dyDescent="0.2">
      <c r="A279" s="24">
        <v>31045</v>
      </c>
      <c r="B279" s="25" t="s">
        <v>497</v>
      </c>
      <c r="C279" s="46">
        <v>266</v>
      </c>
      <c r="D279" s="46">
        <v>201</v>
      </c>
      <c r="E279" s="53">
        <v>266</v>
      </c>
      <c r="F279" s="54">
        <v>118.98</v>
      </c>
      <c r="G279" s="46">
        <v>53.98001</v>
      </c>
      <c r="H279" s="53">
        <v>118.98</v>
      </c>
      <c r="I279" s="54"/>
      <c r="J279" s="46">
        <v>383.86360000000002</v>
      </c>
      <c r="K279" s="54">
        <v>0</v>
      </c>
      <c r="L279" s="46">
        <v>0</v>
      </c>
      <c r="M279" s="53">
        <f t="shared" si="16"/>
        <v>0</v>
      </c>
      <c r="N279" s="11">
        <v>0</v>
      </c>
      <c r="O279" s="11">
        <v>0</v>
      </c>
      <c r="P279" s="11">
        <v>0</v>
      </c>
      <c r="Q279" s="26">
        <v>0</v>
      </c>
      <c r="R279">
        <v>0</v>
      </c>
      <c r="S279">
        <v>0</v>
      </c>
      <c r="T279" s="27">
        <f t="shared" si="17"/>
        <v>0</v>
      </c>
      <c r="U279" s="46" t="str">
        <f t="shared" si="18"/>
        <v>NE</v>
      </c>
      <c r="V279">
        <f t="shared" si="19"/>
        <v>0</v>
      </c>
    </row>
    <row r="280" spans="1:22" x14ac:dyDescent="0.2">
      <c r="A280" s="24">
        <v>6063</v>
      </c>
      <c r="B280" s="25" t="s">
        <v>498</v>
      </c>
      <c r="C280" s="46">
        <v>500</v>
      </c>
      <c r="D280" s="46">
        <v>799</v>
      </c>
      <c r="E280" s="53">
        <v>29</v>
      </c>
      <c r="F280" s="54">
        <v>0</v>
      </c>
      <c r="G280" s="46">
        <v>0</v>
      </c>
      <c r="H280" s="53">
        <v>0</v>
      </c>
      <c r="I280" s="54"/>
      <c r="J280" s="46">
        <v>383.76519999999999</v>
      </c>
      <c r="K280" s="54">
        <v>47.312339999999999</v>
      </c>
      <c r="L280" s="46">
        <v>37.336210000000001</v>
      </c>
      <c r="M280" s="53">
        <f t="shared" si="16"/>
        <v>9.9761299999999977</v>
      </c>
      <c r="N280" s="11">
        <v>8.8132594808430333</v>
      </c>
      <c r="O280" s="11">
        <v>6.9549235307584967</v>
      </c>
      <c r="P280" s="11">
        <v>1.858335950084536</v>
      </c>
      <c r="Q280" s="26">
        <v>1070</v>
      </c>
      <c r="R280">
        <v>7980</v>
      </c>
      <c r="S280">
        <v>106620</v>
      </c>
      <c r="T280" s="27">
        <f t="shared" si="17"/>
        <v>115670</v>
      </c>
      <c r="U280" s="46" t="str">
        <f t="shared" si="18"/>
        <v>CA</v>
      </c>
      <c r="V280">
        <f t="shared" si="19"/>
        <v>1019429.7241491136</v>
      </c>
    </row>
    <row r="281" spans="1:22" x14ac:dyDescent="0.2">
      <c r="A281" s="24">
        <v>16005</v>
      </c>
      <c r="B281" s="25" t="s">
        <v>499</v>
      </c>
      <c r="C281" s="46">
        <v>658</v>
      </c>
      <c r="D281" s="46">
        <v>658</v>
      </c>
      <c r="E281" s="53">
        <v>257</v>
      </c>
      <c r="F281" s="54">
        <v>421.08</v>
      </c>
      <c r="G281" s="46">
        <v>421.08</v>
      </c>
      <c r="H281" s="53">
        <v>20.079999999999998</v>
      </c>
      <c r="I281" s="54"/>
      <c r="J281" s="46">
        <v>383.38679999999999</v>
      </c>
      <c r="K281" s="54">
        <v>16.259119999999999</v>
      </c>
      <c r="L281" s="46">
        <v>15.07269</v>
      </c>
      <c r="M281" s="53">
        <f t="shared" si="16"/>
        <v>1.1864299999999997</v>
      </c>
      <c r="N281" s="11">
        <v>3.0287202765740302</v>
      </c>
      <c r="O281" s="11">
        <v>2.8077141829025569</v>
      </c>
      <c r="P281" s="11">
        <v>0.22100609367147339</v>
      </c>
      <c r="Q281" s="26">
        <v>33650</v>
      </c>
      <c r="R281">
        <v>2290</v>
      </c>
      <c r="S281">
        <v>119950</v>
      </c>
      <c r="T281" s="27">
        <f t="shared" si="17"/>
        <v>155890</v>
      </c>
      <c r="U281" s="46" t="str">
        <f t="shared" si="18"/>
        <v>ID</v>
      </c>
      <c r="V281">
        <f t="shared" si="19"/>
        <v>472147.20391512557</v>
      </c>
    </row>
    <row r="282" spans="1:22" x14ac:dyDescent="0.2">
      <c r="A282" s="24">
        <v>38105</v>
      </c>
      <c r="B282" s="25" t="s">
        <v>500</v>
      </c>
      <c r="C282" s="46">
        <v>312</v>
      </c>
      <c r="D282" s="46">
        <v>245</v>
      </c>
      <c r="E282" s="53">
        <v>212</v>
      </c>
      <c r="F282" s="54">
        <v>268.27999999999997</v>
      </c>
      <c r="G282" s="46">
        <v>201.28</v>
      </c>
      <c r="H282" s="53">
        <v>168.28</v>
      </c>
      <c r="I282" s="54">
        <v>383.28019999999998</v>
      </c>
      <c r="J282" s="46">
        <v>383.28019999999998</v>
      </c>
      <c r="K282" s="54">
        <v>0</v>
      </c>
      <c r="L282" s="46">
        <v>0</v>
      </c>
      <c r="M282" s="53">
        <f t="shared" si="16"/>
        <v>0</v>
      </c>
      <c r="N282" s="11">
        <v>0</v>
      </c>
      <c r="O282" s="11">
        <v>0</v>
      </c>
      <c r="P282" s="11">
        <v>0</v>
      </c>
      <c r="Q282" s="26">
        <v>0</v>
      </c>
      <c r="R282">
        <v>0</v>
      </c>
      <c r="S282">
        <v>0</v>
      </c>
      <c r="T282" s="27">
        <f t="shared" si="17"/>
        <v>0</v>
      </c>
      <c r="U282" s="46" t="str">
        <f t="shared" si="18"/>
        <v>ND</v>
      </c>
      <c r="V282">
        <f t="shared" si="19"/>
        <v>0</v>
      </c>
    </row>
    <row r="283" spans="1:22" x14ac:dyDescent="0.2">
      <c r="A283" s="24">
        <v>19191</v>
      </c>
      <c r="B283" s="25" t="s">
        <v>501</v>
      </c>
      <c r="C283" s="46">
        <v>992</v>
      </c>
      <c r="D283" s="46">
        <v>888</v>
      </c>
      <c r="E283" s="53">
        <v>0</v>
      </c>
      <c r="F283" s="54">
        <v>913.28</v>
      </c>
      <c r="G283" s="46">
        <v>809.28</v>
      </c>
      <c r="H283" s="53">
        <v>0</v>
      </c>
      <c r="I283" s="54">
        <v>383.02699999999999</v>
      </c>
      <c r="J283" s="46">
        <v>383.02699999999999</v>
      </c>
      <c r="K283" s="54">
        <v>13.67212</v>
      </c>
      <c r="L283" s="46">
        <v>11.982900000000001</v>
      </c>
      <c r="M283" s="53">
        <f t="shared" si="16"/>
        <v>1.6892199999999988</v>
      </c>
      <c r="N283" s="11">
        <v>2.5468184666669118</v>
      </c>
      <c r="O283" s="11">
        <v>2.232153536117512</v>
      </c>
      <c r="P283" s="11">
        <v>0.3146649305494012</v>
      </c>
      <c r="Q283" s="26">
        <v>210410</v>
      </c>
      <c r="R283">
        <v>94400</v>
      </c>
      <c r="S283">
        <v>50650</v>
      </c>
      <c r="T283" s="27">
        <f t="shared" si="17"/>
        <v>355460</v>
      </c>
      <c r="U283" s="46" t="str">
        <f t="shared" si="18"/>
        <v>IA</v>
      </c>
      <c r="V283">
        <f t="shared" si="19"/>
        <v>905292.0921614205</v>
      </c>
    </row>
    <row r="284" spans="1:22" x14ac:dyDescent="0.2">
      <c r="A284" s="24">
        <v>20203</v>
      </c>
      <c r="B284" s="25" t="s">
        <v>502</v>
      </c>
      <c r="C284" s="46">
        <v>387</v>
      </c>
      <c r="D284" s="46">
        <v>336</v>
      </c>
      <c r="E284" s="53">
        <v>90</v>
      </c>
      <c r="F284" s="54">
        <v>285.2</v>
      </c>
      <c r="G284" s="46">
        <v>234.2</v>
      </c>
      <c r="H284" s="53">
        <v>0</v>
      </c>
      <c r="I284" s="54"/>
      <c r="J284" s="46">
        <v>382.8793</v>
      </c>
      <c r="K284" s="54">
        <v>0</v>
      </c>
      <c r="L284" s="46">
        <v>0</v>
      </c>
      <c r="M284" s="53">
        <f t="shared" si="16"/>
        <v>0</v>
      </c>
      <c r="N284" s="11">
        <v>0</v>
      </c>
      <c r="O284" s="11">
        <v>0</v>
      </c>
      <c r="P284" s="11">
        <v>0</v>
      </c>
      <c r="Q284" s="26">
        <v>0</v>
      </c>
      <c r="R284">
        <v>0</v>
      </c>
      <c r="S284">
        <v>0</v>
      </c>
      <c r="T284" s="27">
        <f t="shared" si="17"/>
        <v>0</v>
      </c>
      <c r="U284" s="46" t="str">
        <f t="shared" si="18"/>
        <v>KS</v>
      </c>
      <c r="V284">
        <f t="shared" si="19"/>
        <v>0</v>
      </c>
    </row>
    <row r="285" spans="1:22" x14ac:dyDescent="0.2">
      <c r="A285" s="24">
        <v>44009</v>
      </c>
      <c r="B285" s="25" t="s">
        <v>503</v>
      </c>
      <c r="C285" s="46">
        <v>4329</v>
      </c>
      <c r="D285" s="46">
        <v>3002</v>
      </c>
      <c r="E285" s="53">
        <v>2369</v>
      </c>
      <c r="F285" s="54">
        <v>3868.4</v>
      </c>
      <c r="G285" s="46">
        <v>2541.4</v>
      </c>
      <c r="H285" s="53">
        <v>1908.4</v>
      </c>
      <c r="I285" s="54">
        <v>382.26749999999998</v>
      </c>
      <c r="J285" s="46">
        <v>382.26749999999998</v>
      </c>
      <c r="K285" s="54">
        <v>24.916920000000001</v>
      </c>
      <c r="L285" s="46">
        <v>23.103470000000002</v>
      </c>
      <c r="M285" s="53">
        <f t="shared" si="16"/>
        <v>1.8134499999999996</v>
      </c>
      <c r="N285" s="11">
        <v>4.6414800329767543</v>
      </c>
      <c r="O285" s="11">
        <v>4.3036737565267877</v>
      </c>
      <c r="P285" s="11">
        <v>0.33780627644996619</v>
      </c>
      <c r="Q285" s="26">
        <v>2080</v>
      </c>
      <c r="R285">
        <v>13050</v>
      </c>
      <c r="S285">
        <v>3580</v>
      </c>
      <c r="T285" s="27">
        <f t="shared" si="17"/>
        <v>18710</v>
      </c>
      <c r="U285" s="46" t="str">
        <f t="shared" si="18"/>
        <v>RI</v>
      </c>
      <c r="V285">
        <f t="shared" si="19"/>
        <v>86842.09141699507</v>
      </c>
    </row>
    <row r="286" spans="1:22" x14ac:dyDescent="0.2">
      <c r="A286" s="24">
        <v>19059</v>
      </c>
      <c r="B286" s="25" t="s">
        <v>504</v>
      </c>
      <c r="C286" s="46">
        <v>1223</v>
      </c>
      <c r="D286" s="46">
        <v>929</v>
      </c>
      <c r="E286" s="53">
        <v>6</v>
      </c>
      <c r="F286" s="54">
        <v>1125.1600000000001</v>
      </c>
      <c r="G286" s="46">
        <v>831.16</v>
      </c>
      <c r="H286" s="53">
        <v>0</v>
      </c>
      <c r="I286" s="54">
        <v>382.14100000000002</v>
      </c>
      <c r="J286" s="46">
        <v>382.14100000000002</v>
      </c>
      <c r="K286" s="54">
        <v>13.487159999999999</v>
      </c>
      <c r="L286" s="46">
        <v>10.586220000000001</v>
      </c>
      <c r="M286" s="53">
        <f t="shared" si="16"/>
        <v>2.9009399999999985</v>
      </c>
      <c r="N286" s="11">
        <v>2.5123644431800858</v>
      </c>
      <c r="O286" s="11">
        <v>1.971982442240019</v>
      </c>
      <c r="P286" s="11">
        <v>0.54038200094006705</v>
      </c>
      <c r="Q286" s="26">
        <v>185230</v>
      </c>
      <c r="R286">
        <v>3220</v>
      </c>
      <c r="S286">
        <v>17070</v>
      </c>
      <c r="T286" s="27">
        <f t="shared" si="17"/>
        <v>205520</v>
      </c>
      <c r="U286" s="46" t="str">
        <f t="shared" si="18"/>
        <v>IA</v>
      </c>
      <c r="V286">
        <f t="shared" si="19"/>
        <v>516341.14036237122</v>
      </c>
    </row>
    <row r="287" spans="1:22" x14ac:dyDescent="0.2">
      <c r="A287" s="24">
        <v>8061</v>
      </c>
      <c r="B287" s="25" t="s">
        <v>505</v>
      </c>
      <c r="C287" s="46">
        <v>223</v>
      </c>
      <c r="D287" s="46">
        <v>260</v>
      </c>
      <c r="E287" s="53">
        <v>54</v>
      </c>
      <c r="F287" s="54">
        <v>221.62</v>
      </c>
      <c r="G287" s="46">
        <v>258.62</v>
      </c>
      <c r="H287" s="53">
        <v>52.62</v>
      </c>
      <c r="I287" s="54"/>
      <c r="J287" s="46">
        <v>382.0917</v>
      </c>
      <c r="K287" s="54">
        <v>0</v>
      </c>
      <c r="L287" s="46">
        <v>0</v>
      </c>
      <c r="M287" s="53">
        <f t="shared" si="16"/>
        <v>0</v>
      </c>
      <c r="N287" s="11">
        <v>0</v>
      </c>
      <c r="O287" s="11">
        <v>0</v>
      </c>
      <c r="P287" s="11">
        <v>0</v>
      </c>
      <c r="Q287" s="26">
        <v>0</v>
      </c>
      <c r="R287">
        <v>0</v>
      </c>
      <c r="S287">
        <v>0</v>
      </c>
      <c r="T287" s="27">
        <f t="shared" si="17"/>
        <v>0</v>
      </c>
      <c r="U287" s="46" t="str">
        <f t="shared" si="18"/>
        <v>CO</v>
      </c>
      <c r="V287">
        <f t="shared" si="19"/>
        <v>0</v>
      </c>
    </row>
    <row r="288" spans="1:22" x14ac:dyDescent="0.2">
      <c r="A288" s="24">
        <v>56035</v>
      </c>
      <c r="B288" s="25" t="s">
        <v>506</v>
      </c>
      <c r="C288" s="46">
        <v>339</v>
      </c>
      <c r="D288" s="46">
        <v>673</v>
      </c>
      <c r="E288" s="53">
        <v>289</v>
      </c>
      <c r="F288" s="54">
        <v>277.86</v>
      </c>
      <c r="G288" s="46">
        <v>611.86</v>
      </c>
      <c r="H288" s="53">
        <v>227.86</v>
      </c>
      <c r="I288" s="54"/>
      <c r="J288" s="46">
        <v>382.05470000000003</v>
      </c>
      <c r="K288" s="54">
        <v>11.06696</v>
      </c>
      <c r="L288" s="46">
        <v>10.527419999999999</v>
      </c>
      <c r="M288" s="53">
        <f t="shared" si="16"/>
        <v>0.53954000000000057</v>
      </c>
      <c r="N288" s="11">
        <v>2.0615338439001452</v>
      </c>
      <c r="O288" s="11">
        <v>1.961029281659215</v>
      </c>
      <c r="P288" s="11">
        <v>0.1005045622409303</v>
      </c>
      <c r="Q288" s="26">
        <v>20</v>
      </c>
      <c r="R288">
        <v>116580</v>
      </c>
      <c r="S288">
        <v>627230</v>
      </c>
      <c r="T288" s="27">
        <f t="shared" si="17"/>
        <v>743830</v>
      </c>
      <c r="U288" s="46" t="str">
        <f t="shared" si="18"/>
        <v>WY</v>
      </c>
      <c r="V288">
        <f t="shared" si="19"/>
        <v>1533430.7191082449</v>
      </c>
    </row>
    <row r="289" spans="1:22" x14ac:dyDescent="0.2">
      <c r="A289" s="24">
        <v>49041</v>
      </c>
      <c r="B289" s="25" t="s">
        <v>507</v>
      </c>
      <c r="C289" s="46">
        <v>888</v>
      </c>
      <c r="D289" s="46">
        <v>735</v>
      </c>
      <c r="E289" s="53">
        <v>175</v>
      </c>
      <c r="F289" s="54">
        <v>882.78</v>
      </c>
      <c r="G289" s="46">
        <v>729.78</v>
      </c>
      <c r="H289" s="53">
        <v>169.78</v>
      </c>
      <c r="I289" s="54"/>
      <c r="J289" s="46">
        <v>381.88709999999998</v>
      </c>
      <c r="K289" s="54">
        <v>11.79105</v>
      </c>
      <c r="L289" s="46">
        <v>11.20134</v>
      </c>
      <c r="M289" s="53">
        <f t="shared" si="16"/>
        <v>0.58971000000000018</v>
      </c>
      <c r="N289" s="11">
        <v>2.196416055549022</v>
      </c>
      <c r="O289" s="11">
        <v>2.0865659139485868</v>
      </c>
      <c r="P289" s="11">
        <v>0.10985014160043539</v>
      </c>
      <c r="Q289" s="26">
        <v>90</v>
      </c>
      <c r="R289">
        <v>620</v>
      </c>
      <c r="S289">
        <v>35190</v>
      </c>
      <c r="T289" s="27">
        <f t="shared" si="17"/>
        <v>35900</v>
      </c>
      <c r="U289" s="46" t="str">
        <f t="shared" si="18"/>
        <v>UT</v>
      </c>
      <c r="V289">
        <f t="shared" si="19"/>
        <v>78851.336394209895</v>
      </c>
    </row>
    <row r="290" spans="1:22" x14ac:dyDescent="0.2">
      <c r="A290" s="24">
        <v>6057</v>
      </c>
      <c r="B290" s="25" t="s">
        <v>508</v>
      </c>
      <c r="C290" s="46">
        <v>3591</v>
      </c>
      <c r="D290" s="46">
        <v>3591</v>
      </c>
      <c r="E290" s="53">
        <v>3591</v>
      </c>
      <c r="F290" s="54">
        <v>3202.34</v>
      </c>
      <c r="G290" s="46">
        <v>3202.34</v>
      </c>
      <c r="H290" s="53">
        <v>3202.34</v>
      </c>
      <c r="I290" s="54"/>
      <c r="J290" s="46">
        <v>381.50380000000001</v>
      </c>
      <c r="K290" s="54">
        <v>7.9256630000000001</v>
      </c>
      <c r="L290" s="46">
        <v>7.4103250000000003</v>
      </c>
      <c r="M290" s="53">
        <f t="shared" si="16"/>
        <v>0.51533799999999985</v>
      </c>
      <c r="N290" s="11">
        <v>1.47637856374715</v>
      </c>
      <c r="O290" s="11">
        <v>1.3803823074990189</v>
      </c>
      <c r="P290" s="11">
        <v>9.5996256248130712E-2</v>
      </c>
      <c r="Q290" s="26">
        <v>40</v>
      </c>
      <c r="R290">
        <v>30</v>
      </c>
      <c r="S290">
        <v>109240</v>
      </c>
      <c r="T290" s="27">
        <f t="shared" si="17"/>
        <v>109310</v>
      </c>
      <c r="U290" s="46" t="str">
        <f t="shared" si="18"/>
        <v>CA</v>
      </c>
      <c r="V290">
        <f t="shared" si="19"/>
        <v>161382.94080320097</v>
      </c>
    </row>
    <row r="291" spans="1:22" x14ac:dyDescent="0.2">
      <c r="A291" s="24">
        <v>49027</v>
      </c>
      <c r="B291" s="25" t="s">
        <v>509</v>
      </c>
      <c r="C291" s="46">
        <v>668</v>
      </c>
      <c r="D291" s="46">
        <v>668</v>
      </c>
      <c r="E291" s="53">
        <v>132</v>
      </c>
      <c r="F291" s="54">
        <v>660.98</v>
      </c>
      <c r="G291" s="46">
        <v>660.98</v>
      </c>
      <c r="H291" s="53">
        <v>124.98</v>
      </c>
      <c r="I291" s="54"/>
      <c r="J291" s="46">
        <v>381.44740000000002</v>
      </c>
      <c r="K291" s="54">
        <v>11.944739999999999</v>
      </c>
      <c r="L291" s="46">
        <v>11.21006</v>
      </c>
      <c r="M291" s="53">
        <f t="shared" si="16"/>
        <v>0.73467999999999911</v>
      </c>
      <c r="N291" s="11">
        <v>2.225045158434459</v>
      </c>
      <c r="O291" s="11">
        <v>2.08819026021159</v>
      </c>
      <c r="P291" s="11">
        <v>0.1368548982228685</v>
      </c>
      <c r="Q291" s="26">
        <v>10</v>
      </c>
      <c r="R291">
        <v>120</v>
      </c>
      <c r="S291">
        <v>6880</v>
      </c>
      <c r="T291" s="27">
        <f t="shared" si="17"/>
        <v>7010</v>
      </c>
      <c r="U291" s="46" t="str">
        <f t="shared" si="18"/>
        <v>UT</v>
      </c>
      <c r="V291">
        <f t="shared" si="19"/>
        <v>15597.566560625557</v>
      </c>
    </row>
    <row r="292" spans="1:22" x14ac:dyDescent="0.2">
      <c r="A292" s="24">
        <v>16007</v>
      </c>
      <c r="B292" s="25" t="s">
        <v>510</v>
      </c>
      <c r="C292" s="46">
        <v>634</v>
      </c>
      <c r="D292" s="46">
        <v>634</v>
      </c>
      <c r="E292" s="53">
        <v>462</v>
      </c>
      <c r="F292" s="54">
        <v>383</v>
      </c>
      <c r="G292" s="46">
        <v>383</v>
      </c>
      <c r="H292" s="53">
        <v>211</v>
      </c>
      <c r="I292" s="54"/>
      <c r="J292" s="46">
        <v>381.33769999999998</v>
      </c>
      <c r="K292" s="54">
        <v>15.572559999999999</v>
      </c>
      <c r="L292" s="46">
        <v>14.569039999999999</v>
      </c>
      <c r="M292" s="53">
        <f t="shared" si="16"/>
        <v>1.00352</v>
      </c>
      <c r="N292" s="11">
        <v>2.9008290873162679</v>
      </c>
      <c r="O292" s="11">
        <v>2.7138951467372232</v>
      </c>
      <c r="P292" s="11">
        <v>0.1869339405790455</v>
      </c>
      <c r="Q292" s="26">
        <v>10160</v>
      </c>
      <c r="R292">
        <v>15670</v>
      </c>
      <c r="S292">
        <v>152830</v>
      </c>
      <c r="T292" s="27">
        <f t="shared" si="17"/>
        <v>178660</v>
      </c>
      <c r="U292" s="46" t="str">
        <f t="shared" si="18"/>
        <v>ID</v>
      </c>
      <c r="V292">
        <f t="shared" si="19"/>
        <v>518262.12473992445</v>
      </c>
    </row>
    <row r="293" spans="1:22" x14ac:dyDescent="0.2">
      <c r="A293" s="24">
        <v>49003</v>
      </c>
      <c r="B293" s="25" t="s">
        <v>511</v>
      </c>
      <c r="C293" s="46">
        <v>437</v>
      </c>
      <c r="D293" s="46">
        <v>437</v>
      </c>
      <c r="E293" s="53">
        <v>121</v>
      </c>
      <c r="F293" s="54">
        <v>428.96</v>
      </c>
      <c r="G293" s="46">
        <v>428.96</v>
      </c>
      <c r="H293" s="53">
        <v>112.96</v>
      </c>
      <c r="I293" s="54"/>
      <c r="J293" s="46">
        <v>380.18450000000001</v>
      </c>
      <c r="K293" s="54">
        <v>11.70261</v>
      </c>
      <c r="L293" s="46">
        <v>10.967829999999999</v>
      </c>
      <c r="M293" s="53">
        <f t="shared" si="16"/>
        <v>0.73478000000000065</v>
      </c>
      <c r="N293" s="11">
        <v>2.1799416078999361</v>
      </c>
      <c r="O293" s="11">
        <v>2.043068081852951</v>
      </c>
      <c r="P293" s="11">
        <v>0.1368735260469858</v>
      </c>
      <c r="Q293" s="26">
        <v>3190</v>
      </c>
      <c r="R293">
        <v>10640</v>
      </c>
      <c r="S293">
        <v>249050</v>
      </c>
      <c r="T293" s="27">
        <f t="shared" si="17"/>
        <v>262880</v>
      </c>
      <c r="U293" s="46" t="str">
        <f t="shared" si="18"/>
        <v>UT</v>
      </c>
      <c r="V293">
        <f t="shared" si="19"/>
        <v>573063.04988473514</v>
      </c>
    </row>
    <row r="294" spans="1:22" x14ac:dyDescent="0.2">
      <c r="A294" s="24">
        <v>46007</v>
      </c>
      <c r="B294" s="25" t="s">
        <v>512</v>
      </c>
      <c r="C294" s="46">
        <v>247</v>
      </c>
      <c r="D294" s="46">
        <v>247</v>
      </c>
      <c r="E294" s="53">
        <v>236</v>
      </c>
      <c r="F294" s="54">
        <v>145.34</v>
      </c>
      <c r="G294" s="46">
        <v>145.34</v>
      </c>
      <c r="H294" s="53">
        <v>134.34</v>
      </c>
      <c r="I294" s="54"/>
      <c r="J294" s="46">
        <v>380.10680000000002</v>
      </c>
      <c r="K294" s="54">
        <v>0</v>
      </c>
      <c r="L294" s="46">
        <v>0</v>
      </c>
      <c r="M294" s="53">
        <f t="shared" si="16"/>
        <v>0</v>
      </c>
      <c r="N294" s="11">
        <v>0</v>
      </c>
      <c r="O294" s="11">
        <v>0</v>
      </c>
      <c r="P294" s="11">
        <v>0</v>
      </c>
      <c r="Q294" s="26">
        <v>0</v>
      </c>
      <c r="R294">
        <v>0</v>
      </c>
      <c r="S294">
        <v>0</v>
      </c>
      <c r="T294" s="27">
        <f t="shared" si="17"/>
        <v>0</v>
      </c>
      <c r="U294" s="46" t="str">
        <f t="shared" si="18"/>
        <v>SD</v>
      </c>
      <c r="V294">
        <f t="shared" si="19"/>
        <v>0</v>
      </c>
    </row>
    <row r="295" spans="1:22" x14ac:dyDescent="0.2">
      <c r="A295" s="24">
        <v>49055</v>
      </c>
      <c r="B295" s="25" t="s">
        <v>513</v>
      </c>
      <c r="C295" s="46">
        <v>1080</v>
      </c>
      <c r="D295" s="46">
        <v>1080</v>
      </c>
      <c r="E295" s="53">
        <v>50</v>
      </c>
      <c r="F295" s="54">
        <v>1079.4000000000001</v>
      </c>
      <c r="G295" s="46">
        <v>1079.4000000000001</v>
      </c>
      <c r="H295" s="53">
        <v>49.4</v>
      </c>
      <c r="I295" s="54"/>
      <c r="J295" s="46">
        <v>380.04829999999998</v>
      </c>
      <c r="K295" s="54">
        <v>12.86242</v>
      </c>
      <c r="L295" s="46">
        <v>12.121320000000001</v>
      </c>
      <c r="M295" s="53">
        <f t="shared" si="16"/>
        <v>0.74109999999999943</v>
      </c>
      <c r="N295" s="11">
        <v>2.3959889747914609</v>
      </c>
      <c r="O295" s="11">
        <v>2.2579381702602799</v>
      </c>
      <c r="P295" s="11">
        <v>0.13805080453118079</v>
      </c>
      <c r="Q295" s="26">
        <v>0</v>
      </c>
      <c r="R295">
        <v>0</v>
      </c>
      <c r="S295">
        <v>2580</v>
      </c>
      <c r="T295" s="27">
        <f t="shared" si="17"/>
        <v>2580</v>
      </c>
      <c r="U295" s="46" t="str">
        <f t="shared" si="18"/>
        <v>UT</v>
      </c>
      <c r="V295">
        <f t="shared" si="19"/>
        <v>6181.6515549619689</v>
      </c>
    </row>
    <row r="296" spans="1:22" x14ac:dyDescent="0.2">
      <c r="A296" s="24">
        <v>18003</v>
      </c>
      <c r="B296" s="25" t="s">
        <v>514</v>
      </c>
      <c r="C296" s="46">
        <v>1894</v>
      </c>
      <c r="D296" s="46">
        <v>1920</v>
      </c>
      <c r="E296" s="53">
        <v>707</v>
      </c>
      <c r="F296" s="54">
        <v>1746.7</v>
      </c>
      <c r="G296" s="46">
        <v>1772.7</v>
      </c>
      <c r="H296" s="53">
        <v>559.70000000000005</v>
      </c>
      <c r="I296" s="54">
        <v>379.73599999999999</v>
      </c>
      <c r="J296" s="46">
        <v>379.73599999999999</v>
      </c>
      <c r="K296" s="54">
        <v>13.86417</v>
      </c>
      <c r="L296" s="46">
        <v>12.174049999999999</v>
      </c>
      <c r="M296" s="53">
        <f t="shared" si="16"/>
        <v>1.6901200000000003</v>
      </c>
      <c r="N296" s="11">
        <v>2.5825932028836349</v>
      </c>
      <c r="O296" s="11">
        <v>2.2677606219171809</v>
      </c>
      <c r="P296" s="11">
        <v>0.31483258096645461</v>
      </c>
      <c r="Q296" s="26">
        <v>260820</v>
      </c>
      <c r="R296">
        <v>12460</v>
      </c>
      <c r="S296">
        <v>3220</v>
      </c>
      <c r="T296" s="27">
        <f t="shared" si="17"/>
        <v>276500</v>
      </c>
      <c r="U296" s="46" t="str">
        <f t="shared" si="18"/>
        <v>IN</v>
      </c>
      <c r="V296">
        <f t="shared" si="19"/>
        <v>714087.02059732506</v>
      </c>
    </row>
    <row r="297" spans="1:22" x14ac:dyDescent="0.2">
      <c r="A297" s="24">
        <v>16077</v>
      </c>
      <c r="B297" s="25" t="s">
        <v>515</v>
      </c>
      <c r="C297" s="46">
        <v>916</v>
      </c>
      <c r="D297" s="46">
        <v>916</v>
      </c>
      <c r="E297" s="53">
        <v>92</v>
      </c>
      <c r="F297" s="54">
        <v>684.6</v>
      </c>
      <c r="G297" s="46">
        <v>684.6</v>
      </c>
      <c r="H297" s="53">
        <v>0</v>
      </c>
      <c r="I297" s="54"/>
      <c r="J297" s="46">
        <v>379.53789999999998</v>
      </c>
      <c r="K297" s="54">
        <v>16.3157</v>
      </c>
      <c r="L297" s="46">
        <v>15.14424</v>
      </c>
      <c r="M297" s="53">
        <f t="shared" si="16"/>
        <v>1.1714599999999997</v>
      </c>
      <c r="N297" s="11">
        <v>3.0392598994594362</v>
      </c>
      <c r="O297" s="11">
        <v>2.8210423910582789</v>
      </c>
      <c r="P297" s="11">
        <v>0.21821750840115661</v>
      </c>
      <c r="Q297" s="26">
        <v>42920</v>
      </c>
      <c r="R297">
        <v>370</v>
      </c>
      <c r="S297">
        <v>99750</v>
      </c>
      <c r="T297" s="27">
        <f t="shared" si="17"/>
        <v>143040</v>
      </c>
      <c r="U297" s="46" t="str">
        <f t="shared" si="18"/>
        <v>ID</v>
      </c>
      <c r="V297">
        <f t="shared" si="19"/>
        <v>434735.73601867777</v>
      </c>
    </row>
    <row r="298" spans="1:22" x14ac:dyDescent="0.2">
      <c r="A298" s="24">
        <v>8105</v>
      </c>
      <c r="B298" s="25" t="s">
        <v>516</v>
      </c>
      <c r="C298" s="46">
        <v>1266</v>
      </c>
      <c r="D298" s="46">
        <v>403</v>
      </c>
      <c r="E298" s="53">
        <v>90</v>
      </c>
      <c r="F298" s="54">
        <v>1266</v>
      </c>
      <c r="G298" s="46">
        <v>403</v>
      </c>
      <c r="H298" s="53">
        <v>90</v>
      </c>
      <c r="I298" s="54"/>
      <c r="J298" s="46">
        <v>379.33479999999997</v>
      </c>
      <c r="K298" s="54">
        <v>13.89259</v>
      </c>
      <c r="L298" s="46">
        <v>13.05552</v>
      </c>
      <c r="M298" s="53">
        <f t="shared" si="16"/>
        <v>0.83707000000000065</v>
      </c>
      <c r="N298" s="11">
        <v>2.587887230497691</v>
      </c>
      <c r="O298" s="11">
        <v>2.431959303161412</v>
      </c>
      <c r="P298" s="11">
        <v>0.15592792733627811</v>
      </c>
      <c r="Q298" s="26">
        <v>100</v>
      </c>
      <c r="R298">
        <v>1280</v>
      </c>
      <c r="S298">
        <v>15660</v>
      </c>
      <c r="T298" s="27">
        <f t="shared" si="17"/>
        <v>17040</v>
      </c>
      <c r="U298" s="46" t="str">
        <f t="shared" si="18"/>
        <v>CO</v>
      </c>
      <c r="V298">
        <f t="shared" si="19"/>
        <v>44097.598407680656</v>
      </c>
    </row>
    <row r="299" spans="1:22" x14ac:dyDescent="0.2">
      <c r="A299" s="24">
        <v>16043</v>
      </c>
      <c r="B299" s="25" t="s">
        <v>517</v>
      </c>
      <c r="C299" s="46">
        <v>882</v>
      </c>
      <c r="D299" s="46">
        <v>882</v>
      </c>
      <c r="E299" s="53">
        <v>105</v>
      </c>
      <c r="F299" s="54">
        <v>627.48</v>
      </c>
      <c r="G299" s="46">
        <v>627.48</v>
      </c>
      <c r="H299" s="53">
        <v>0</v>
      </c>
      <c r="I299" s="54"/>
      <c r="J299" s="46">
        <v>379.13670000000002</v>
      </c>
      <c r="K299" s="54">
        <v>12.271570000000001</v>
      </c>
      <c r="L299" s="46">
        <v>11.589840000000001</v>
      </c>
      <c r="M299" s="53">
        <f t="shared" si="16"/>
        <v>0.68172999999999995</v>
      </c>
      <c r="N299" s="11">
        <v>2.2859264759960922</v>
      </c>
      <c r="O299" s="11">
        <v>2.1589350106431811</v>
      </c>
      <c r="P299" s="11">
        <v>0.1269914653529105</v>
      </c>
      <c r="Q299" s="26">
        <v>101910</v>
      </c>
      <c r="R299">
        <v>1640</v>
      </c>
      <c r="S299">
        <v>98720</v>
      </c>
      <c r="T299" s="27">
        <f t="shared" si="17"/>
        <v>202270</v>
      </c>
      <c r="U299" s="46" t="str">
        <f t="shared" si="18"/>
        <v>ID</v>
      </c>
      <c r="V299">
        <f t="shared" si="19"/>
        <v>462374.34829972958</v>
      </c>
    </row>
    <row r="300" spans="1:22" x14ac:dyDescent="0.2">
      <c r="A300" s="24">
        <v>16041</v>
      </c>
      <c r="B300" s="25" t="s">
        <v>518</v>
      </c>
      <c r="C300" s="46">
        <v>869</v>
      </c>
      <c r="D300" s="46">
        <v>869</v>
      </c>
      <c r="E300" s="53">
        <v>134</v>
      </c>
      <c r="F300" s="54">
        <v>627.24</v>
      </c>
      <c r="G300" s="46">
        <v>627.24</v>
      </c>
      <c r="H300" s="53">
        <v>0</v>
      </c>
      <c r="I300" s="54"/>
      <c r="J300" s="46">
        <v>378.86649999999997</v>
      </c>
      <c r="K300" s="54">
        <v>15.681950000000001</v>
      </c>
      <c r="L300" s="46">
        <v>14.532920000000001</v>
      </c>
      <c r="M300" s="53">
        <f t="shared" si="16"/>
        <v>1.1490299999999998</v>
      </c>
      <c r="N300" s="11">
        <v>2.921206064117869</v>
      </c>
      <c r="O300" s="11">
        <v>2.707166776666158</v>
      </c>
      <c r="P300" s="11">
        <v>0.21403928745171061</v>
      </c>
      <c r="Q300" s="26">
        <v>10440</v>
      </c>
      <c r="R300">
        <v>11480</v>
      </c>
      <c r="S300">
        <v>65300</v>
      </c>
      <c r="T300" s="27">
        <f t="shared" si="17"/>
        <v>87220</v>
      </c>
      <c r="U300" s="46" t="str">
        <f t="shared" si="18"/>
        <v>ID</v>
      </c>
      <c r="V300">
        <f t="shared" si="19"/>
        <v>254787.59291236053</v>
      </c>
    </row>
    <row r="301" spans="1:22" x14ac:dyDescent="0.2">
      <c r="A301" s="24">
        <v>56027</v>
      </c>
      <c r="B301" s="25" t="s">
        <v>519</v>
      </c>
      <c r="C301" s="46">
        <v>129</v>
      </c>
      <c r="D301" s="46">
        <v>129</v>
      </c>
      <c r="E301" s="53">
        <v>129</v>
      </c>
      <c r="F301" s="54">
        <v>88.32</v>
      </c>
      <c r="G301" s="46">
        <v>88.32</v>
      </c>
      <c r="H301" s="53">
        <v>88.32</v>
      </c>
      <c r="I301" s="54"/>
      <c r="J301" s="46">
        <v>378.52870000000001</v>
      </c>
      <c r="K301" s="54">
        <v>0</v>
      </c>
      <c r="L301" s="46">
        <v>0</v>
      </c>
      <c r="M301" s="53">
        <f t="shared" si="16"/>
        <v>0</v>
      </c>
      <c r="N301" s="11">
        <v>0</v>
      </c>
      <c r="O301" s="11">
        <v>0</v>
      </c>
      <c r="P301" s="11">
        <v>0</v>
      </c>
      <c r="Q301" s="26">
        <v>0</v>
      </c>
      <c r="R301">
        <v>0</v>
      </c>
      <c r="S301">
        <v>0</v>
      </c>
      <c r="T301" s="27">
        <f t="shared" si="17"/>
        <v>0</v>
      </c>
      <c r="U301" s="46" t="str">
        <f t="shared" si="18"/>
        <v>WY</v>
      </c>
      <c r="V301">
        <f t="shared" si="19"/>
        <v>0</v>
      </c>
    </row>
    <row r="302" spans="1:22" x14ac:dyDescent="0.2">
      <c r="A302" s="24">
        <v>56009</v>
      </c>
      <c r="B302" s="25" t="s">
        <v>520</v>
      </c>
      <c r="C302" s="46">
        <v>122</v>
      </c>
      <c r="D302" s="46">
        <v>122</v>
      </c>
      <c r="E302" s="53">
        <v>122</v>
      </c>
      <c r="F302" s="54">
        <v>77.960009999999997</v>
      </c>
      <c r="G302" s="46">
        <v>77.960009999999997</v>
      </c>
      <c r="H302" s="53">
        <v>77.960009999999997</v>
      </c>
      <c r="I302" s="54"/>
      <c r="J302" s="46">
        <v>378.45909999999998</v>
      </c>
      <c r="K302" s="54">
        <v>8.1376950000000008</v>
      </c>
      <c r="L302" s="46">
        <v>7.7516379999999998</v>
      </c>
      <c r="M302" s="53">
        <f t="shared" si="16"/>
        <v>0.38605700000000098</v>
      </c>
      <c r="N302" s="11">
        <v>1.515875511778934</v>
      </c>
      <c r="O302" s="11">
        <v>1.443961492827518</v>
      </c>
      <c r="P302" s="11">
        <v>7.1914018951415776E-2</v>
      </c>
      <c r="Q302" s="26">
        <v>0</v>
      </c>
      <c r="R302">
        <v>180</v>
      </c>
      <c r="S302">
        <v>142410</v>
      </c>
      <c r="T302" s="27">
        <f t="shared" si="17"/>
        <v>142590</v>
      </c>
      <c r="U302" s="46" t="str">
        <f t="shared" si="18"/>
        <v>WY</v>
      </c>
      <c r="V302">
        <f t="shared" si="19"/>
        <v>216148.68922455818</v>
      </c>
    </row>
    <row r="303" spans="1:22" x14ac:dyDescent="0.2">
      <c r="A303" s="24">
        <v>48195</v>
      </c>
      <c r="B303" s="25" t="s">
        <v>521</v>
      </c>
      <c r="C303" s="46">
        <v>198</v>
      </c>
      <c r="D303" s="46">
        <v>61</v>
      </c>
      <c r="E303" s="53">
        <v>60</v>
      </c>
      <c r="F303" s="54">
        <v>0</v>
      </c>
      <c r="G303" s="46">
        <v>0</v>
      </c>
      <c r="H303" s="53">
        <v>0</v>
      </c>
      <c r="I303" s="54"/>
      <c r="J303" s="46">
        <v>378.33760000000001</v>
      </c>
      <c r="K303" s="54">
        <v>11.4861</v>
      </c>
      <c r="L303" s="46">
        <v>15.077070000000001</v>
      </c>
      <c r="M303" s="53">
        <f t="shared" si="16"/>
        <v>-3.5909700000000004</v>
      </c>
      <c r="N303" s="11">
        <v>2.1396105059041921</v>
      </c>
      <c r="O303" s="11">
        <v>2.808530081598883</v>
      </c>
      <c r="P303" s="11">
        <v>-0.66891957569469007</v>
      </c>
      <c r="Q303" s="26">
        <v>270480</v>
      </c>
      <c r="R303">
        <v>0</v>
      </c>
      <c r="S303">
        <v>289020</v>
      </c>
      <c r="T303" s="27">
        <f t="shared" si="17"/>
        <v>559500</v>
      </c>
      <c r="U303" s="46" t="str">
        <f t="shared" si="18"/>
        <v>TX</v>
      </c>
      <c r="V303">
        <f t="shared" si="19"/>
        <v>1197112.0780533955</v>
      </c>
    </row>
    <row r="304" spans="1:22" x14ac:dyDescent="0.2">
      <c r="A304" s="24">
        <v>46113</v>
      </c>
      <c r="B304" s="25" t="s">
        <v>522</v>
      </c>
      <c r="C304" s="46">
        <v>251</v>
      </c>
      <c r="D304" s="46">
        <v>251</v>
      </c>
      <c r="E304" s="53">
        <v>251</v>
      </c>
      <c r="F304" s="54">
        <v>70.459990000000005</v>
      </c>
      <c r="G304" s="46">
        <v>70.459990000000005</v>
      </c>
      <c r="H304" s="53">
        <v>70.459990000000005</v>
      </c>
      <c r="I304" s="54"/>
      <c r="J304" s="46">
        <v>378.08359999999999</v>
      </c>
      <c r="K304" s="54">
        <v>0</v>
      </c>
      <c r="L304" s="46">
        <v>0</v>
      </c>
      <c r="M304" s="53">
        <f t="shared" si="16"/>
        <v>0</v>
      </c>
      <c r="N304" s="11">
        <v>0</v>
      </c>
      <c r="O304" s="11">
        <v>0</v>
      </c>
      <c r="P304" s="11">
        <v>0</v>
      </c>
      <c r="Q304" s="26">
        <v>0</v>
      </c>
      <c r="R304">
        <v>0</v>
      </c>
      <c r="S304">
        <v>0</v>
      </c>
      <c r="T304" s="27">
        <f t="shared" si="17"/>
        <v>0</v>
      </c>
      <c r="U304" s="46" t="str">
        <f t="shared" si="18"/>
        <v>SD</v>
      </c>
      <c r="V304">
        <f t="shared" si="19"/>
        <v>0</v>
      </c>
    </row>
    <row r="305" spans="1:22" x14ac:dyDescent="0.2">
      <c r="A305" s="24">
        <v>56025</v>
      </c>
      <c r="B305" s="25" t="s">
        <v>523</v>
      </c>
      <c r="C305" s="46">
        <v>190</v>
      </c>
      <c r="D305" s="46">
        <v>190</v>
      </c>
      <c r="E305" s="53">
        <v>190</v>
      </c>
      <c r="F305" s="54">
        <v>142.36000000000001</v>
      </c>
      <c r="G305" s="46">
        <v>142.36000000000001</v>
      </c>
      <c r="H305" s="53">
        <v>142.36000000000001</v>
      </c>
      <c r="I305" s="54"/>
      <c r="J305" s="46">
        <v>378.07810000000001</v>
      </c>
      <c r="K305" s="54">
        <v>8.5006640000000004</v>
      </c>
      <c r="L305" s="46">
        <v>8.0086949999999995</v>
      </c>
      <c r="M305" s="53">
        <f t="shared" si="16"/>
        <v>0.49196900000000099</v>
      </c>
      <c r="N305" s="11">
        <v>1.5834887386982139</v>
      </c>
      <c r="O305" s="11">
        <v>1.491845618667988</v>
      </c>
      <c r="P305" s="11">
        <v>9.1643120030226247E-2</v>
      </c>
      <c r="Q305" s="26">
        <v>0</v>
      </c>
      <c r="R305">
        <v>40</v>
      </c>
      <c r="S305">
        <v>323370</v>
      </c>
      <c r="T305" s="27">
        <f t="shared" si="17"/>
        <v>323410</v>
      </c>
      <c r="U305" s="46" t="str">
        <f t="shared" si="18"/>
        <v>WY</v>
      </c>
      <c r="V305">
        <f t="shared" si="19"/>
        <v>512116.09298238938</v>
      </c>
    </row>
    <row r="306" spans="1:22" x14ac:dyDescent="0.2">
      <c r="A306" s="24">
        <v>32033</v>
      </c>
      <c r="B306" s="25" t="s">
        <v>524</v>
      </c>
      <c r="C306" s="46">
        <v>437</v>
      </c>
      <c r="D306" s="46">
        <v>437</v>
      </c>
      <c r="E306" s="53">
        <v>236</v>
      </c>
      <c r="F306" s="54">
        <v>437</v>
      </c>
      <c r="G306" s="46">
        <v>437</v>
      </c>
      <c r="H306" s="53">
        <v>236</v>
      </c>
      <c r="I306" s="54"/>
      <c r="J306" s="46">
        <v>378.04790000000003</v>
      </c>
      <c r="K306" s="54">
        <v>11.70261</v>
      </c>
      <c r="L306" s="46">
        <v>10.967829999999999</v>
      </c>
      <c r="M306" s="53">
        <f t="shared" si="16"/>
        <v>0.73478000000000065</v>
      </c>
      <c r="N306" s="11">
        <v>2.1799416078999361</v>
      </c>
      <c r="O306" s="11">
        <v>2.043068081852951</v>
      </c>
      <c r="P306" s="11">
        <v>0.1368735260469858</v>
      </c>
      <c r="Q306" s="26">
        <v>20</v>
      </c>
      <c r="R306">
        <v>210</v>
      </c>
      <c r="S306">
        <v>17870</v>
      </c>
      <c r="T306" s="27">
        <f t="shared" si="17"/>
        <v>18100</v>
      </c>
      <c r="U306" s="46" t="str">
        <f t="shared" si="18"/>
        <v>NV</v>
      </c>
      <c r="V306">
        <f t="shared" si="19"/>
        <v>39456.943102988844</v>
      </c>
    </row>
    <row r="307" spans="1:22" x14ac:dyDescent="0.2">
      <c r="A307" s="24">
        <v>20075</v>
      </c>
      <c r="B307" s="25" t="s">
        <v>525</v>
      </c>
      <c r="C307" s="46">
        <v>353</v>
      </c>
      <c r="D307" s="46">
        <v>353</v>
      </c>
      <c r="E307" s="53">
        <v>159</v>
      </c>
      <c r="F307" s="54">
        <v>251.2</v>
      </c>
      <c r="G307" s="46">
        <v>251.2</v>
      </c>
      <c r="H307" s="53">
        <v>57.2</v>
      </c>
      <c r="I307" s="54"/>
      <c r="J307" s="46">
        <v>377.85109999999997</v>
      </c>
      <c r="K307" s="54">
        <v>0</v>
      </c>
      <c r="L307" s="46">
        <v>0</v>
      </c>
      <c r="M307" s="53">
        <f t="shared" si="16"/>
        <v>0</v>
      </c>
      <c r="N307" s="11">
        <v>0</v>
      </c>
      <c r="O307" s="11">
        <v>0</v>
      </c>
      <c r="P307" s="11">
        <v>0</v>
      </c>
      <c r="Q307" s="26">
        <v>0</v>
      </c>
      <c r="R307">
        <v>0</v>
      </c>
      <c r="S307">
        <v>0</v>
      </c>
      <c r="T307" s="27">
        <f t="shared" si="17"/>
        <v>0</v>
      </c>
      <c r="U307" s="46" t="str">
        <f t="shared" si="18"/>
        <v>KS</v>
      </c>
      <c r="V307">
        <f t="shared" si="19"/>
        <v>0</v>
      </c>
    </row>
    <row r="308" spans="1:22" x14ac:dyDescent="0.2">
      <c r="A308" s="24">
        <v>6009</v>
      </c>
      <c r="B308" s="25" t="s">
        <v>526</v>
      </c>
      <c r="C308" s="46">
        <v>1320</v>
      </c>
      <c r="D308" s="46">
        <v>1320</v>
      </c>
      <c r="E308" s="53">
        <v>1320</v>
      </c>
      <c r="F308" s="54">
        <v>0</v>
      </c>
      <c r="G308" s="46">
        <v>0</v>
      </c>
      <c r="H308" s="53">
        <v>0</v>
      </c>
      <c r="I308" s="54"/>
      <c r="J308" s="46">
        <v>377.76080000000002</v>
      </c>
      <c r="K308" s="54">
        <v>38.532919999999997</v>
      </c>
      <c r="L308" s="46">
        <v>29.657309999999999</v>
      </c>
      <c r="M308" s="53">
        <f t="shared" si="16"/>
        <v>8.8756099999999982</v>
      </c>
      <c r="N308" s="11">
        <v>7.177844564749198</v>
      </c>
      <c r="O308" s="11">
        <v>5.5245115446372104</v>
      </c>
      <c r="P308" s="11">
        <v>1.653333020111988</v>
      </c>
      <c r="Q308" s="26">
        <v>280</v>
      </c>
      <c r="R308">
        <v>150</v>
      </c>
      <c r="S308">
        <v>222250</v>
      </c>
      <c r="T308" s="27">
        <f t="shared" si="17"/>
        <v>222680</v>
      </c>
      <c r="U308" s="46" t="str">
        <f t="shared" si="18"/>
        <v>CA</v>
      </c>
      <c r="V308">
        <f t="shared" si="19"/>
        <v>1598362.4276783513</v>
      </c>
    </row>
    <row r="309" spans="1:22" x14ac:dyDescent="0.2">
      <c r="A309" s="24">
        <v>49031</v>
      </c>
      <c r="B309" s="25" t="s">
        <v>527</v>
      </c>
      <c r="C309" s="46">
        <v>962</v>
      </c>
      <c r="D309" s="46">
        <v>985</v>
      </c>
      <c r="E309" s="53">
        <v>219</v>
      </c>
      <c r="F309" s="54">
        <v>957.16</v>
      </c>
      <c r="G309" s="46">
        <v>980.16</v>
      </c>
      <c r="H309" s="53">
        <v>214.16</v>
      </c>
      <c r="I309" s="54"/>
      <c r="J309" s="46">
        <v>377.75850000000003</v>
      </c>
      <c r="K309" s="54">
        <v>12.46111</v>
      </c>
      <c r="L309" s="46">
        <v>11.79833</v>
      </c>
      <c r="M309" s="53">
        <f t="shared" si="16"/>
        <v>0.6627799999999997</v>
      </c>
      <c r="N309" s="11">
        <v>2.3212336538274778</v>
      </c>
      <c r="O309" s="11">
        <v>2.1977721611447412</v>
      </c>
      <c r="P309" s="11">
        <v>0.1234614926827365</v>
      </c>
      <c r="Q309" s="26">
        <v>290</v>
      </c>
      <c r="R309">
        <v>90</v>
      </c>
      <c r="S309">
        <v>2520</v>
      </c>
      <c r="T309" s="27">
        <f t="shared" si="17"/>
        <v>2900</v>
      </c>
      <c r="U309" s="46" t="str">
        <f t="shared" si="18"/>
        <v>UT</v>
      </c>
      <c r="V309">
        <f t="shared" si="19"/>
        <v>6731.5775960996853</v>
      </c>
    </row>
    <row r="310" spans="1:22" x14ac:dyDescent="0.2">
      <c r="A310" s="24">
        <v>16031</v>
      </c>
      <c r="B310" s="25" t="s">
        <v>528</v>
      </c>
      <c r="C310" s="46">
        <v>932</v>
      </c>
      <c r="D310" s="46">
        <v>932</v>
      </c>
      <c r="E310" s="53">
        <v>75</v>
      </c>
      <c r="F310" s="54">
        <v>664.7</v>
      </c>
      <c r="G310" s="46">
        <v>664.7</v>
      </c>
      <c r="H310" s="53">
        <v>0</v>
      </c>
      <c r="I310" s="54"/>
      <c r="J310" s="46">
        <v>377.65460000000002</v>
      </c>
      <c r="K310" s="54">
        <v>14.251469999999999</v>
      </c>
      <c r="L310" s="46">
        <v>13.1973</v>
      </c>
      <c r="M310" s="53">
        <f t="shared" si="16"/>
        <v>1.0541699999999992</v>
      </c>
      <c r="N310" s="11">
        <v>2.6547387656888262</v>
      </c>
      <c r="O310" s="11">
        <v>2.4583698321945131</v>
      </c>
      <c r="P310" s="11">
        <v>0.19636893349431231</v>
      </c>
      <c r="Q310" s="26">
        <v>2890</v>
      </c>
      <c r="R310">
        <v>1360</v>
      </c>
      <c r="S310">
        <v>57050</v>
      </c>
      <c r="T310" s="27">
        <f t="shared" si="17"/>
        <v>61300</v>
      </c>
      <c r="U310" s="46" t="str">
        <f t="shared" si="18"/>
        <v>ID</v>
      </c>
      <c r="V310">
        <f t="shared" si="19"/>
        <v>162735.48633672504</v>
      </c>
    </row>
    <row r="311" spans="1:22" x14ac:dyDescent="0.2">
      <c r="A311" s="24">
        <v>6061</v>
      </c>
      <c r="B311" s="25" t="s">
        <v>529</v>
      </c>
      <c r="C311" s="46">
        <v>4765</v>
      </c>
      <c r="D311" s="46">
        <v>4765</v>
      </c>
      <c r="E311" s="53">
        <v>2254</v>
      </c>
      <c r="F311" s="54">
        <v>4376.34</v>
      </c>
      <c r="G311" s="46">
        <v>4376.34</v>
      </c>
      <c r="H311" s="53">
        <v>1865.34</v>
      </c>
      <c r="I311" s="54"/>
      <c r="J311" s="46">
        <v>377.57459999999998</v>
      </c>
      <c r="K311" s="54">
        <v>7.9256630000000001</v>
      </c>
      <c r="L311" s="46">
        <v>7.5326969999999998</v>
      </c>
      <c r="M311" s="53">
        <f t="shared" si="16"/>
        <v>0.39296600000000037</v>
      </c>
      <c r="N311" s="11">
        <v>1.47637856374715</v>
      </c>
      <c r="O311" s="11">
        <v>1.40317754842749</v>
      </c>
      <c r="P311" s="11">
        <v>7.3201015319660084E-2</v>
      </c>
      <c r="Q311" s="26">
        <v>32260</v>
      </c>
      <c r="R311">
        <v>17820</v>
      </c>
      <c r="S311">
        <v>155520</v>
      </c>
      <c r="T311" s="27">
        <f t="shared" si="17"/>
        <v>205600</v>
      </c>
      <c r="U311" s="46" t="str">
        <f t="shared" si="18"/>
        <v>CA</v>
      </c>
      <c r="V311">
        <f t="shared" si="19"/>
        <v>303543.43270641402</v>
      </c>
    </row>
    <row r="312" spans="1:22" x14ac:dyDescent="0.2">
      <c r="A312" s="24">
        <v>49023</v>
      </c>
      <c r="B312" s="25" t="s">
        <v>530</v>
      </c>
      <c r="C312" s="46">
        <v>467</v>
      </c>
      <c r="D312" s="46">
        <v>467</v>
      </c>
      <c r="E312" s="53">
        <v>466</v>
      </c>
      <c r="F312" s="54">
        <v>461.02</v>
      </c>
      <c r="G312" s="46">
        <v>461.02</v>
      </c>
      <c r="H312" s="53">
        <v>460.02</v>
      </c>
      <c r="I312" s="54"/>
      <c r="J312" s="46">
        <v>377.53440000000001</v>
      </c>
      <c r="K312" s="54">
        <v>12.18939</v>
      </c>
      <c r="L312" s="46">
        <v>11.59329</v>
      </c>
      <c r="M312" s="53">
        <f t="shared" si="16"/>
        <v>0.59609999999999985</v>
      </c>
      <c r="N312" s="11">
        <v>2.270618130136731</v>
      </c>
      <c r="O312" s="11">
        <v>2.159577670575219</v>
      </c>
      <c r="P312" s="11">
        <v>0.1110404595615125</v>
      </c>
      <c r="Q312" s="26">
        <v>0</v>
      </c>
      <c r="R312">
        <v>10</v>
      </c>
      <c r="S312">
        <v>12750</v>
      </c>
      <c r="T312" s="27">
        <f t="shared" si="17"/>
        <v>12760</v>
      </c>
      <c r="U312" s="46" t="str">
        <f t="shared" si="18"/>
        <v>UT</v>
      </c>
      <c r="V312">
        <f t="shared" si="19"/>
        <v>28973.087340544687</v>
      </c>
    </row>
    <row r="313" spans="1:22" x14ac:dyDescent="0.2">
      <c r="A313" s="24">
        <v>19053</v>
      </c>
      <c r="B313" s="25" t="s">
        <v>531</v>
      </c>
      <c r="C313" s="46">
        <v>520</v>
      </c>
      <c r="D313" s="46">
        <v>608</v>
      </c>
      <c r="E313" s="53">
        <v>0</v>
      </c>
      <c r="F313" s="54">
        <v>394.74</v>
      </c>
      <c r="G313" s="46">
        <v>482.74</v>
      </c>
      <c r="H313" s="53">
        <v>0</v>
      </c>
      <c r="I313" s="54">
        <v>377.45760000000001</v>
      </c>
      <c r="J313" s="46">
        <v>377.45760000000001</v>
      </c>
      <c r="K313" s="54">
        <v>13.19028</v>
      </c>
      <c r="L313" s="46">
        <v>11.70181</v>
      </c>
      <c r="M313" s="53">
        <f t="shared" si="16"/>
        <v>1.4884699999999995</v>
      </c>
      <c r="N313" s="11">
        <v>2.4570621589414992</v>
      </c>
      <c r="O313" s="11">
        <v>2.179792585307001</v>
      </c>
      <c r="P313" s="11">
        <v>0.27726957363449839</v>
      </c>
      <c r="Q313" s="26">
        <v>69880</v>
      </c>
      <c r="R313">
        <v>170870</v>
      </c>
      <c r="S313">
        <v>6470</v>
      </c>
      <c r="T313" s="27">
        <f t="shared" si="17"/>
        <v>247220</v>
      </c>
      <c r="U313" s="46" t="str">
        <f t="shared" si="18"/>
        <v>IA</v>
      </c>
      <c r="V313">
        <f t="shared" si="19"/>
        <v>607434.90693351743</v>
      </c>
    </row>
    <row r="314" spans="1:22" x14ac:dyDescent="0.2">
      <c r="A314" s="24">
        <v>19103</v>
      </c>
      <c r="B314" s="25" t="s">
        <v>532</v>
      </c>
      <c r="C314" s="46">
        <v>1180</v>
      </c>
      <c r="D314" s="46">
        <v>1783</v>
      </c>
      <c r="E314" s="53">
        <v>74</v>
      </c>
      <c r="F314" s="54">
        <v>1077.0999999999999</v>
      </c>
      <c r="G314" s="46">
        <v>1680.1</v>
      </c>
      <c r="H314" s="53">
        <v>0</v>
      </c>
      <c r="I314" s="54">
        <v>376.95119999999997</v>
      </c>
      <c r="J314" s="46">
        <v>376.95119999999997</v>
      </c>
      <c r="K314" s="54">
        <v>13.348699999999999</v>
      </c>
      <c r="L314" s="46">
        <v>11.94623</v>
      </c>
      <c r="M314" s="53">
        <f t="shared" si="16"/>
        <v>1.4024699999999992</v>
      </c>
      <c r="N314" s="11">
        <v>2.48657235790767</v>
      </c>
      <c r="O314" s="11">
        <v>2.225322713013802</v>
      </c>
      <c r="P314" s="11">
        <v>0.26124964489386743</v>
      </c>
      <c r="Q314" s="26">
        <v>201460</v>
      </c>
      <c r="R314">
        <v>54600</v>
      </c>
      <c r="S314">
        <v>31390</v>
      </c>
      <c r="T314" s="27">
        <f t="shared" si="17"/>
        <v>287450</v>
      </c>
      <c r="U314" s="46" t="str">
        <f t="shared" si="18"/>
        <v>IA</v>
      </c>
      <c r="V314">
        <f t="shared" si="19"/>
        <v>714765.22428055969</v>
      </c>
    </row>
    <row r="315" spans="1:22" x14ac:dyDescent="0.2">
      <c r="A315" s="24">
        <v>8055</v>
      </c>
      <c r="B315" s="25" t="s">
        <v>533</v>
      </c>
      <c r="C315" s="46">
        <v>346</v>
      </c>
      <c r="D315" s="46">
        <v>346</v>
      </c>
      <c r="E315" s="53">
        <v>346</v>
      </c>
      <c r="F315" s="54">
        <v>343.86</v>
      </c>
      <c r="G315" s="46">
        <v>343.86</v>
      </c>
      <c r="H315" s="53">
        <v>343.86</v>
      </c>
      <c r="I315" s="54"/>
      <c r="J315" s="46">
        <v>376.93279999999999</v>
      </c>
      <c r="K315" s="54">
        <v>8.9489450000000001</v>
      </c>
      <c r="L315" s="46">
        <v>8.5082609999999992</v>
      </c>
      <c r="M315" s="53">
        <f t="shared" si="16"/>
        <v>0.44068400000000096</v>
      </c>
      <c r="N315" s="11">
        <v>1.6669937349282</v>
      </c>
      <c r="O315" s="11">
        <v>1.5849038944963829</v>
      </c>
      <c r="P315" s="11">
        <v>8.2089840431816288E-2</v>
      </c>
      <c r="Q315" s="26">
        <v>160</v>
      </c>
      <c r="R315">
        <v>4110</v>
      </c>
      <c r="S315">
        <v>243070</v>
      </c>
      <c r="T315" s="27">
        <f t="shared" si="17"/>
        <v>247340</v>
      </c>
      <c r="U315" s="46" t="str">
        <f t="shared" si="18"/>
        <v>CO</v>
      </c>
      <c r="V315">
        <f t="shared" si="19"/>
        <v>412314.23039714101</v>
      </c>
    </row>
    <row r="316" spans="1:22" x14ac:dyDescent="0.2">
      <c r="A316" s="24">
        <v>17075</v>
      </c>
      <c r="B316" s="25" t="s">
        <v>534</v>
      </c>
      <c r="C316" s="46">
        <v>1153</v>
      </c>
      <c r="D316" s="46">
        <v>1792</v>
      </c>
      <c r="E316" s="53">
        <v>0</v>
      </c>
      <c r="F316" s="54">
        <v>1079.8</v>
      </c>
      <c r="G316" s="46">
        <v>1718.8</v>
      </c>
      <c r="H316" s="53">
        <v>0</v>
      </c>
      <c r="I316" s="54">
        <v>376.82470000000001</v>
      </c>
      <c r="J316" s="46">
        <v>376.82470000000001</v>
      </c>
      <c r="K316" s="54">
        <v>13.86547</v>
      </c>
      <c r="L316" s="46">
        <v>11.90123</v>
      </c>
      <c r="M316" s="53">
        <f t="shared" si="16"/>
        <v>1.9642400000000002</v>
      </c>
      <c r="N316" s="11">
        <v>2.5828353645971571</v>
      </c>
      <c r="O316" s="11">
        <v>2.2169401921611471</v>
      </c>
      <c r="P316" s="11">
        <v>0.36589517243600972</v>
      </c>
      <c r="Q316" s="26">
        <v>629740</v>
      </c>
      <c r="R316">
        <v>11370</v>
      </c>
      <c r="S316">
        <v>890</v>
      </c>
      <c r="T316" s="27">
        <f t="shared" si="17"/>
        <v>642000</v>
      </c>
      <c r="U316" s="46" t="str">
        <f t="shared" si="18"/>
        <v>IL</v>
      </c>
      <c r="V316">
        <f t="shared" si="19"/>
        <v>1658180.3040713749</v>
      </c>
    </row>
    <row r="317" spans="1:22" x14ac:dyDescent="0.2">
      <c r="A317" s="24">
        <v>18049</v>
      </c>
      <c r="B317" s="25" t="s">
        <v>535</v>
      </c>
      <c r="C317" s="46">
        <v>1113</v>
      </c>
      <c r="D317" s="46">
        <v>1393</v>
      </c>
      <c r="E317" s="53">
        <v>0</v>
      </c>
      <c r="F317" s="54">
        <v>933.62</v>
      </c>
      <c r="G317" s="46">
        <v>1213.6199999999999</v>
      </c>
      <c r="H317" s="53">
        <v>0</v>
      </c>
      <c r="I317" s="54">
        <v>376.44490000000002</v>
      </c>
      <c r="J317" s="46">
        <v>376.44490000000002</v>
      </c>
      <c r="K317" s="54">
        <v>13.415330000000001</v>
      </c>
      <c r="L317" s="46">
        <v>11.73108</v>
      </c>
      <c r="M317" s="53">
        <f t="shared" si="16"/>
        <v>1.6842500000000005</v>
      </c>
      <c r="N317" s="11">
        <v>2.4989840771168361</v>
      </c>
      <c r="O317" s="11">
        <v>2.1852449494260502</v>
      </c>
      <c r="P317" s="11">
        <v>0.31373912769078599</v>
      </c>
      <c r="Q317" s="26">
        <v>184080</v>
      </c>
      <c r="R317">
        <v>9000</v>
      </c>
      <c r="S317">
        <v>2040</v>
      </c>
      <c r="T317" s="27">
        <f t="shared" si="17"/>
        <v>195120</v>
      </c>
      <c r="U317" s="46" t="str">
        <f t="shared" si="18"/>
        <v>IN</v>
      </c>
      <c r="V317">
        <f t="shared" si="19"/>
        <v>487601.77312703704</v>
      </c>
    </row>
    <row r="318" spans="1:22" x14ac:dyDescent="0.2">
      <c r="A318" s="24">
        <v>8023</v>
      </c>
      <c r="B318" s="25" t="s">
        <v>536</v>
      </c>
      <c r="C318" s="46">
        <v>345</v>
      </c>
      <c r="D318" s="46">
        <v>345</v>
      </c>
      <c r="E318" s="53">
        <v>187</v>
      </c>
      <c r="F318" s="54">
        <v>341.74</v>
      </c>
      <c r="G318" s="46">
        <v>341.74</v>
      </c>
      <c r="H318" s="53">
        <v>183.74</v>
      </c>
      <c r="I318" s="54"/>
      <c r="J318" s="46">
        <v>376.09359999999998</v>
      </c>
      <c r="K318" s="54">
        <v>12.14996</v>
      </c>
      <c r="L318" s="46">
        <v>11.402200000000001</v>
      </c>
      <c r="M318" s="53">
        <f t="shared" si="16"/>
        <v>0.74775999999999954</v>
      </c>
      <c r="N318" s="11">
        <v>2.2632731790873919</v>
      </c>
      <c r="O318" s="11">
        <v>2.1239817614700192</v>
      </c>
      <c r="P318" s="11">
        <v>0.13929141761737379</v>
      </c>
      <c r="Q318" s="26">
        <v>30</v>
      </c>
      <c r="R318">
        <v>4590</v>
      </c>
      <c r="S318">
        <v>115490</v>
      </c>
      <c r="T318" s="27">
        <f t="shared" si="17"/>
        <v>120110</v>
      </c>
      <c r="U318" s="46" t="str">
        <f t="shared" si="18"/>
        <v>CO</v>
      </c>
      <c r="V318">
        <f t="shared" si="19"/>
        <v>271841.74154018663</v>
      </c>
    </row>
    <row r="319" spans="1:22" x14ac:dyDescent="0.2">
      <c r="A319" s="24">
        <v>56017</v>
      </c>
      <c r="B319" s="25" t="s">
        <v>537</v>
      </c>
      <c r="C319" s="46">
        <v>142</v>
      </c>
      <c r="D319" s="46">
        <v>142</v>
      </c>
      <c r="E319" s="53">
        <v>142</v>
      </c>
      <c r="F319" s="54">
        <v>87.3</v>
      </c>
      <c r="G319" s="46">
        <v>87.3</v>
      </c>
      <c r="H319" s="53">
        <v>87.3</v>
      </c>
      <c r="I319" s="54"/>
      <c r="J319" s="46">
        <v>376.06970000000001</v>
      </c>
      <c r="K319" s="54">
        <v>13.09047</v>
      </c>
      <c r="L319" s="46">
        <v>12.42887</v>
      </c>
      <c r="M319" s="53">
        <f t="shared" si="16"/>
        <v>0.66159999999999997</v>
      </c>
      <c r="N319" s="11">
        <v>2.438469727690308</v>
      </c>
      <c r="O319" s="11">
        <v>2.3152280433321519</v>
      </c>
      <c r="P319" s="11">
        <v>0.1232416843581558</v>
      </c>
      <c r="Q319" s="26">
        <v>0</v>
      </c>
      <c r="R319">
        <v>600</v>
      </c>
      <c r="S319">
        <v>102830</v>
      </c>
      <c r="T319" s="27">
        <f t="shared" si="17"/>
        <v>103430</v>
      </c>
      <c r="U319" s="46" t="str">
        <f t="shared" si="18"/>
        <v>WY</v>
      </c>
      <c r="V319">
        <f t="shared" si="19"/>
        <v>252210.92393500856</v>
      </c>
    </row>
    <row r="320" spans="1:22" x14ac:dyDescent="0.2">
      <c r="A320" s="24">
        <v>29043</v>
      </c>
      <c r="B320" s="25" t="s">
        <v>538</v>
      </c>
      <c r="C320" s="46">
        <v>1760</v>
      </c>
      <c r="D320" s="46">
        <v>1760</v>
      </c>
      <c r="E320" s="53">
        <v>1760</v>
      </c>
      <c r="F320" s="54">
        <v>1640.24</v>
      </c>
      <c r="G320" s="46">
        <v>1640.24</v>
      </c>
      <c r="H320" s="53">
        <v>1640.24</v>
      </c>
      <c r="I320" s="54">
        <v>375.81200000000001</v>
      </c>
      <c r="J320" s="46">
        <v>375.81200000000001</v>
      </c>
      <c r="K320" s="54">
        <v>12.760910000000001</v>
      </c>
      <c r="L320" s="46">
        <v>11.19637</v>
      </c>
      <c r="M320" s="53">
        <f t="shared" si="16"/>
        <v>1.5645400000000009</v>
      </c>
      <c r="N320" s="11">
        <v>2.3770798705302818</v>
      </c>
      <c r="O320" s="11">
        <v>2.085640111089972</v>
      </c>
      <c r="P320" s="11">
        <v>0.2914397594403102</v>
      </c>
      <c r="Q320" s="26">
        <v>1510</v>
      </c>
      <c r="R320">
        <v>149270</v>
      </c>
      <c r="S320">
        <v>2600</v>
      </c>
      <c r="T320" s="27">
        <f t="shared" si="17"/>
        <v>153380</v>
      </c>
      <c r="U320" s="46" t="str">
        <f t="shared" si="18"/>
        <v>MO</v>
      </c>
      <c r="V320">
        <f t="shared" si="19"/>
        <v>364596.51054193464</v>
      </c>
    </row>
    <row r="321" spans="1:22" x14ac:dyDescent="0.2">
      <c r="A321" s="24">
        <v>32007</v>
      </c>
      <c r="B321" s="25" t="s">
        <v>539</v>
      </c>
      <c r="C321" s="46">
        <v>529.50400000000002</v>
      </c>
      <c r="D321" s="46">
        <v>529.50400000000002</v>
      </c>
      <c r="E321" s="53">
        <v>121.279</v>
      </c>
      <c r="F321" s="54">
        <v>444.72309999999999</v>
      </c>
      <c r="G321" s="46">
        <v>444.72309999999999</v>
      </c>
      <c r="H321" s="53">
        <v>36.498519999999999</v>
      </c>
      <c r="I321" s="54"/>
      <c r="J321" s="46">
        <v>375.72219999999999</v>
      </c>
      <c r="K321" s="54">
        <v>9.4008350000000007</v>
      </c>
      <c r="L321" s="46">
        <v>8.8235159999999997</v>
      </c>
      <c r="M321" s="53">
        <f t="shared" si="16"/>
        <v>0.57731900000000103</v>
      </c>
      <c r="N321" s="11">
        <v>1.7511710093305679</v>
      </c>
      <c r="O321" s="11">
        <v>1.643629041416472</v>
      </c>
      <c r="P321" s="11">
        <v>0.10754196791409661</v>
      </c>
      <c r="Q321" s="26">
        <v>0</v>
      </c>
      <c r="R321">
        <v>4340</v>
      </c>
      <c r="S321">
        <v>551240</v>
      </c>
      <c r="T321" s="27">
        <f t="shared" si="17"/>
        <v>555580</v>
      </c>
      <c r="U321" s="46" t="str">
        <f t="shared" si="18"/>
        <v>NV</v>
      </c>
      <c r="V321">
        <f t="shared" si="19"/>
        <v>972915.58936387696</v>
      </c>
    </row>
    <row r="322" spans="1:22" x14ac:dyDescent="0.2">
      <c r="A322" s="24">
        <v>32011</v>
      </c>
      <c r="B322" s="25" t="s">
        <v>540</v>
      </c>
      <c r="C322" s="46">
        <v>344</v>
      </c>
      <c r="D322" s="46">
        <v>344</v>
      </c>
      <c r="E322" s="53">
        <v>74</v>
      </c>
      <c r="F322" s="54">
        <v>344</v>
      </c>
      <c r="G322" s="46">
        <v>344</v>
      </c>
      <c r="H322" s="53">
        <v>74</v>
      </c>
      <c r="I322" s="54"/>
      <c r="J322" s="46">
        <v>375.66160000000002</v>
      </c>
      <c r="K322" s="54">
        <v>9.4008350000000007</v>
      </c>
      <c r="L322" s="46">
        <v>8.8766090000000002</v>
      </c>
      <c r="M322" s="53">
        <f t="shared" si="16"/>
        <v>0.52422600000000052</v>
      </c>
      <c r="N322" s="11">
        <v>1.7511710093305679</v>
      </c>
      <c r="O322" s="11">
        <v>1.6535191120749171</v>
      </c>
      <c r="P322" s="11">
        <v>9.7651897255650932E-2</v>
      </c>
      <c r="Q322" s="26">
        <v>0</v>
      </c>
      <c r="R322">
        <v>0</v>
      </c>
      <c r="S322">
        <v>5510</v>
      </c>
      <c r="T322" s="27">
        <f t="shared" si="17"/>
        <v>5510</v>
      </c>
      <c r="U322" s="46" t="str">
        <f t="shared" si="18"/>
        <v>NV</v>
      </c>
      <c r="V322">
        <f t="shared" si="19"/>
        <v>9648.9522614114285</v>
      </c>
    </row>
    <row r="323" spans="1:22" x14ac:dyDescent="0.2">
      <c r="A323" s="24">
        <v>18169</v>
      </c>
      <c r="B323" s="25" t="s">
        <v>541</v>
      </c>
      <c r="C323" s="46">
        <v>1318</v>
      </c>
      <c r="D323" s="46">
        <v>1478</v>
      </c>
      <c r="E323" s="53">
        <v>0</v>
      </c>
      <c r="F323" s="54">
        <v>1244.8800000000001</v>
      </c>
      <c r="G323" s="46">
        <v>1404.88</v>
      </c>
      <c r="H323" s="53">
        <v>0</v>
      </c>
      <c r="I323" s="54">
        <v>375.55889999999999</v>
      </c>
      <c r="J323" s="46">
        <v>375.55889999999999</v>
      </c>
      <c r="K323" s="54">
        <v>13.74647</v>
      </c>
      <c r="L323" s="46">
        <v>12.15258</v>
      </c>
      <c r="M323" s="53">
        <f t="shared" si="16"/>
        <v>1.59389</v>
      </c>
      <c r="N323" s="11">
        <v>2.5606682538979122</v>
      </c>
      <c r="O323" s="11">
        <v>2.2637612280792592</v>
      </c>
      <c r="P323" s="11">
        <v>0.29690702581865319</v>
      </c>
      <c r="Q323" s="26">
        <v>196250</v>
      </c>
      <c r="R323">
        <v>5700</v>
      </c>
      <c r="S323">
        <v>2710</v>
      </c>
      <c r="T323" s="27">
        <f t="shared" si="17"/>
        <v>204660</v>
      </c>
      <c r="U323" s="46" t="str">
        <f t="shared" si="18"/>
        <v>IN</v>
      </c>
      <c r="V323">
        <f t="shared" si="19"/>
        <v>524066.3648427467</v>
      </c>
    </row>
    <row r="324" spans="1:22" x14ac:dyDescent="0.2">
      <c r="A324" s="24">
        <v>16083</v>
      </c>
      <c r="B324" s="25" t="s">
        <v>542</v>
      </c>
      <c r="C324" s="46">
        <v>1548</v>
      </c>
      <c r="D324" s="46">
        <v>1548</v>
      </c>
      <c r="E324" s="53">
        <v>38</v>
      </c>
      <c r="F324" s="54">
        <v>993.04</v>
      </c>
      <c r="G324" s="46">
        <v>993.04</v>
      </c>
      <c r="H324" s="53">
        <v>0</v>
      </c>
      <c r="I324" s="54"/>
      <c r="J324" s="46">
        <v>374.90800000000002</v>
      </c>
      <c r="K324" s="54">
        <v>14.70354</v>
      </c>
      <c r="L324" s="46">
        <v>13.16981</v>
      </c>
      <c r="M324" s="53">
        <f t="shared" si="16"/>
        <v>1.5337300000000003</v>
      </c>
      <c r="N324" s="11">
        <v>2.7389495701746052</v>
      </c>
      <c r="O324" s="11">
        <v>2.453249043344746</v>
      </c>
      <c r="P324" s="11">
        <v>0.28570052682985853</v>
      </c>
      <c r="Q324" s="26">
        <v>0</v>
      </c>
      <c r="R324">
        <v>50</v>
      </c>
      <c r="S324">
        <v>27680</v>
      </c>
      <c r="T324" s="27">
        <f t="shared" si="17"/>
        <v>27730</v>
      </c>
      <c r="U324" s="46" t="str">
        <f t="shared" si="18"/>
        <v>ID</v>
      </c>
      <c r="V324">
        <f t="shared" si="19"/>
        <v>75951.071580941803</v>
      </c>
    </row>
    <row r="325" spans="1:22" x14ac:dyDescent="0.2">
      <c r="A325" s="24">
        <v>46095</v>
      </c>
      <c r="B325" s="25" t="s">
        <v>543</v>
      </c>
      <c r="C325" s="46">
        <v>201</v>
      </c>
      <c r="D325" s="46">
        <v>201</v>
      </c>
      <c r="E325" s="53">
        <v>201</v>
      </c>
      <c r="F325" s="54">
        <v>0</v>
      </c>
      <c r="G325" s="46">
        <v>0</v>
      </c>
      <c r="H325" s="53">
        <v>0</v>
      </c>
      <c r="I325" s="54"/>
      <c r="J325" s="46">
        <v>374.7765</v>
      </c>
      <c r="K325" s="54">
        <v>0</v>
      </c>
      <c r="L325" s="46">
        <v>0</v>
      </c>
      <c r="M325" s="53">
        <f t="shared" si="16"/>
        <v>0</v>
      </c>
      <c r="N325" s="11">
        <v>0</v>
      </c>
      <c r="O325" s="11">
        <v>0</v>
      </c>
      <c r="P325" s="11">
        <v>0</v>
      </c>
      <c r="Q325" s="26">
        <v>0</v>
      </c>
      <c r="R325">
        <v>0</v>
      </c>
      <c r="S325">
        <v>0</v>
      </c>
      <c r="T325" s="27">
        <f t="shared" si="17"/>
        <v>0</v>
      </c>
      <c r="U325" s="46" t="str">
        <f t="shared" si="18"/>
        <v>SD</v>
      </c>
      <c r="V325">
        <f t="shared" si="19"/>
        <v>0</v>
      </c>
    </row>
    <row r="326" spans="1:22" x14ac:dyDescent="0.2">
      <c r="A326" s="24">
        <v>16067</v>
      </c>
      <c r="B326" s="25" t="s">
        <v>544</v>
      </c>
      <c r="C326" s="46">
        <v>1856</v>
      </c>
      <c r="D326" s="46">
        <v>1856</v>
      </c>
      <c r="E326" s="53">
        <v>56</v>
      </c>
      <c r="F326" s="54">
        <v>1301.04</v>
      </c>
      <c r="G326" s="46">
        <v>1301.04</v>
      </c>
      <c r="H326" s="53">
        <v>0</v>
      </c>
      <c r="I326" s="54"/>
      <c r="J326" s="46">
        <v>374.6977</v>
      </c>
      <c r="K326" s="54">
        <v>0</v>
      </c>
      <c r="L326" s="46">
        <v>0</v>
      </c>
      <c r="M326" s="53">
        <f t="shared" si="16"/>
        <v>0</v>
      </c>
      <c r="N326" s="11">
        <v>0</v>
      </c>
      <c r="O326" s="11">
        <v>0</v>
      </c>
      <c r="P326" s="11">
        <v>0</v>
      </c>
      <c r="Q326" s="26">
        <v>0</v>
      </c>
      <c r="R326">
        <v>0</v>
      </c>
      <c r="S326">
        <v>0</v>
      </c>
      <c r="T326" s="27">
        <f t="shared" si="17"/>
        <v>0</v>
      </c>
      <c r="U326" s="46" t="str">
        <f t="shared" si="18"/>
        <v>ID</v>
      </c>
      <c r="V326">
        <f t="shared" si="19"/>
        <v>0</v>
      </c>
    </row>
    <row r="327" spans="1:22" x14ac:dyDescent="0.2">
      <c r="A327" s="24">
        <v>48233</v>
      </c>
      <c r="B327" s="25" t="s">
        <v>545</v>
      </c>
      <c r="C327" s="46">
        <v>343</v>
      </c>
      <c r="D327" s="46">
        <v>343</v>
      </c>
      <c r="E327" s="53">
        <v>154</v>
      </c>
      <c r="F327" s="54">
        <v>143.62</v>
      </c>
      <c r="G327" s="46">
        <v>143.62</v>
      </c>
      <c r="H327" s="53">
        <v>0</v>
      </c>
      <c r="I327" s="54"/>
      <c r="J327" s="46">
        <v>374.63729999999998</v>
      </c>
      <c r="K327" s="54">
        <v>11.4861</v>
      </c>
      <c r="L327" s="46">
        <v>15.495150000000001</v>
      </c>
      <c r="M327" s="53">
        <f t="shared" si="16"/>
        <v>-4.0090500000000002</v>
      </c>
      <c r="N327" s="11">
        <v>2.1396105059041921</v>
      </c>
      <c r="O327" s="11">
        <v>2.8864092886672892</v>
      </c>
      <c r="P327" s="11">
        <v>-0.74679878276309641</v>
      </c>
      <c r="Q327" s="26">
        <v>96000</v>
      </c>
      <c r="R327">
        <v>0</v>
      </c>
      <c r="S327">
        <v>422250</v>
      </c>
      <c r="T327" s="27">
        <f t="shared" si="17"/>
        <v>518250</v>
      </c>
      <c r="U327" s="46" t="str">
        <f t="shared" si="18"/>
        <v>TX</v>
      </c>
      <c r="V327">
        <f t="shared" si="19"/>
        <v>1108853.1446848474</v>
      </c>
    </row>
    <row r="328" spans="1:22" x14ac:dyDescent="0.2">
      <c r="A328" s="24">
        <v>49001</v>
      </c>
      <c r="B328" s="25" t="s">
        <v>546</v>
      </c>
      <c r="C328" s="46">
        <v>1102</v>
      </c>
      <c r="D328" s="46">
        <v>1102</v>
      </c>
      <c r="E328" s="53">
        <v>126</v>
      </c>
      <c r="F328" s="54">
        <v>1098.58</v>
      </c>
      <c r="G328" s="46">
        <v>1098.58</v>
      </c>
      <c r="H328" s="53">
        <v>122.58</v>
      </c>
      <c r="I328" s="54"/>
      <c r="J328" s="46">
        <v>374.42689999999999</v>
      </c>
      <c r="K328" s="54">
        <v>11.208769999999999</v>
      </c>
      <c r="L328" s="46">
        <v>10.530810000000001</v>
      </c>
      <c r="M328" s="53">
        <f t="shared" si="16"/>
        <v>0.67795999999999879</v>
      </c>
      <c r="N328" s="11">
        <v>2.087949961280481</v>
      </c>
      <c r="O328" s="11">
        <v>1.9616607648967821</v>
      </c>
      <c r="P328" s="11">
        <v>0.1262891963836989</v>
      </c>
      <c r="Q328" s="26">
        <v>0</v>
      </c>
      <c r="R328">
        <v>0</v>
      </c>
      <c r="S328">
        <v>2520</v>
      </c>
      <c r="T328" s="27">
        <f t="shared" si="17"/>
        <v>2520</v>
      </c>
      <c r="U328" s="46" t="str">
        <f t="shared" si="18"/>
        <v>UT</v>
      </c>
      <c r="V328">
        <f t="shared" si="19"/>
        <v>5261.6339024268118</v>
      </c>
    </row>
    <row r="329" spans="1:22" x14ac:dyDescent="0.2">
      <c r="A329" s="24">
        <v>40139</v>
      </c>
      <c r="B329" s="25" t="s">
        <v>547</v>
      </c>
      <c r="C329" s="46">
        <v>375</v>
      </c>
      <c r="D329" s="46">
        <v>206</v>
      </c>
      <c r="E329" s="53">
        <v>63</v>
      </c>
      <c r="F329" s="54">
        <v>16.67999</v>
      </c>
      <c r="G329" s="46">
        <v>0</v>
      </c>
      <c r="H329" s="53">
        <v>0</v>
      </c>
      <c r="I329" s="54"/>
      <c r="J329" s="46">
        <v>374.38049999999998</v>
      </c>
      <c r="K329" s="54">
        <v>11.508459999999999</v>
      </c>
      <c r="L329" s="46">
        <v>15.30372</v>
      </c>
      <c r="M329" s="53">
        <f t="shared" si="16"/>
        <v>-3.7952600000000007</v>
      </c>
      <c r="N329" s="11">
        <v>2.1437756873767562</v>
      </c>
      <c r="O329" s="11">
        <v>2.8507500449600909</v>
      </c>
      <c r="P329" s="11">
        <v>-0.70697435758333516</v>
      </c>
      <c r="Q329" s="26">
        <v>255210</v>
      </c>
      <c r="R329">
        <v>0</v>
      </c>
      <c r="S329">
        <v>307700</v>
      </c>
      <c r="T329" s="27">
        <f t="shared" si="17"/>
        <v>562910</v>
      </c>
      <c r="U329" s="46" t="str">
        <f t="shared" si="18"/>
        <v>OK</v>
      </c>
      <c r="V329">
        <f t="shared" si="19"/>
        <v>1206752.7721812499</v>
      </c>
    </row>
    <row r="330" spans="1:22" x14ac:dyDescent="0.2">
      <c r="A330" s="24">
        <v>6115</v>
      </c>
      <c r="B330" s="25" t="s">
        <v>548</v>
      </c>
      <c r="C330" s="46">
        <v>2797</v>
      </c>
      <c r="D330" s="46">
        <v>2797</v>
      </c>
      <c r="E330" s="53">
        <v>265</v>
      </c>
      <c r="F330" s="54">
        <v>2408.34</v>
      </c>
      <c r="G330" s="46">
        <v>2408.34</v>
      </c>
      <c r="H330" s="53">
        <v>0</v>
      </c>
      <c r="I330" s="54"/>
      <c r="J330" s="46">
        <v>374.13069999999999</v>
      </c>
      <c r="K330" s="54">
        <v>7.9256630000000001</v>
      </c>
      <c r="L330" s="46">
        <v>7.4103250000000003</v>
      </c>
      <c r="M330" s="53">
        <f t="shared" si="16"/>
        <v>0.51533799999999985</v>
      </c>
      <c r="N330" s="11">
        <v>1.47637856374715</v>
      </c>
      <c r="O330" s="11">
        <v>1.3803823074990189</v>
      </c>
      <c r="P330" s="11">
        <v>9.5996256248130712E-2</v>
      </c>
      <c r="Q330" s="26">
        <v>73380</v>
      </c>
      <c r="R330">
        <v>11330</v>
      </c>
      <c r="S330">
        <v>79420</v>
      </c>
      <c r="T330" s="27">
        <f t="shared" si="17"/>
        <v>164130</v>
      </c>
      <c r="U330" s="46" t="str">
        <f t="shared" si="18"/>
        <v>CA</v>
      </c>
      <c r="V330">
        <f t="shared" si="19"/>
        <v>242318.01366781973</v>
      </c>
    </row>
    <row r="331" spans="1:22" x14ac:dyDescent="0.2">
      <c r="A331" s="24">
        <v>49017</v>
      </c>
      <c r="B331" s="25" t="s">
        <v>549</v>
      </c>
      <c r="C331" s="46">
        <v>762</v>
      </c>
      <c r="D331" s="46">
        <v>762</v>
      </c>
      <c r="E331" s="53">
        <v>333</v>
      </c>
      <c r="F331" s="54">
        <v>759.3</v>
      </c>
      <c r="G331" s="46">
        <v>759.3</v>
      </c>
      <c r="H331" s="53">
        <v>330.3</v>
      </c>
      <c r="I331" s="54"/>
      <c r="J331" s="46">
        <v>374.10539999999997</v>
      </c>
      <c r="K331" s="54">
        <v>10.07226</v>
      </c>
      <c r="L331" s="46">
        <v>9.4487480000000001</v>
      </c>
      <c r="M331" s="53">
        <f t="shared" si="16"/>
        <v>0.62351199999999984</v>
      </c>
      <c r="N331" s="11">
        <v>1.87624287740822</v>
      </c>
      <c r="O331" s="11">
        <v>1.7600961586997519</v>
      </c>
      <c r="P331" s="11">
        <v>0.116146718708468</v>
      </c>
      <c r="Q331" s="26">
        <v>0</v>
      </c>
      <c r="R331">
        <v>30</v>
      </c>
      <c r="S331">
        <v>15130</v>
      </c>
      <c r="T331" s="27">
        <f t="shared" si="17"/>
        <v>15160</v>
      </c>
      <c r="U331" s="46" t="str">
        <f t="shared" si="18"/>
        <v>UT</v>
      </c>
      <c r="V331">
        <f t="shared" si="19"/>
        <v>28443.842021508615</v>
      </c>
    </row>
    <row r="332" spans="1:22" x14ac:dyDescent="0.2">
      <c r="A332" s="24">
        <v>55029</v>
      </c>
      <c r="B332" s="25" t="s">
        <v>550</v>
      </c>
      <c r="C332" s="46">
        <v>1370</v>
      </c>
      <c r="D332" s="46">
        <v>1016</v>
      </c>
      <c r="E332" s="53">
        <v>138</v>
      </c>
      <c r="F332" s="54">
        <v>1229.18</v>
      </c>
      <c r="G332" s="46">
        <v>875.18</v>
      </c>
      <c r="H332" s="53">
        <v>0</v>
      </c>
      <c r="I332" s="54">
        <v>373.7867</v>
      </c>
      <c r="J332" s="46">
        <v>373.7867</v>
      </c>
      <c r="K332" s="54">
        <v>17.604109999999999</v>
      </c>
      <c r="L332" s="46">
        <v>15.859299999999999</v>
      </c>
      <c r="M332" s="53">
        <f t="shared" ref="M332:M395" si="20">K332-L332</f>
        <v>1.7448099999999993</v>
      </c>
      <c r="N332" s="11">
        <v>3.2792626481654392</v>
      </c>
      <c r="O332" s="11">
        <v>2.9542425101893901</v>
      </c>
      <c r="P332" s="11">
        <v>0.32502013797604862</v>
      </c>
      <c r="Q332" s="26">
        <v>17920</v>
      </c>
      <c r="R332">
        <v>44000</v>
      </c>
      <c r="S332">
        <v>4620</v>
      </c>
      <c r="T332" s="27">
        <f t="shared" ref="T332:T395" si="21">SUM(Q332:S332)</f>
        <v>66540</v>
      </c>
      <c r="U332" s="46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">
      <c r="A333" s="24">
        <v>8021</v>
      </c>
      <c r="B333" s="25" t="s">
        <v>551</v>
      </c>
      <c r="C333" s="46">
        <v>656</v>
      </c>
      <c r="D333" s="46">
        <v>656</v>
      </c>
      <c r="E333" s="53">
        <v>196</v>
      </c>
      <c r="F333" s="54">
        <v>655.05999999999995</v>
      </c>
      <c r="G333" s="46">
        <v>655.05999999999995</v>
      </c>
      <c r="H333" s="53">
        <v>195.06</v>
      </c>
      <c r="I333" s="54"/>
      <c r="J333" s="46">
        <v>373.60489999999999</v>
      </c>
      <c r="K333" s="54">
        <v>10.88752</v>
      </c>
      <c r="L333" s="46">
        <v>10.29885</v>
      </c>
      <c r="M333" s="53">
        <f t="shared" si="20"/>
        <v>0.58867000000000047</v>
      </c>
      <c r="N333" s="11">
        <v>2.0281080763045778</v>
      </c>
      <c r="O333" s="11">
        <v>1.9184516640749589</v>
      </c>
      <c r="P333" s="11">
        <v>0.1096564122296186</v>
      </c>
      <c r="Q333" s="26">
        <v>30</v>
      </c>
      <c r="R333">
        <v>790</v>
      </c>
      <c r="S333">
        <v>16640</v>
      </c>
      <c r="T333" s="27">
        <f t="shared" si="21"/>
        <v>17460</v>
      </c>
      <c r="U333" s="46" t="str">
        <f t="shared" si="22"/>
        <v>CO</v>
      </c>
      <c r="V333">
        <f t="shared" si="23"/>
        <v>35410.767012277931</v>
      </c>
    </row>
    <row r="334" spans="1:22" x14ac:dyDescent="0.2">
      <c r="A334" s="24">
        <v>56043</v>
      </c>
      <c r="B334" s="25" t="s">
        <v>552</v>
      </c>
      <c r="C334" s="46">
        <v>448</v>
      </c>
      <c r="D334" s="46">
        <v>448</v>
      </c>
      <c r="E334" s="53">
        <v>190</v>
      </c>
      <c r="F334" s="54">
        <v>402.34</v>
      </c>
      <c r="G334" s="46">
        <v>402.34</v>
      </c>
      <c r="H334" s="53">
        <v>144.34</v>
      </c>
      <c r="I334" s="54"/>
      <c r="J334" s="46">
        <v>373.55669999999998</v>
      </c>
      <c r="K334" s="54">
        <v>7.8938680000000003</v>
      </c>
      <c r="L334" s="46">
        <v>7.5792770000000003</v>
      </c>
      <c r="M334" s="53">
        <f t="shared" si="20"/>
        <v>0.31459100000000007</v>
      </c>
      <c r="N334" s="11">
        <v>1.470455847069146</v>
      </c>
      <c r="O334" s="11">
        <v>1.4118543889011941</v>
      </c>
      <c r="P334" s="11">
        <v>5.8601458167951342E-2</v>
      </c>
      <c r="Q334" s="26">
        <v>0</v>
      </c>
      <c r="R334">
        <v>430</v>
      </c>
      <c r="S334">
        <v>176630</v>
      </c>
      <c r="T334" s="27">
        <f t="shared" si="21"/>
        <v>177060</v>
      </c>
      <c r="U334" s="46" t="str">
        <f t="shared" si="22"/>
        <v>WY</v>
      </c>
      <c r="V334">
        <f t="shared" si="23"/>
        <v>260358.91228206299</v>
      </c>
    </row>
    <row r="335" spans="1:22" x14ac:dyDescent="0.2">
      <c r="A335" s="24">
        <v>16053</v>
      </c>
      <c r="B335" s="25" t="s">
        <v>553</v>
      </c>
      <c r="C335" s="46">
        <v>1219</v>
      </c>
      <c r="D335" s="46">
        <v>1265</v>
      </c>
      <c r="E335" s="53">
        <v>20</v>
      </c>
      <c r="F335" s="54">
        <v>664.04</v>
      </c>
      <c r="G335" s="46">
        <v>710.04</v>
      </c>
      <c r="H335" s="53">
        <v>0</v>
      </c>
      <c r="I335" s="54"/>
      <c r="J335" s="46">
        <v>373.52409999999998</v>
      </c>
      <c r="K335" s="54">
        <v>0</v>
      </c>
      <c r="L335" s="46">
        <v>0</v>
      </c>
      <c r="M335" s="53">
        <f t="shared" si="20"/>
        <v>0</v>
      </c>
      <c r="N335" s="11">
        <v>0</v>
      </c>
      <c r="O335" s="11">
        <v>0</v>
      </c>
      <c r="P335" s="11">
        <v>0</v>
      </c>
      <c r="Q335" s="26">
        <v>0</v>
      </c>
      <c r="R335">
        <v>0</v>
      </c>
      <c r="S335">
        <v>0</v>
      </c>
      <c r="T335" s="27">
        <f t="shared" si="21"/>
        <v>0</v>
      </c>
      <c r="U335" s="46" t="str">
        <f t="shared" si="22"/>
        <v>ID</v>
      </c>
      <c r="V335">
        <f t="shared" si="23"/>
        <v>0</v>
      </c>
    </row>
    <row r="336" spans="1:22" x14ac:dyDescent="0.2">
      <c r="A336" s="24">
        <v>20067</v>
      </c>
      <c r="B336" s="25" t="s">
        <v>554</v>
      </c>
      <c r="C336" s="46">
        <v>457</v>
      </c>
      <c r="D336" s="46">
        <v>272</v>
      </c>
      <c r="E336" s="53">
        <v>71</v>
      </c>
      <c r="F336" s="54">
        <v>355.2</v>
      </c>
      <c r="G336" s="46">
        <v>170.2</v>
      </c>
      <c r="H336" s="53">
        <v>0</v>
      </c>
      <c r="I336" s="54"/>
      <c r="J336" s="46">
        <v>372.97019999999998</v>
      </c>
      <c r="K336" s="54">
        <v>13.83562</v>
      </c>
      <c r="L336" s="46">
        <v>10.35646</v>
      </c>
      <c r="M336" s="53">
        <f t="shared" si="20"/>
        <v>3.4791600000000003</v>
      </c>
      <c r="N336" s="11">
        <v>2.577274959098228</v>
      </c>
      <c r="O336" s="11">
        <v>1.92918315354877</v>
      </c>
      <c r="P336" s="11">
        <v>0.64809180554945811</v>
      </c>
      <c r="Q336" s="26">
        <v>100</v>
      </c>
      <c r="R336">
        <v>0</v>
      </c>
      <c r="S336">
        <v>920</v>
      </c>
      <c r="T336" s="27">
        <f t="shared" si="21"/>
        <v>1020</v>
      </c>
      <c r="U336" s="46" t="str">
        <f t="shared" si="22"/>
        <v>KS</v>
      </c>
      <c r="V336">
        <f t="shared" si="23"/>
        <v>2628.8204582801927</v>
      </c>
    </row>
    <row r="337" spans="1:22" x14ac:dyDescent="0.2">
      <c r="A337" s="24">
        <v>46033</v>
      </c>
      <c r="B337" s="25" t="s">
        <v>555</v>
      </c>
      <c r="C337" s="46">
        <v>345</v>
      </c>
      <c r="D337" s="46">
        <v>345</v>
      </c>
      <c r="E337" s="53">
        <v>345</v>
      </c>
      <c r="F337" s="54">
        <v>168.4</v>
      </c>
      <c r="G337" s="46">
        <v>168.4</v>
      </c>
      <c r="H337" s="53">
        <v>168.4</v>
      </c>
      <c r="I337" s="54"/>
      <c r="J337" s="46">
        <v>372.85550000000001</v>
      </c>
      <c r="K337" s="54">
        <v>0</v>
      </c>
      <c r="L337" s="46">
        <v>0</v>
      </c>
      <c r="M337" s="53">
        <f t="shared" si="20"/>
        <v>0</v>
      </c>
      <c r="N337" s="11">
        <v>0</v>
      </c>
      <c r="O337" s="11">
        <v>0</v>
      </c>
      <c r="P337" s="11">
        <v>0</v>
      </c>
      <c r="Q337" s="26">
        <v>0</v>
      </c>
      <c r="R337">
        <v>0</v>
      </c>
      <c r="S337">
        <v>0</v>
      </c>
      <c r="T337" s="27">
        <f t="shared" si="21"/>
        <v>0</v>
      </c>
      <c r="U337" s="46" t="str">
        <f t="shared" si="22"/>
        <v>SD</v>
      </c>
      <c r="V337">
        <f t="shared" si="23"/>
        <v>0</v>
      </c>
    </row>
    <row r="338" spans="1:22" x14ac:dyDescent="0.2">
      <c r="A338" s="24">
        <v>16019</v>
      </c>
      <c r="B338" s="25" t="s">
        <v>556</v>
      </c>
      <c r="C338" s="46">
        <v>800</v>
      </c>
      <c r="D338" s="46">
        <v>800</v>
      </c>
      <c r="E338" s="53">
        <v>172</v>
      </c>
      <c r="F338" s="54">
        <v>546.79999999999995</v>
      </c>
      <c r="G338" s="46">
        <v>546.79999999999995</v>
      </c>
      <c r="H338" s="53">
        <v>0</v>
      </c>
      <c r="I338" s="54"/>
      <c r="J338" s="46">
        <v>372.80360000000002</v>
      </c>
      <c r="K338" s="54">
        <v>15.4291</v>
      </c>
      <c r="L338" s="46">
        <v>14.262119999999999</v>
      </c>
      <c r="M338" s="53">
        <f t="shared" si="20"/>
        <v>1.1669800000000006</v>
      </c>
      <c r="N338" s="11">
        <v>2.8741056108380021</v>
      </c>
      <c r="O338" s="11">
        <v>2.6567226289572869</v>
      </c>
      <c r="P338" s="11">
        <v>0.21738298188071459</v>
      </c>
      <c r="Q338" s="26">
        <v>22080</v>
      </c>
      <c r="R338">
        <v>2050</v>
      </c>
      <c r="S338">
        <v>115960</v>
      </c>
      <c r="T338" s="27">
        <f t="shared" si="21"/>
        <v>140090</v>
      </c>
      <c r="U338" s="46" t="str">
        <f t="shared" si="22"/>
        <v>ID</v>
      </c>
      <c r="V338">
        <f t="shared" si="23"/>
        <v>402633.4550222957</v>
      </c>
    </row>
    <row r="339" spans="1:22" x14ac:dyDescent="0.2">
      <c r="A339" s="24">
        <v>32015</v>
      </c>
      <c r="B339" s="25" t="s">
        <v>557</v>
      </c>
      <c r="C339" s="46">
        <v>231</v>
      </c>
      <c r="D339" s="46">
        <v>231</v>
      </c>
      <c r="E339" s="53">
        <v>93</v>
      </c>
      <c r="F339" s="54">
        <v>231</v>
      </c>
      <c r="G339" s="46">
        <v>231</v>
      </c>
      <c r="H339" s="53">
        <v>93</v>
      </c>
      <c r="I339" s="54"/>
      <c r="J339" s="46">
        <v>372.72550000000001</v>
      </c>
      <c r="K339" s="54">
        <v>9.4008350000000007</v>
      </c>
      <c r="L339" s="46">
        <v>8.8880379999999999</v>
      </c>
      <c r="M339" s="53">
        <f t="shared" si="20"/>
        <v>0.51279700000000084</v>
      </c>
      <c r="N339" s="11">
        <v>1.7511710093305679</v>
      </c>
      <c r="O339" s="11">
        <v>1.655648086093251</v>
      </c>
      <c r="P339" s="11">
        <v>9.552292323731762E-2</v>
      </c>
      <c r="Q339" s="26">
        <v>0</v>
      </c>
      <c r="R339">
        <v>0</v>
      </c>
      <c r="S339">
        <v>27700</v>
      </c>
      <c r="T339" s="27">
        <f t="shared" si="21"/>
        <v>27700</v>
      </c>
      <c r="U339" s="46" t="str">
        <f t="shared" si="22"/>
        <v>NV</v>
      </c>
      <c r="V339">
        <f t="shared" si="23"/>
        <v>48507.436958456732</v>
      </c>
    </row>
    <row r="340" spans="1:22" x14ac:dyDescent="0.2">
      <c r="A340" s="24">
        <v>46071</v>
      </c>
      <c r="B340" s="25" t="s">
        <v>558</v>
      </c>
      <c r="C340" s="46">
        <v>188</v>
      </c>
      <c r="D340" s="46">
        <v>188</v>
      </c>
      <c r="E340" s="53">
        <v>188</v>
      </c>
      <c r="F340" s="54">
        <v>0</v>
      </c>
      <c r="G340" s="46">
        <v>0</v>
      </c>
      <c r="H340" s="53">
        <v>0</v>
      </c>
      <c r="I340" s="54"/>
      <c r="J340" s="46">
        <v>372.64409999999998</v>
      </c>
      <c r="K340" s="54">
        <v>0</v>
      </c>
      <c r="L340" s="46">
        <v>0</v>
      </c>
      <c r="M340" s="53">
        <f t="shared" si="20"/>
        <v>0</v>
      </c>
      <c r="N340" s="11">
        <v>0</v>
      </c>
      <c r="O340" s="11">
        <v>0</v>
      </c>
      <c r="P340" s="11">
        <v>0</v>
      </c>
      <c r="Q340" s="26">
        <v>0</v>
      </c>
      <c r="R340">
        <v>0</v>
      </c>
      <c r="S340">
        <v>0</v>
      </c>
      <c r="T340" s="27">
        <f t="shared" si="21"/>
        <v>0</v>
      </c>
      <c r="U340" s="46" t="str">
        <f t="shared" si="22"/>
        <v>SD</v>
      </c>
      <c r="V340">
        <f t="shared" si="23"/>
        <v>0</v>
      </c>
    </row>
    <row r="341" spans="1:22" x14ac:dyDescent="0.2">
      <c r="A341" s="24">
        <v>46081</v>
      </c>
      <c r="B341" s="25" t="s">
        <v>559</v>
      </c>
      <c r="C341" s="46">
        <v>724</v>
      </c>
      <c r="D341" s="46">
        <v>724</v>
      </c>
      <c r="E341" s="53">
        <v>440</v>
      </c>
      <c r="F341" s="54">
        <v>547.4</v>
      </c>
      <c r="G341" s="46">
        <v>547.4</v>
      </c>
      <c r="H341" s="53">
        <v>263.39999999999998</v>
      </c>
      <c r="I341" s="54"/>
      <c r="J341" s="46">
        <v>372.49709999999999</v>
      </c>
      <c r="K341" s="54">
        <v>13.81776</v>
      </c>
      <c r="L341" s="46">
        <v>11.5418</v>
      </c>
      <c r="M341" s="53">
        <f t="shared" si="20"/>
        <v>2.2759599999999995</v>
      </c>
      <c r="N341" s="11">
        <v>2.5739480297109298</v>
      </c>
      <c r="O341" s="11">
        <v>2.1499862039373689</v>
      </c>
      <c r="P341" s="11">
        <v>0.42396182577356151</v>
      </c>
      <c r="Q341" s="26">
        <v>6930</v>
      </c>
      <c r="R341">
        <v>1670</v>
      </c>
      <c r="S341">
        <v>60570</v>
      </c>
      <c r="T341" s="27">
        <f t="shared" si="21"/>
        <v>69170</v>
      </c>
      <c r="U341" s="46" t="str">
        <f t="shared" si="22"/>
        <v>SD</v>
      </c>
      <c r="V341">
        <f t="shared" si="23"/>
        <v>178039.98521510503</v>
      </c>
    </row>
    <row r="342" spans="1:22" x14ac:dyDescent="0.2">
      <c r="A342" s="24">
        <v>48295</v>
      </c>
      <c r="B342" s="25" t="s">
        <v>560</v>
      </c>
      <c r="C342" s="46">
        <v>239</v>
      </c>
      <c r="D342" s="46">
        <v>256</v>
      </c>
      <c r="E342" s="53">
        <v>148</v>
      </c>
      <c r="F342" s="54">
        <v>39.619999999999997</v>
      </c>
      <c r="G342" s="46">
        <v>56.62</v>
      </c>
      <c r="H342" s="53">
        <v>0</v>
      </c>
      <c r="I342" s="54"/>
      <c r="J342" s="46">
        <v>372.47840000000002</v>
      </c>
      <c r="K342" s="54">
        <v>11.4861</v>
      </c>
      <c r="L342" s="46">
        <v>15.28937</v>
      </c>
      <c r="M342" s="53">
        <f t="shared" si="20"/>
        <v>-3.8032699999999995</v>
      </c>
      <c r="N342" s="11">
        <v>2.1396105059041921</v>
      </c>
      <c r="O342" s="11">
        <v>2.8480769521993001</v>
      </c>
      <c r="P342" s="11">
        <v>-0.70846644629510769</v>
      </c>
      <c r="Q342" s="26">
        <v>58030</v>
      </c>
      <c r="R342">
        <v>0</v>
      </c>
      <c r="S342">
        <v>525100</v>
      </c>
      <c r="T342" s="27">
        <f t="shared" si="21"/>
        <v>583130</v>
      </c>
      <c r="U342" s="46" t="str">
        <f t="shared" si="22"/>
        <v>TX</v>
      </c>
      <c r="V342">
        <f t="shared" si="23"/>
        <v>1247671.0743079116</v>
      </c>
    </row>
    <row r="343" spans="1:22" x14ac:dyDescent="0.2">
      <c r="A343" s="24">
        <v>6043</v>
      </c>
      <c r="B343" s="25" t="s">
        <v>561</v>
      </c>
      <c r="C343" s="46">
        <v>871</v>
      </c>
      <c r="D343" s="46">
        <v>782</v>
      </c>
      <c r="E343" s="53">
        <v>276</v>
      </c>
      <c r="F343" s="54">
        <v>0</v>
      </c>
      <c r="G343" s="46">
        <v>0</v>
      </c>
      <c r="H343" s="53">
        <v>0</v>
      </c>
      <c r="I343" s="54"/>
      <c r="J343" s="46">
        <v>372.20060000000001</v>
      </c>
      <c r="K343" s="54">
        <v>38.532919999999997</v>
      </c>
      <c r="L343" s="46">
        <v>29.580670000000001</v>
      </c>
      <c r="M343" s="53">
        <f t="shared" si="20"/>
        <v>8.9522499999999958</v>
      </c>
      <c r="N343" s="11">
        <v>7.177844564749198</v>
      </c>
      <c r="O343" s="11">
        <v>5.5102351802339324</v>
      </c>
      <c r="P343" s="11">
        <v>1.667609384515266</v>
      </c>
      <c r="Q343" s="26">
        <v>70</v>
      </c>
      <c r="R343">
        <v>0</v>
      </c>
      <c r="S343">
        <v>162260</v>
      </c>
      <c r="T343" s="27">
        <f t="shared" si="21"/>
        <v>162330</v>
      </c>
      <c r="U343" s="46" t="str">
        <f t="shared" si="22"/>
        <v>CA</v>
      </c>
      <c r="V343">
        <f t="shared" si="23"/>
        <v>1165179.5081957374</v>
      </c>
    </row>
    <row r="344" spans="1:22" x14ac:dyDescent="0.2">
      <c r="A344" s="24">
        <v>6023</v>
      </c>
      <c r="B344" s="25" t="s">
        <v>562</v>
      </c>
      <c r="C344" s="46">
        <v>1118</v>
      </c>
      <c r="D344" s="46">
        <v>1118</v>
      </c>
      <c r="E344" s="53">
        <v>326</v>
      </c>
      <c r="F344" s="54">
        <v>677.96</v>
      </c>
      <c r="G344" s="46">
        <v>677.96</v>
      </c>
      <c r="H344" s="53">
        <v>0</v>
      </c>
      <c r="I344" s="54"/>
      <c r="J344" s="46">
        <v>372.07130000000001</v>
      </c>
      <c r="K344" s="54">
        <v>9.3699030000000008</v>
      </c>
      <c r="L344" s="46">
        <v>8.8242849999999997</v>
      </c>
      <c r="M344" s="53">
        <f t="shared" si="20"/>
        <v>0.54561800000000105</v>
      </c>
      <c r="N344" s="11">
        <v>1.745409050774694</v>
      </c>
      <c r="O344" s="11">
        <v>1.6437722893839311</v>
      </c>
      <c r="P344" s="11">
        <v>0.1016367613907624</v>
      </c>
      <c r="Q344" s="26">
        <v>650</v>
      </c>
      <c r="R344">
        <v>32150</v>
      </c>
      <c r="S344">
        <v>338470</v>
      </c>
      <c r="T344" s="27">
        <f t="shared" si="21"/>
        <v>371270</v>
      </c>
      <c r="U344" s="46" t="str">
        <f t="shared" si="22"/>
        <v>CA</v>
      </c>
      <c r="V344">
        <f t="shared" si="23"/>
        <v>648018.01828112069</v>
      </c>
    </row>
    <row r="345" spans="1:22" x14ac:dyDescent="0.2">
      <c r="A345" s="24">
        <v>20187</v>
      </c>
      <c r="B345" s="25" t="s">
        <v>563</v>
      </c>
      <c r="C345" s="46">
        <v>624</v>
      </c>
      <c r="D345" s="46">
        <v>343</v>
      </c>
      <c r="E345" s="53">
        <v>89</v>
      </c>
      <c r="F345" s="54">
        <v>522.20000000000005</v>
      </c>
      <c r="G345" s="46">
        <v>241.2</v>
      </c>
      <c r="H345" s="53">
        <v>0</v>
      </c>
      <c r="I345" s="54"/>
      <c r="J345" s="46">
        <v>371.8965</v>
      </c>
      <c r="K345" s="54">
        <v>0</v>
      </c>
      <c r="L345" s="46">
        <v>0</v>
      </c>
      <c r="M345" s="53">
        <f t="shared" si="20"/>
        <v>0</v>
      </c>
      <c r="N345" s="11">
        <v>0</v>
      </c>
      <c r="O345" s="11">
        <v>0</v>
      </c>
      <c r="P345" s="11">
        <v>0</v>
      </c>
      <c r="Q345" s="26">
        <v>0</v>
      </c>
      <c r="R345">
        <v>0</v>
      </c>
      <c r="S345">
        <v>0</v>
      </c>
      <c r="T345" s="27">
        <f t="shared" si="21"/>
        <v>0</v>
      </c>
      <c r="U345" s="46" t="str">
        <f t="shared" si="22"/>
        <v>KS</v>
      </c>
      <c r="V345">
        <f t="shared" si="23"/>
        <v>0</v>
      </c>
    </row>
    <row r="346" spans="1:22" x14ac:dyDescent="0.2">
      <c r="A346" s="24">
        <v>46009</v>
      </c>
      <c r="B346" s="25" t="s">
        <v>564</v>
      </c>
      <c r="C346" s="46">
        <v>723</v>
      </c>
      <c r="D346" s="46">
        <v>723</v>
      </c>
      <c r="E346" s="53">
        <v>229</v>
      </c>
      <c r="F346" s="54">
        <v>523.82000000000005</v>
      </c>
      <c r="G346" s="46">
        <v>523.82000000000005</v>
      </c>
      <c r="H346" s="53">
        <v>29.82001</v>
      </c>
      <c r="I346" s="54">
        <v>371.63490000000002</v>
      </c>
      <c r="J346" s="46">
        <v>371.63490000000002</v>
      </c>
      <c r="K346" s="54">
        <v>14.24395</v>
      </c>
      <c r="L346" s="46">
        <v>11.985849999999999</v>
      </c>
      <c r="M346" s="53">
        <f t="shared" si="20"/>
        <v>2.2581000000000007</v>
      </c>
      <c r="N346" s="11">
        <v>2.6533379533152259</v>
      </c>
      <c r="O346" s="11">
        <v>2.2327030569289632</v>
      </c>
      <c r="P346" s="11">
        <v>0.42063489638626322</v>
      </c>
      <c r="Q346" s="26">
        <v>201320</v>
      </c>
      <c r="R346">
        <v>84720</v>
      </c>
      <c r="S346">
        <v>30220</v>
      </c>
      <c r="T346" s="27">
        <f t="shared" si="21"/>
        <v>316260</v>
      </c>
      <c r="U346" s="46" t="str">
        <f t="shared" si="22"/>
        <v>SD</v>
      </c>
      <c r="V346">
        <f t="shared" si="23"/>
        <v>839144.66111547337</v>
      </c>
    </row>
    <row r="347" spans="1:22" x14ac:dyDescent="0.2">
      <c r="A347" s="24">
        <v>19175</v>
      </c>
      <c r="B347" s="25" t="s">
        <v>565</v>
      </c>
      <c r="C347" s="46">
        <v>909</v>
      </c>
      <c r="D347" s="46">
        <v>909</v>
      </c>
      <c r="E347" s="53">
        <v>0</v>
      </c>
      <c r="F347" s="54">
        <v>765.08</v>
      </c>
      <c r="G347" s="46">
        <v>765.08</v>
      </c>
      <c r="H347" s="53">
        <v>0</v>
      </c>
      <c r="I347" s="54">
        <v>371.50839999999999</v>
      </c>
      <c r="J347" s="46">
        <v>371.50839999999999</v>
      </c>
      <c r="K347" s="54">
        <v>12.88083</v>
      </c>
      <c r="L347" s="46">
        <v>11.337569999999999</v>
      </c>
      <c r="M347" s="53">
        <f t="shared" si="20"/>
        <v>1.5432600000000001</v>
      </c>
      <c r="N347" s="11">
        <v>2.399418357211403</v>
      </c>
      <c r="O347" s="11">
        <v>2.1119425987431928</v>
      </c>
      <c r="P347" s="11">
        <v>0.28747575846820972</v>
      </c>
      <c r="Q347" s="26">
        <v>107740</v>
      </c>
      <c r="R347">
        <v>110220</v>
      </c>
      <c r="S347">
        <v>2730</v>
      </c>
      <c r="T347" s="27">
        <f t="shared" si="21"/>
        <v>220690</v>
      </c>
      <c r="U347" s="46" t="str">
        <f t="shared" si="22"/>
        <v>IA</v>
      </c>
      <c r="V347">
        <f t="shared" si="23"/>
        <v>529527.63725298457</v>
      </c>
    </row>
    <row r="348" spans="1:22" x14ac:dyDescent="0.2">
      <c r="A348" s="24">
        <v>19189</v>
      </c>
      <c r="B348" s="25" t="s">
        <v>566</v>
      </c>
      <c r="C348" s="46">
        <v>1311</v>
      </c>
      <c r="D348" s="46">
        <v>782</v>
      </c>
      <c r="E348" s="53">
        <v>0</v>
      </c>
      <c r="F348" s="54">
        <v>1213.1600000000001</v>
      </c>
      <c r="G348" s="46">
        <v>684.16</v>
      </c>
      <c r="H348" s="53">
        <v>0</v>
      </c>
      <c r="I348" s="54">
        <v>371.50839999999999</v>
      </c>
      <c r="J348" s="46">
        <v>371.50839999999999</v>
      </c>
      <c r="K348" s="54">
        <v>13.487159999999999</v>
      </c>
      <c r="L348" s="46">
        <v>10.200229999999999</v>
      </c>
      <c r="M348" s="53">
        <f t="shared" si="20"/>
        <v>3.2869299999999999</v>
      </c>
      <c r="N348" s="11">
        <v>2.5123644431800858</v>
      </c>
      <c r="O348" s="11">
        <v>1.9000809039307609</v>
      </c>
      <c r="P348" s="11">
        <v>0.61228353924932455</v>
      </c>
      <c r="Q348" s="26">
        <v>221130</v>
      </c>
      <c r="R348">
        <v>2020</v>
      </c>
      <c r="S348">
        <v>8830</v>
      </c>
      <c r="T348" s="27">
        <f t="shared" si="21"/>
        <v>231980</v>
      </c>
      <c r="U348" s="46" t="str">
        <f t="shared" si="22"/>
        <v>IA</v>
      </c>
      <c r="V348">
        <f t="shared" si="23"/>
        <v>582818.30352891632</v>
      </c>
    </row>
    <row r="349" spans="1:22" x14ac:dyDescent="0.2">
      <c r="A349" s="24">
        <v>8071</v>
      </c>
      <c r="B349" s="25" t="s">
        <v>567</v>
      </c>
      <c r="C349" s="46">
        <v>196</v>
      </c>
      <c r="D349" s="46">
        <v>196</v>
      </c>
      <c r="E349" s="53">
        <v>196</v>
      </c>
      <c r="F349" s="54">
        <v>195.44</v>
      </c>
      <c r="G349" s="46">
        <v>195.44</v>
      </c>
      <c r="H349" s="53">
        <v>195.44</v>
      </c>
      <c r="I349" s="54"/>
      <c r="J349" s="46">
        <v>371.42320000000001</v>
      </c>
      <c r="K349" s="54">
        <v>9.1059210000000004</v>
      </c>
      <c r="L349" s="46">
        <v>8.6116790000000005</v>
      </c>
      <c r="M349" s="53">
        <f t="shared" si="20"/>
        <v>0.49424199999999985</v>
      </c>
      <c r="N349" s="11">
        <v>1.696234948114121</v>
      </c>
      <c r="O349" s="11">
        <v>1.6041684176417159</v>
      </c>
      <c r="P349" s="11">
        <v>9.2066530472405719E-2</v>
      </c>
      <c r="Q349" s="26">
        <v>160</v>
      </c>
      <c r="R349">
        <v>7710</v>
      </c>
      <c r="S349">
        <v>114310</v>
      </c>
      <c r="T349" s="27">
        <f t="shared" si="21"/>
        <v>122180</v>
      </c>
      <c r="U349" s="46" t="str">
        <f t="shared" si="22"/>
        <v>CO</v>
      </c>
      <c r="V349">
        <f t="shared" si="23"/>
        <v>207245.98596058332</v>
      </c>
    </row>
    <row r="350" spans="1:22" x14ac:dyDescent="0.2">
      <c r="A350" s="24">
        <v>46121</v>
      </c>
      <c r="B350" s="25" t="s">
        <v>568</v>
      </c>
      <c r="C350" s="46">
        <v>173</v>
      </c>
      <c r="D350" s="46">
        <v>173</v>
      </c>
      <c r="E350" s="53">
        <v>173</v>
      </c>
      <c r="F350" s="54">
        <v>0</v>
      </c>
      <c r="G350" s="46">
        <v>0</v>
      </c>
      <c r="H350" s="53">
        <v>0</v>
      </c>
      <c r="I350" s="54">
        <v>371.3818</v>
      </c>
      <c r="J350" s="46">
        <v>371.3818</v>
      </c>
      <c r="K350" s="54">
        <v>0</v>
      </c>
      <c r="L350" s="46">
        <v>0</v>
      </c>
      <c r="M350" s="53">
        <f t="shared" si="20"/>
        <v>0</v>
      </c>
      <c r="N350" s="11">
        <v>0</v>
      </c>
      <c r="O350" s="11">
        <v>0</v>
      </c>
      <c r="P350" s="11">
        <v>0</v>
      </c>
      <c r="Q350" s="26">
        <v>0</v>
      </c>
      <c r="R350">
        <v>0</v>
      </c>
      <c r="S350">
        <v>0</v>
      </c>
      <c r="T350" s="27">
        <f t="shared" si="21"/>
        <v>0</v>
      </c>
      <c r="U350" s="46" t="str">
        <f t="shared" si="22"/>
        <v>SD</v>
      </c>
      <c r="V350">
        <f t="shared" si="23"/>
        <v>0</v>
      </c>
    </row>
    <row r="351" spans="1:22" x14ac:dyDescent="0.2">
      <c r="A351" s="24">
        <v>18091</v>
      </c>
      <c r="B351" s="25" t="s">
        <v>569</v>
      </c>
      <c r="C351" s="46">
        <v>1569</v>
      </c>
      <c r="D351" s="46">
        <v>1420</v>
      </c>
      <c r="E351" s="53">
        <v>256</v>
      </c>
      <c r="F351" s="54">
        <v>1393.4</v>
      </c>
      <c r="G351" s="46">
        <v>1244.4000000000001</v>
      </c>
      <c r="H351" s="53">
        <v>80.400009999999995</v>
      </c>
      <c r="I351" s="54">
        <v>371.2552</v>
      </c>
      <c r="J351" s="46">
        <v>371.2552</v>
      </c>
      <c r="K351" s="54">
        <v>13.77929</v>
      </c>
      <c r="L351" s="46">
        <v>12.03946</v>
      </c>
      <c r="M351" s="53">
        <f t="shared" si="20"/>
        <v>1.7398299999999995</v>
      </c>
      <c r="N351" s="11">
        <v>2.5667819057731149</v>
      </c>
      <c r="O351" s="11">
        <v>2.2426894334380938</v>
      </c>
      <c r="P351" s="11">
        <v>0.32409247233502142</v>
      </c>
      <c r="Q351" s="26">
        <v>220170</v>
      </c>
      <c r="R351">
        <v>16340</v>
      </c>
      <c r="S351">
        <v>16750</v>
      </c>
      <c r="T351" s="27">
        <f t="shared" si="21"/>
        <v>253260</v>
      </c>
      <c r="U351" s="46" t="str">
        <f t="shared" si="22"/>
        <v>IN</v>
      </c>
      <c r="V351">
        <f t="shared" si="23"/>
        <v>650063.18545609911</v>
      </c>
    </row>
    <row r="352" spans="1:22" x14ac:dyDescent="0.2">
      <c r="A352" s="24">
        <v>6105</v>
      </c>
      <c r="B352" s="25" t="s">
        <v>570</v>
      </c>
      <c r="C352" s="46">
        <v>1086.69</v>
      </c>
      <c r="D352" s="46">
        <v>1153.8499999999999</v>
      </c>
      <c r="E352" s="53">
        <v>368.988</v>
      </c>
      <c r="F352" s="54">
        <v>51.429200000000002</v>
      </c>
      <c r="G352" s="46">
        <v>118.5894</v>
      </c>
      <c r="H352" s="53">
        <v>0</v>
      </c>
      <c r="I352" s="54"/>
      <c r="J352" s="46">
        <v>371.06319999999999</v>
      </c>
      <c r="K352" s="54">
        <v>11.39202</v>
      </c>
      <c r="L352" s="46">
        <v>10.481199999999999</v>
      </c>
      <c r="M352" s="53">
        <f t="shared" si="20"/>
        <v>0.91082000000000107</v>
      </c>
      <c r="N352" s="11">
        <v>2.1220854489749068</v>
      </c>
      <c r="O352" s="11">
        <v>1.952419501352332</v>
      </c>
      <c r="P352" s="11">
        <v>0.169665947622575</v>
      </c>
      <c r="Q352" s="26">
        <v>170</v>
      </c>
      <c r="R352">
        <v>40</v>
      </c>
      <c r="S352">
        <v>166110</v>
      </c>
      <c r="T352" s="27">
        <f t="shared" si="21"/>
        <v>166320</v>
      </c>
      <c r="U352" s="46" t="str">
        <f t="shared" si="22"/>
        <v>CA</v>
      </c>
      <c r="V352">
        <f t="shared" si="23"/>
        <v>352945.25187350652</v>
      </c>
    </row>
    <row r="353" spans="1:22" x14ac:dyDescent="0.2">
      <c r="A353" s="24">
        <v>16063</v>
      </c>
      <c r="B353" s="25" t="s">
        <v>571</v>
      </c>
      <c r="C353" s="46">
        <v>1030</v>
      </c>
      <c r="D353" s="46">
        <v>1030</v>
      </c>
      <c r="E353" s="53">
        <v>66</v>
      </c>
      <c r="F353" s="54">
        <v>475.04</v>
      </c>
      <c r="G353" s="46">
        <v>475.04</v>
      </c>
      <c r="H353" s="53">
        <v>0</v>
      </c>
      <c r="I353" s="54"/>
      <c r="J353" s="46">
        <v>370.83089999999999</v>
      </c>
      <c r="K353" s="54">
        <v>0</v>
      </c>
      <c r="L353" s="46">
        <v>0</v>
      </c>
      <c r="M353" s="53">
        <f t="shared" si="20"/>
        <v>0</v>
      </c>
      <c r="N353" s="11">
        <v>0</v>
      </c>
      <c r="O353" s="11">
        <v>0</v>
      </c>
      <c r="P353" s="11">
        <v>0</v>
      </c>
      <c r="Q353" s="26">
        <v>0</v>
      </c>
      <c r="R353">
        <v>0</v>
      </c>
      <c r="S353">
        <v>0</v>
      </c>
      <c r="T353" s="27">
        <f t="shared" si="21"/>
        <v>0</v>
      </c>
      <c r="U353" s="46" t="str">
        <f t="shared" si="22"/>
        <v>ID</v>
      </c>
      <c r="V353">
        <f t="shared" si="23"/>
        <v>0</v>
      </c>
    </row>
    <row r="354" spans="1:22" x14ac:dyDescent="0.2">
      <c r="A354" s="24">
        <v>56045</v>
      </c>
      <c r="B354" s="25" t="s">
        <v>572</v>
      </c>
      <c r="C354" s="46">
        <v>122</v>
      </c>
      <c r="D354" s="46">
        <v>122</v>
      </c>
      <c r="E354" s="53">
        <v>122</v>
      </c>
      <c r="F354" s="54">
        <v>81.319999999999993</v>
      </c>
      <c r="G354" s="46">
        <v>81.319999999999993</v>
      </c>
      <c r="H354" s="53">
        <v>81.319999999999993</v>
      </c>
      <c r="I354" s="54"/>
      <c r="J354" s="46">
        <v>370.7131</v>
      </c>
      <c r="K354" s="54">
        <v>7.9256630000000001</v>
      </c>
      <c r="L354" s="46">
        <v>7.4103250000000003</v>
      </c>
      <c r="M354" s="53">
        <f t="shared" si="20"/>
        <v>0.51533799999999985</v>
      </c>
      <c r="N354" s="11">
        <v>1.47637856374715</v>
      </c>
      <c r="O354" s="11">
        <v>1.3803823074990189</v>
      </c>
      <c r="P354" s="11">
        <v>9.5996256248130712E-2</v>
      </c>
      <c r="Q354" s="26">
        <v>170</v>
      </c>
      <c r="R354">
        <v>290</v>
      </c>
      <c r="S354">
        <v>57270</v>
      </c>
      <c r="T354" s="27">
        <f t="shared" si="21"/>
        <v>57730</v>
      </c>
      <c r="U354" s="46" t="str">
        <f t="shared" si="22"/>
        <v>WY</v>
      </c>
      <c r="V354">
        <f t="shared" si="23"/>
        <v>85231.334485122978</v>
      </c>
    </row>
    <row r="355" spans="1:22" x14ac:dyDescent="0.2">
      <c r="A355" s="24">
        <v>18009</v>
      </c>
      <c r="B355" s="25" t="s">
        <v>573</v>
      </c>
      <c r="C355" s="46">
        <v>1839</v>
      </c>
      <c r="D355" s="46">
        <v>1839</v>
      </c>
      <c r="E355" s="53">
        <v>0</v>
      </c>
      <c r="F355" s="54">
        <v>1649.74</v>
      </c>
      <c r="G355" s="46">
        <v>1649.74</v>
      </c>
      <c r="H355" s="53">
        <v>0</v>
      </c>
      <c r="I355" s="54">
        <v>369.98939999999999</v>
      </c>
      <c r="J355" s="46">
        <v>369.98939999999999</v>
      </c>
      <c r="K355" s="54">
        <v>13.329219999999999</v>
      </c>
      <c r="L355" s="46">
        <v>11.466139999999999</v>
      </c>
      <c r="M355" s="53">
        <f t="shared" si="20"/>
        <v>1.8630800000000001</v>
      </c>
      <c r="N355" s="11">
        <v>2.4829436577696762</v>
      </c>
      <c r="O355" s="11">
        <v>2.1358923922104371</v>
      </c>
      <c r="P355" s="11">
        <v>0.34705126555923971</v>
      </c>
      <c r="Q355" s="26">
        <v>85350</v>
      </c>
      <c r="R355">
        <v>1490</v>
      </c>
      <c r="S355">
        <v>1020</v>
      </c>
      <c r="T355" s="27">
        <f t="shared" si="21"/>
        <v>87860</v>
      </c>
      <c r="U355" s="46" t="str">
        <f t="shared" si="22"/>
        <v>IN</v>
      </c>
      <c r="V355">
        <f t="shared" si="23"/>
        <v>218151.42977164374</v>
      </c>
    </row>
    <row r="356" spans="1:22" x14ac:dyDescent="0.2">
      <c r="A356" s="24">
        <v>31155</v>
      </c>
      <c r="B356" s="25" t="s">
        <v>574</v>
      </c>
      <c r="C356" s="46">
        <v>824</v>
      </c>
      <c r="D356" s="46">
        <v>555</v>
      </c>
      <c r="E356" s="53">
        <v>138</v>
      </c>
      <c r="F356" s="54">
        <v>682.4</v>
      </c>
      <c r="G356" s="46">
        <v>413.4</v>
      </c>
      <c r="H356" s="53">
        <v>0</v>
      </c>
      <c r="I356" s="54">
        <v>369.22989999999999</v>
      </c>
      <c r="J356" s="46">
        <v>369.22989999999999</v>
      </c>
      <c r="K356" s="54">
        <v>14.21668</v>
      </c>
      <c r="L356" s="46">
        <v>10.39645</v>
      </c>
      <c r="M356" s="53">
        <f t="shared" si="20"/>
        <v>3.8202300000000005</v>
      </c>
      <c r="N356" s="11">
        <v>2.648258145678517</v>
      </c>
      <c r="O356" s="11">
        <v>1.936632420413164</v>
      </c>
      <c r="P356" s="11">
        <v>0.71162572526535328</v>
      </c>
      <c r="Q356" s="26">
        <v>347360</v>
      </c>
      <c r="R356">
        <v>6900</v>
      </c>
      <c r="S356">
        <v>67730</v>
      </c>
      <c r="T356" s="27">
        <f t="shared" si="21"/>
        <v>421990</v>
      </c>
      <c r="U356" s="46" t="str">
        <f t="shared" si="22"/>
        <v>NE</v>
      </c>
      <c r="V356">
        <f t="shared" si="23"/>
        <v>1117538.4548948775</v>
      </c>
    </row>
    <row r="357" spans="1:22" x14ac:dyDescent="0.2">
      <c r="A357" s="24">
        <v>20045</v>
      </c>
      <c r="B357" s="25" t="s">
        <v>575</v>
      </c>
      <c r="C357" s="46">
        <v>899</v>
      </c>
      <c r="D357" s="46">
        <v>1135</v>
      </c>
      <c r="E357" s="53">
        <v>242</v>
      </c>
      <c r="F357" s="54">
        <v>802.5</v>
      </c>
      <c r="G357" s="46">
        <v>1038.5</v>
      </c>
      <c r="H357" s="53">
        <v>145.5</v>
      </c>
      <c r="I357" s="54">
        <v>369.10340000000002</v>
      </c>
      <c r="J357" s="46">
        <v>369.10340000000002</v>
      </c>
      <c r="K357" s="54">
        <v>13.63172</v>
      </c>
      <c r="L357" s="46">
        <v>11.700659999999999</v>
      </c>
      <c r="M357" s="53">
        <f t="shared" si="20"/>
        <v>1.9310600000000004</v>
      </c>
      <c r="N357" s="11">
        <v>2.5392928257236389</v>
      </c>
      <c r="O357" s="11">
        <v>2.1795783653296552</v>
      </c>
      <c r="P357" s="11">
        <v>0.35971446039398491</v>
      </c>
      <c r="Q357" s="26">
        <v>53180</v>
      </c>
      <c r="R357">
        <v>96810</v>
      </c>
      <c r="S357">
        <v>46000</v>
      </c>
      <c r="T357" s="27">
        <f t="shared" si="21"/>
        <v>195990</v>
      </c>
      <c r="U357" s="46" t="str">
        <f t="shared" si="22"/>
        <v>KS</v>
      </c>
      <c r="V357">
        <f t="shared" si="23"/>
        <v>497676.00091357599</v>
      </c>
    </row>
    <row r="358" spans="1:22" x14ac:dyDescent="0.2">
      <c r="A358" s="24">
        <v>49021</v>
      </c>
      <c r="B358" s="25" t="s">
        <v>576</v>
      </c>
      <c r="C358" s="46">
        <v>667</v>
      </c>
      <c r="D358" s="46">
        <v>667</v>
      </c>
      <c r="E358" s="53">
        <v>75</v>
      </c>
      <c r="F358" s="54">
        <v>661.84</v>
      </c>
      <c r="G358" s="46">
        <v>661.84</v>
      </c>
      <c r="H358" s="53">
        <v>69.84</v>
      </c>
      <c r="I358" s="54"/>
      <c r="J358" s="46">
        <v>369.00009999999997</v>
      </c>
      <c r="K358" s="54">
        <v>12.383330000000001</v>
      </c>
      <c r="L358" s="46">
        <v>11.60186</v>
      </c>
      <c r="M358" s="53">
        <f t="shared" si="20"/>
        <v>0.78147000000000055</v>
      </c>
      <c r="N358" s="11">
        <v>2.306744932229265</v>
      </c>
      <c r="O358" s="11">
        <v>2.1611740751020458</v>
      </c>
      <c r="P358" s="11">
        <v>0.14557085712721901</v>
      </c>
      <c r="Q358" s="26">
        <v>40</v>
      </c>
      <c r="R358">
        <v>40</v>
      </c>
      <c r="S358">
        <v>28830</v>
      </c>
      <c r="T358" s="27">
        <f t="shared" si="21"/>
        <v>28910</v>
      </c>
      <c r="U358" s="46" t="str">
        <f t="shared" si="22"/>
        <v>UT</v>
      </c>
      <c r="V358">
        <f t="shared" si="23"/>
        <v>66687.995990748052</v>
      </c>
    </row>
    <row r="359" spans="1:22" x14ac:dyDescent="0.2">
      <c r="A359" s="24">
        <v>16047</v>
      </c>
      <c r="B359" s="25" t="s">
        <v>577</v>
      </c>
      <c r="C359" s="46">
        <v>1325</v>
      </c>
      <c r="D359" s="46">
        <v>767</v>
      </c>
      <c r="E359" s="53">
        <v>24</v>
      </c>
      <c r="F359" s="54">
        <v>770.04</v>
      </c>
      <c r="G359" s="46">
        <v>212.04</v>
      </c>
      <c r="H359" s="53">
        <v>0</v>
      </c>
      <c r="I359" s="54"/>
      <c r="J359" s="46">
        <v>368.81020000000001</v>
      </c>
      <c r="K359" s="54">
        <v>14.70354</v>
      </c>
      <c r="L359" s="46">
        <v>12.95682</v>
      </c>
      <c r="M359" s="53">
        <f t="shared" si="20"/>
        <v>1.7467199999999998</v>
      </c>
      <c r="N359" s="11">
        <v>2.7389495701746052</v>
      </c>
      <c r="O359" s="11">
        <v>2.4135736407579209</v>
      </c>
      <c r="P359" s="11">
        <v>0.32537592941668358</v>
      </c>
      <c r="Q359" s="26">
        <v>0</v>
      </c>
      <c r="R359">
        <v>0</v>
      </c>
      <c r="S359">
        <v>30</v>
      </c>
      <c r="T359" s="27">
        <f t="shared" si="21"/>
        <v>30</v>
      </c>
      <c r="U359" s="46" t="str">
        <f t="shared" si="22"/>
        <v>ID</v>
      </c>
      <c r="V359">
        <f t="shared" si="23"/>
        <v>82.168487105238157</v>
      </c>
    </row>
    <row r="360" spans="1:22" x14ac:dyDescent="0.2">
      <c r="A360" s="24">
        <v>36043</v>
      </c>
      <c r="B360" s="25" t="s">
        <v>578</v>
      </c>
      <c r="C360" s="46">
        <v>876</v>
      </c>
      <c r="D360" s="46">
        <v>260</v>
      </c>
      <c r="E360" s="53">
        <v>77</v>
      </c>
      <c r="F360" s="54">
        <v>747.12</v>
      </c>
      <c r="G360" s="46">
        <v>131.12</v>
      </c>
      <c r="H360" s="53">
        <v>0</v>
      </c>
      <c r="I360" s="54">
        <v>368.72359999999998</v>
      </c>
      <c r="J360" s="46">
        <v>368.72359999999998</v>
      </c>
      <c r="K360" s="54">
        <v>22.789180000000002</v>
      </c>
      <c r="L360" s="46">
        <v>20.954989999999999</v>
      </c>
      <c r="M360" s="53">
        <f t="shared" si="20"/>
        <v>1.8341900000000031</v>
      </c>
      <c r="N360" s="11">
        <v>4.2451283681094276</v>
      </c>
      <c r="O360" s="11">
        <v>3.9034586809375922</v>
      </c>
      <c r="P360" s="11">
        <v>0.34166968717183532</v>
      </c>
      <c r="Q360" s="26">
        <v>53550</v>
      </c>
      <c r="R360">
        <v>84650</v>
      </c>
      <c r="S360">
        <v>14230</v>
      </c>
      <c r="T360" s="27">
        <f t="shared" si="21"/>
        <v>152430</v>
      </c>
      <c r="U360" s="46" t="str">
        <f t="shared" si="22"/>
        <v>NY</v>
      </c>
      <c r="V360">
        <f t="shared" si="23"/>
        <v>647084.91715092002</v>
      </c>
    </row>
    <row r="361" spans="1:22" x14ac:dyDescent="0.2">
      <c r="A361" s="24">
        <v>56019</v>
      </c>
      <c r="B361" s="25" t="s">
        <v>579</v>
      </c>
      <c r="C361" s="46">
        <v>192</v>
      </c>
      <c r="D361" s="46">
        <v>192</v>
      </c>
      <c r="E361" s="53">
        <v>192</v>
      </c>
      <c r="F361" s="54">
        <v>142.04</v>
      </c>
      <c r="G361" s="46">
        <v>142.04</v>
      </c>
      <c r="H361" s="53">
        <v>142.04</v>
      </c>
      <c r="I361" s="54"/>
      <c r="J361" s="46">
        <v>368.56880000000001</v>
      </c>
      <c r="K361" s="54">
        <v>9.3601489999999998</v>
      </c>
      <c r="L361" s="46">
        <v>8.8737440000000003</v>
      </c>
      <c r="M361" s="53">
        <f t="shared" si="20"/>
        <v>0.48640499999999953</v>
      </c>
      <c r="N361" s="11">
        <v>1.7435920928103199</v>
      </c>
      <c r="O361" s="11">
        <v>1.6529854249139651</v>
      </c>
      <c r="P361" s="11">
        <v>9.0606667896355395E-2</v>
      </c>
      <c r="Q361" s="26">
        <v>640</v>
      </c>
      <c r="R361">
        <v>2640</v>
      </c>
      <c r="S361">
        <v>203040</v>
      </c>
      <c r="T361" s="27">
        <f t="shared" si="21"/>
        <v>206320</v>
      </c>
      <c r="U361" s="46" t="str">
        <f t="shared" si="22"/>
        <v>WY</v>
      </c>
      <c r="V361">
        <f t="shared" si="23"/>
        <v>359737.92058862519</v>
      </c>
    </row>
    <row r="362" spans="1:22" x14ac:dyDescent="0.2">
      <c r="A362" s="24">
        <v>46103</v>
      </c>
      <c r="B362" s="25" t="s">
        <v>580</v>
      </c>
      <c r="C362" s="46">
        <v>325</v>
      </c>
      <c r="D362" s="46">
        <v>325</v>
      </c>
      <c r="E362" s="53">
        <v>325</v>
      </c>
      <c r="F362" s="54">
        <v>148.4</v>
      </c>
      <c r="G362" s="46">
        <v>148.4</v>
      </c>
      <c r="H362" s="53">
        <v>148.4</v>
      </c>
      <c r="I362" s="54"/>
      <c r="J362" s="46">
        <v>368.51240000000001</v>
      </c>
      <c r="K362" s="54">
        <v>13.81776</v>
      </c>
      <c r="L362" s="46">
        <v>11.8169</v>
      </c>
      <c r="M362" s="53">
        <f t="shared" si="20"/>
        <v>2.0008599999999994</v>
      </c>
      <c r="N362" s="11">
        <v>2.5739480297109298</v>
      </c>
      <c r="O362" s="11">
        <v>2.2012313480832701</v>
      </c>
      <c r="P362" s="11">
        <v>0.37271668162765959</v>
      </c>
      <c r="Q362" s="26">
        <v>0</v>
      </c>
      <c r="R362">
        <v>0</v>
      </c>
      <c r="S362">
        <v>170</v>
      </c>
      <c r="T362" s="27">
        <f t="shared" si="21"/>
        <v>170</v>
      </c>
      <c r="U362" s="46" t="str">
        <f t="shared" si="22"/>
        <v>SD</v>
      </c>
      <c r="V362">
        <f t="shared" si="23"/>
        <v>437.5711650508581</v>
      </c>
    </row>
    <row r="363" spans="1:22" x14ac:dyDescent="0.2">
      <c r="A363" s="24">
        <v>18085</v>
      </c>
      <c r="B363" s="25" t="s">
        <v>581</v>
      </c>
      <c r="C363" s="46">
        <v>1306</v>
      </c>
      <c r="D363" s="46">
        <v>1278</v>
      </c>
      <c r="E363" s="53">
        <v>33</v>
      </c>
      <c r="F363" s="54">
        <v>1181.3399999999999</v>
      </c>
      <c r="G363" s="46">
        <v>1153.3399999999999</v>
      </c>
      <c r="H363" s="53">
        <v>0</v>
      </c>
      <c r="I363" s="54">
        <v>368.34390000000002</v>
      </c>
      <c r="J363" s="46">
        <v>368.34390000000002</v>
      </c>
      <c r="K363" s="54">
        <v>13.82943</v>
      </c>
      <c r="L363" s="46">
        <v>12.246420000000001</v>
      </c>
      <c r="M363" s="53">
        <f t="shared" si="20"/>
        <v>1.5830099999999998</v>
      </c>
      <c r="N363" s="11">
        <v>2.5761218967853861</v>
      </c>
      <c r="O363" s="11">
        <v>2.281241578230663</v>
      </c>
      <c r="P363" s="11">
        <v>0.29488031855472219</v>
      </c>
      <c r="Q363" s="26">
        <v>248770</v>
      </c>
      <c r="R363">
        <v>12460</v>
      </c>
      <c r="S363">
        <v>1010</v>
      </c>
      <c r="T363" s="27">
        <f t="shared" si="21"/>
        <v>262240</v>
      </c>
      <c r="U363" s="46" t="str">
        <f t="shared" si="22"/>
        <v>IN</v>
      </c>
      <c r="V363">
        <f t="shared" si="23"/>
        <v>675562.20621299965</v>
      </c>
    </row>
    <row r="364" spans="1:22" x14ac:dyDescent="0.2">
      <c r="A364" s="24">
        <v>18133</v>
      </c>
      <c r="B364" s="25" t="s">
        <v>582</v>
      </c>
      <c r="C364" s="46">
        <v>2131</v>
      </c>
      <c r="D364" s="46">
        <v>2131</v>
      </c>
      <c r="E364" s="53">
        <v>211</v>
      </c>
      <c r="F364" s="54">
        <v>1990.44</v>
      </c>
      <c r="G364" s="46">
        <v>1990.44</v>
      </c>
      <c r="H364" s="53">
        <v>70.44</v>
      </c>
      <c r="I364" s="54">
        <v>368.34390000000002</v>
      </c>
      <c r="J364" s="46">
        <v>368.34390000000002</v>
      </c>
      <c r="K364" s="54">
        <v>13.545030000000001</v>
      </c>
      <c r="L364" s="46">
        <v>11.74</v>
      </c>
      <c r="M364" s="53">
        <f t="shared" si="20"/>
        <v>1.8050300000000004</v>
      </c>
      <c r="N364" s="11">
        <v>2.5231443649966012</v>
      </c>
      <c r="O364" s="11">
        <v>2.186906551337287</v>
      </c>
      <c r="P364" s="11">
        <v>0.33623781365931388</v>
      </c>
      <c r="Q364" s="26">
        <v>153030</v>
      </c>
      <c r="R364">
        <v>30050</v>
      </c>
      <c r="S364">
        <v>3860</v>
      </c>
      <c r="T364" s="27">
        <f t="shared" si="21"/>
        <v>186940</v>
      </c>
      <c r="U364" s="46" t="str">
        <f t="shared" si="22"/>
        <v>IN</v>
      </c>
      <c r="V364">
        <f t="shared" si="23"/>
        <v>471676.60759246466</v>
      </c>
    </row>
    <row r="365" spans="1:22" x14ac:dyDescent="0.2">
      <c r="A365" s="24">
        <v>32013</v>
      </c>
      <c r="B365" s="25" t="s">
        <v>583</v>
      </c>
      <c r="C365" s="46">
        <v>267</v>
      </c>
      <c r="D365" s="46">
        <v>267</v>
      </c>
      <c r="E365" s="53">
        <v>76</v>
      </c>
      <c r="F365" s="54">
        <v>267</v>
      </c>
      <c r="G365" s="46">
        <v>267</v>
      </c>
      <c r="H365" s="53">
        <v>76</v>
      </c>
      <c r="I365" s="54"/>
      <c r="J365" s="46">
        <v>368.30360000000002</v>
      </c>
      <c r="K365" s="54">
        <v>9.4008350000000007</v>
      </c>
      <c r="L365" s="46">
        <v>8.9411310000000004</v>
      </c>
      <c r="M365" s="53">
        <f t="shared" si="20"/>
        <v>0.45970400000000033</v>
      </c>
      <c r="N365" s="11">
        <v>1.7511710093305679</v>
      </c>
      <c r="O365" s="11">
        <v>1.665538156751696</v>
      </c>
      <c r="P365" s="11">
        <v>8.5632852578871987E-2</v>
      </c>
      <c r="Q365" s="26">
        <v>10</v>
      </c>
      <c r="R365">
        <v>30</v>
      </c>
      <c r="S365">
        <v>75000</v>
      </c>
      <c r="T365" s="27">
        <f t="shared" si="21"/>
        <v>75040</v>
      </c>
      <c r="U365" s="46" t="str">
        <f t="shared" si="22"/>
        <v>NV</v>
      </c>
      <c r="V365">
        <f t="shared" si="23"/>
        <v>131407.87254016582</v>
      </c>
    </row>
    <row r="366" spans="1:22" x14ac:dyDescent="0.2">
      <c r="A366" s="24">
        <v>32027</v>
      </c>
      <c r="B366" s="25" t="s">
        <v>584</v>
      </c>
      <c r="C366" s="46">
        <v>481</v>
      </c>
      <c r="D366" s="46">
        <v>711</v>
      </c>
      <c r="E366" s="53">
        <v>72</v>
      </c>
      <c r="F366" s="54">
        <v>481</v>
      </c>
      <c r="G366" s="46">
        <v>711</v>
      </c>
      <c r="H366" s="53">
        <v>72</v>
      </c>
      <c r="I366" s="54"/>
      <c r="J366" s="46">
        <v>368.2824</v>
      </c>
      <c r="K366" s="54">
        <v>9.4008350000000007</v>
      </c>
      <c r="L366" s="46">
        <v>8.8393890000000006</v>
      </c>
      <c r="M366" s="53">
        <f t="shared" si="20"/>
        <v>0.56144600000000011</v>
      </c>
      <c r="N366" s="11">
        <v>1.7511710093305679</v>
      </c>
      <c r="O366" s="11">
        <v>1.646585835938565</v>
      </c>
      <c r="P366" s="11">
        <v>0.104585173392003</v>
      </c>
      <c r="Q366" s="26">
        <v>0</v>
      </c>
      <c r="R366">
        <v>0</v>
      </c>
      <c r="S366">
        <v>11140</v>
      </c>
      <c r="T366" s="27">
        <f t="shared" si="21"/>
        <v>11140</v>
      </c>
      <c r="U366" s="46" t="str">
        <f t="shared" si="22"/>
        <v>NV</v>
      </c>
      <c r="V366">
        <f t="shared" si="23"/>
        <v>19508.045043942526</v>
      </c>
    </row>
    <row r="367" spans="1:22" x14ac:dyDescent="0.2">
      <c r="A367" s="24">
        <v>23017</v>
      </c>
      <c r="B367" s="25" t="s">
        <v>585</v>
      </c>
      <c r="C367" s="46">
        <v>1417</v>
      </c>
      <c r="D367" s="46">
        <v>0</v>
      </c>
      <c r="E367" s="53">
        <v>138</v>
      </c>
      <c r="F367" s="54">
        <v>1321.54</v>
      </c>
      <c r="G367" s="46">
        <v>0</v>
      </c>
      <c r="H367" s="53">
        <v>42.540010000000002</v>
      </c>
      <c r="I367" s="54">
        <v>368.21730000000002</v>
      </c>
      <c r="J367" s="46">
        <v>368.21730000000002</v>
      </c>
      <c r="K367" s="54">
        <v>21.712900000000001</v>
      </c>
      <c r="L367" s="46">
        <v>20.089569999999998</v>
      </c>
      <c r="M367" s="53">
        <f t="shared" si="20"/>
        <v>1.6233300000000028</v>
      </c>
      <c r="N367" s="11">
        <v>4.0446408227028439</v>
      </c>
      <c r="O367" s="11">
        <v>3.742249765464142</v>
      </c>
      <c r="P367" s="11">
        <v>0.3023910572387023</v>
      </c>
      <c r="Q367" s="26">
        <v>13010</v>
      </c>
      <c r="R367">
        <v>22940</v>
      </c>
      <c r="S367">
        <v>8570</v>
      </c>
      <c r="T367" s="27">
        <f t="shared" si="21"/>
        <v>44520</v>
      </c>
      <c r="U367" s="46" t="str">
        <f t="shared" si="22"/>
        <v>ME</v>
      </c>
      <c r="V367">
        <f t="shared" si="23"/>
        <v>180067.40942673062</v>
      </c>
    </row>
    <row r="368" spans="1:22" x14ac:dyDescent="0.2">
      <c r="A368" s="24">
        <v>6007</v>
      </c>
      <c r="B368" s="25" t="s">
        <v>586</v>
      </c>
      <c r="C368" s="46">
        <v>2247</v>
      </c>
      <c r="D368" s="46">
        <v>2104</v>
      </c>
      <c r="E368" s="53">
        <v>227</v>
      </c>
      <c r="F368" s="54">
        <v>1749.16</v>
      </c>
      <c r="G368" s="46">
        <v>1606.16</v>
      </c>
      <c r="H368" s="53">
        <v>0</v>
      </c>
      <c r="I368" s="54"/>
      <c r="J368" s="46">
        <v>368.14210000000003</v>
      </c>
      <c r="K368" s="54">
        <v>10.994109999999999</v>
      </c>
      <c r="L368" s="46">
        <v>10.14274</v>
      </c>
      <c r="M368" s="53">
        <f t="shared" si="20"/>
        <v>0.85136999999999929</v>
      </c>
      <c r="N368" s="11">
        <v>2.047963474030901</v>
      </c>
      <c r="O368" s="11">
        <v>1.889371767845891</v>
      </c>
      <c r="P368" s="11">
        <v>0.15859170618501059</v>
      </c>
      <c r="Q368" s="26">
        <v>183580</v>
      </c>
      <c r="R368">
        <v>8100</v>
      </c>
      <c r="S368">
        <v>225510</v>
      </c>
      <c r="T368" s="27">
        <f t="shared" si="21"/>
        <v>417190</v>
      </c>
      <c r="U368" s="46" t="str">
        <f t="shared" si="22"/>
        <v>CA</v>
      </c>
      <c r="V368">
        <f t="shared" si="23"/>
        <v>854389.8817309516</v>
      </c>
    </row>
    <row r="369" spans="1:22" x14ac:dyDescent="0.2">
      <c r="A369" s="24">
        <v>16073</v>
      </c>
      <c r="B369" s="25" t="s">
        <v>587</v>
      </c>
      <c r="C369" s="46">
        <v>623</v>
      </c>
      <c r="D369" s="46">
        <v>623</v>
      </c>
      <c r="E369" s="53">
        <v>81</v>
      </c>
      <c r="F369" s="54">
        <v>374.28</v>
      </c>
      <c r="G369" s="46">
        <v>374.28</v>
      </c>
      <c r="H369" s="53">
        <v>0</v>
      </c>
      <c r="I369" s="54"/>
      <c r="J369" s="46">
        <v>367.53280000000001</v>
      </c>
      <c r="K369" s="54">
        <v>16.138390000000001</v>
      </c>
      <c r="L369" s="46">
        <v>15.09695</v>
      </c>
      <c r="M369" s="53">
        <f t="shared" si="20"/>
        <v>1.0414400000000015</v>
      </c>
      <c r="N369" s="11">
        <v>3.0062309045175608</v>
      </c>
      <c r="O369" s="11">
        <v>2.8122332930333438</v>
      </c>
      <c r="P369" s="11">
        <v>0.19399761148421699</v>
      </c>
      <c r="Q369" s="26">
        <v>40</v>
      </c>
      <c r="R369">
        <v>570</v>
      </c>
      <c r="S369">
        <v>187770</v>
      </c>
      <c r="T369" s="27">
        <f t="shared" si="21"/>
        <v>188380</v>
      </c>
      <c r="U369" s="46" t="str">
        <f t="shared" si="22"/>
        <v>ID</v>
      </c>
      <c r="V369">
        <f t="shared" si="23"/>
        <v>566313.77779301815</v>
      </c>
    </row>
    <row r="370" spans="1:22" x14ac:dyDescent="0.2">
      <c r="A370" s="24">
        <v>38067</v>
      </c>
      <c r="B370" s="25" t="s">
        <v>588</v>
      </c>
      <c r="C370" s="46">
        <v>904</v>
      </c>
      <c r="D370" s="46">
        <v>433</v>
      </c>
      <c r="E370" s="53">
        <v>4</v>
      </c>
      <c r="F370" s="54">
        <v>845.2</v>
      </c>
      <c r="G370" s="46">
        <v>374.2</v>
      </c>
      <c r="H370" s="53">
        <v>0</v>
      </c>
      <c r="I370" s="54">
        <v>367.07810000000001</v>
      </c>
      <c r="J370" s="46">
        <v>367.07810000000001</v>
      </c>
      <c r="K370" s="54">
        <v>13.46317</v>
      </c>
      <c r="L370" s="46">
        <v>11.78707</v>
      </c>
      <c r="M370" s="53">
        <f t="shared" si="20"/>
        <v>1.6760999999999999</v>
      </c>
      <c r="N370" s="11">
        <v>2.5078956281744151</v>
      </c>
      <c r="O370" s="11">
        <v>2.1956746681491648</v>
      </c>
      <c r="P370" s="11">
        <v>0.31222096002524929</v>
      </c>
      <c r="Q370" s="26">
        <v>174590</v>
      </c>
      <c r="R370">
        <v>23370</v>
      </c>
      <c r="S370">
        <v>4550</v>
      </c>
      <c r="T370" s="27">
        <f t="shared" si="21"/>
        <v>202510</v>
      </c>
      <c r="U370" s="46" t="str">
        <f t="shared" si="22"/>
        <v>ND</v>
      </c>
      <c r="V370">
        <f t="shared" si="23"/>
        <v>507873.94366160082</v>
      </c>
    </row>
    <row r="371" spans="1:22" x14ac:dyDescent="0.2">
      <c r="A371" s="24">
        <v>18175</v>
      </c>
      <c r="B371" s="25" t="s">
        <v>589</v>
      </c>
      <c r="C371" s="46">
        <v>1462</v>
      </c>
      <c r="D371" s="46">
        <v>1462</v>
      </c>
      <c r="E371" s="53">
        <v>171</v>
      </c>
      <c r="F371" s="54">
        <v>1326.22</v>
      </c>
      <c r="G371" s="46">
        <v>1326.22</v>
      </c>
      <c r="H371" s="53">
        <v>35.22</v>
      </c>
      <c r="I371" s="54">
        <v>366.95150000000001</v>
      </c>
      <c r="J371" s="46">
        <v>366.95150000000001</v>
      </c>
      <c r="K371" s="54">
        <v>13.3477</v>
      </c>
      <c r="L371" s="46">
        <v>12.008979999999999</v>
      </c>
      <c r="M371" s="53">
        <f t="shared" si="20"/>
        <v>1.3387200000000004</v>
      </c>
      <c r="N371" s="11">
        <v>2.4863860796665</v>
      </c>
      <c r="O371" s="11">
        <v>2.237011672647228</v>
      </c>
      <c r="P371" s="11">
        <v>0.2493744070192721</v>
      </c>
      <c r="Q371" s="26">
        <v>80110</v>
      </c>
      <c r="R371">
        <v>80590</v>
      </c>
      <c r="S371">
        <v>4870</v>
      </c>
      <c r="T371" s="27">
        <f t="shared" si="21"/>
        <v>165570</v>
      </c>
      <c r="U371" s="46" t="str">
        <f t="shared" si="22"/>
        <v>IN</v>
      </c>
      <c r="V371">
        <f t="shared" si="23"/>
        <v>411670.94321038242</v>
      </c>
    </row>
    <row r="372" spans="1:22" x14ac:dyDescent="0.2">
      <c r="A372" s="24">
        <v>8007</v>
      </c>
      <c r="B372" s="25" t="s">
        <v>590</v>
      </c>
      <c r="C372" s="46">
        <v>875</v>
      </c>
      <c r="D372" s="46">
        <v>739</v>
      </c>
      <c r="E372" s="53">
        <v>323</v>
      </c>
      <c r="F372" s="54">
        <v>875</v>
      </c>
      <c r="G372" s="46">
        <v>739</v>
      </c>
      <c r="H372" s="53">
        <v>323</v>
      </c>
      <c r="I372" s="54"/>
      <c r="J372" s="46">
        <v>366.858</v>
      </c>
      <c r="K372" s="54">
        <v>10.567069999999999</v>
      </c>
      <c r="L372" s="46">
        <v>9.9826940000000004</v>
      </c>
      <c r="M372" s="53">
        <f t="shared" si="20"/>
        <v>0.5843759999999989</v>
      </c>
      <c r="N372" s="11">
        <v>1.96841521392161</v>
      </c>
      <c r="O372" s="11">
        <v>1.859558680459577</v>
      </c>
      <c r="P372" s="11">
        <v>0.10885653346203369</v>
      </c>
      <c r="Q372" s="26">
        <v>200</v>
      </c>
      <c r="R372">
        <v>11920</v>
      </c>
      <c r="S372">
        <v>117550</v>
      </c>
      <c r="T372" s="27">
        <f t="shared" si="21"/>
        <v>129670</v>
      </c>
      <c r="U372" s="46" t="str">
        <f t="shared" si="22"/>
        <v>CO</v>
      </c>
      <c r="V372">
        <f t="shared" si="23"/>
        <v>255244.40078921517</v>
      </c>
    </row>
    <row r="373" spans="1:22" x14ac:dyDescent="0.2">
      <c r="A373" s="24">
        <v>32001</v>
      </c>
      <c r="B373" s="25" t="s">
        <v>591</v>
      </c>
      <c r="C373" s="46">
        <v>2203</v>
      </c>
      <c r="D373" s="46">
        <v>2203</v>
      </c>
      <c r="E373" s="53">
        <v>360</v>
      </c>
      <c r="F373" s="54">
        <v>2203</v>
      </c>
      <c r="G373" s="46">
        <v>2203</v>
      </c>
      <c r="H373" s="53">
        <v>360</v>
      </c>
      <c r="I373" s="54"/>
      <c r="J373" s="46">
        <v>366.31180000000001</v>
      </c>
      <c r="K373" s="54">
        <v>9.4008350000000007</v>
      </c>
      <c r="L373" s="46">
        <v>8.8880379999999999</v>
      </c>
      <c r="M373" s="53">
        <f t="shared" si="20"/>
        <v>0.51279700000000084</v>
      </c>
      <c r="N373" s="11">
        <v>1.7511710093305679</v>
      </c>
      <c r="O373" s="11">
        <v>1.655648086093251</v>
      </c>
      <c r="P373" s="11">
        <v>9.552292323731762E-2</v>
      </c>
      <c r="Q373" s="26">
        <v>0</v>
      </c>
      <c r="R373">
        <v>0</v>
      </c>
      <c r="S373">
        <v>150</v>
      </c>
      <c r="T373" s="27">
        <f t="shared" si="21"/>
        <v>150</v>
      </c>
      <c r="U373" s="46" t="str">
        <f t="shared" si="22"/>
        <v>NV</v>
      </c>
      <c r="V373">
        <f t="shared" si="23"/>
        <v>262.67565139958521</v>
      </c>
    </row>
    <row r="374" spans="1:22" x14ac:dyDescent="0.2">
      <c r="A374" s="24">
        <v>39149</v>
      </c>
      <c r="B374" s="25" t="s">
        <v>592</v>
      </c>
      <c r="C374" s="46">
        <v>1752</v>
      </c>
      <c r="D374" s="46">
        <v>1179</v>
      </c>
      <c r="E374" s="53">
        <v>0</v>
      </c>
      <c r="F374" s="54">
        <v>1370.76</v>
      </c>
      <c r="G374" s="46">
        <v>797.76</v>
      </c>
      <c r="H374" s="53">
        <v>0</v>
      </c>
      <c r="I374" s="54">
        <v>366.06549999999999</v>
      </c>
      <c r="J374" s="46">
        <v>366.06549999999999</v>
      </c>
      <c r="K374" s="54">
        <v>24.667529999999999</v>
      </c>
      <c r="L374" s="46">
        <v>22.803699999999999</v>
      </c>
      <c r="M374" s="53">
        <f t="shared" si="20"/>
        <v>1.8638300000000001</v>
      </c>
      <c r="N374" s="11">
        <v>4.5950241024113359</v>
      </c>
      <c r="O374" s="11">
        <v>4.2478331281712176</v>
      </c>
      <c r="P374" s="11">
        <v>0.34719097424011719</v>
      </c>
      <c r="Q374" s="26">
        <v>190770</v>
      </c>
      <c r="R374">
        <v>17690</v>
      </c>
      <c r="S374">
        <v>4400</v>
      </c>
      <c r="T374" s="27">
        <f t="shared" si="21"/>
        <v>212860</v>
      </c>
      <c r="U374" s="46" t="str">
        <f t="shared" si="22"/>
        <v>OH</v>
      </c>
      <c r="V374">
        <f t="shared" si="23"/>
        <v>978096.83043927699</v>
      </c>
    </row>
    <row r="375" spans="1:22" x14ac:dyDescent="0.2">
      <c r="A375" s="24">
        <v>20129</v>
      </c>
      <c r="B375" s="25" t="s">
        <v>593</v>
      </c>
      <c r="C375" s="46">
        <v>255</v>
      </c>
      <c r="D375" s="46">
        <v>245</v>
      </c>
      <c r="E375" s="53">
        <v>76</v>
      </c>
      <c r="F375" s="54">
        <v>153.19999999999999</v>
      </c>
      <c r="G375" s="46">
        <v>143.19999999999999</v>
      </c>
      <c r="H375" s="53">
        <v>0</v>
      </c>
      <c r="I375" s="54"/>
      <c r="J375" s="46">
        <v>365.82170000000002</v>
      </c>
      <c r="K375" s="54">
        <v>0</v>
      </c>
      <c r="L375" s="46">
        <v>0</v>
      </c>
      <c r="M375" s="53">
        <f t="shared" si="20"/>
        <v>0</v>
      </c>
      <c r="N375" s="11">
        <v>0</v>
      </c>
      <c r="O375" s="11">
        <v>0</v>
      </c>
      <c r="P375" s="11">
        <v>0</v>
      </c>
      <c r="Q375" s="26">
        <v>0</v>
      </c>
      <c r="R375">
        <v>0</v>
      </c>
      <c r="S375">
        <v>0</v>
      </c>
      <c r="T375" s="27">
        <f t="shared" si="21"/>
        <v>0</v>
      </c>
      <c r="U375" s="46" t="str">
        <f t="shared" si="22"/>
        <v>KS</v>
      </c>
      <c r="V375">
        <f t="shared" si="23"/>
        <v>0</v>
      </c>
    </row>
    <row r="376" spans="1:22" x14ac:dyDescent="0.2">
      <c r="A376" s="24">
        <v>16051</v>
      </c>
      <c r="B376" s="25" t="s">
        <v>594</v>
      </c>
      <c r="C376" s="46">
        <v>1186</v>
      </c>
      <c r="D376" s="46">
        <v>1186</v>
      </c>
      <c r="E376" s="53">
        <v>103</v>
      </c>
      <c r="F376" s="54">
        <v>631.04</v>
      </c>
      <c r="G376" s="46">
        <v>631.04</v>
      </c>
      <c r="H376" s="53">
        <v>0</v>
      </c>
      <c r="I376" s="54"/>
      <c r="J376" s="46">
        <v>365.48540000000003</v>
      </c>
      <c r="K376" s="54">
        <v>14.70354</v>
      </c>
      <c r="L376" s="46">
        <v>13.24869</v>
      </c>
      <c r="M376" s="53">
        <f t="shared" si="20"/>
        <v>1.4548500000000004</v>
      </c>
      <c r="N376" s="11">
        <v>2.7389495701746052</v>
      </c>
      <c r="O376" s="11">
        <v>2.4679426710082462</v>
      </c>
      <c r="P376" s="11">
        <v>0.27100689916635889</v>
      </c>
      <c r="Q376" s="26">
        <v>0</v>
      </c>
      <c r="R376">
        <v>10</v>
      </c>
      <c r="S376">
        <v>200</v>
      </c>
      <c r="T376" s="27">
        <f t="shared" si="21"/>
        <v>210</v>
      </c>
      <c r="U376" s="46" t="str">
        <f t="shared" si="22"/>
        <v>ID</v>
      </c>
      <c r="V376">
        <f t="shared" si="23"/>
        <v>575.17940973666714</v>
      </c>
    </row>
    <row r="377" spans="1:22" x14ac:dyDescent="0.2">
      <c r="A377" s="24">
        <v>6045</v>
      </c>
      <c r="B377" s="25" t="s">
        <v>595</v>
      </c>
      <c r="C377" s="46">
        <v>1000</v>
      </c>
      <c r="D377" s="46">
        <v>1728</v>
      </c>
      <c r="E377" s="53">
        <v>342</v>
      </c>
      <c r="F377" s="54">
        <v>0</v>
      </c>
      <c r="G377" s="46">
        <v>102.04</v>
      </c>
      <c r="H377" s="53">
        <v>0</v>
      </c>
      <c r="I377" s="54"/>
      <c r="J377" s="46">
        <v>365.435</v>
      </c>
      <c r="K377" s="54">
        <v>38.532919999999997</v>
      </c>
      <c r="L377" s="46">
        <v>29.610389999999999</v>
      </c>
      <c r="M377" s="53">
        <f t="shared" si="20"/>
        <v>8.9225299999999983</v>
      </c>
      <c r="N377" s="11">
        <v>7.177844564749198</v>
      </c>
      <c r="O377" s="11">
        <v>5.5157713695615076</v>
      </c>
      <c r="P377" s="11">
        <v>1.6620731951876899</v>
      </c>
      <c r="Q377" s="26">
        <v>17270</v>
      </c>
      <c r="R377">
        <v>5620</v>
      </c>
      <c r="S377">
        <v>577610</v>
      </c>
      <c r="T377" s="27">
        <f t="shared" si="21"/>
        <v>600500</v>
      </c>
      <c r="U377" s="46" t="str">
        <f t="shared" si="22"/>
        <v>CA</v>
      </c>
      <c r="V377">
        <f t="shared" si="23"/>
        <v>4310295.6611318933</v>
      </c>
    </row>
    <row r="378" spans="1:22" x14ac:dyDescent="0.2">
      <c r="A378" s="24">
        <v>48375</v>
      </c>
      <c r="B378" s="25" t="s">
        <v>596</v>
      </c>
      <c r="C378" s="46">
        <v>231</v>
      </c>
      <c r="D378" s="46">
        <v>231</v>
      </c>
      <c r="E378" s="53">
        <v>231</v>
      </c>
      <c r="F378" s="54">
        <v>31.62</v>
      </c>
      <c r="G378" s="46">
        <v>31.62</v>
      </c>
      <c r="H378" s="53">
        <v>31.62</v>
      </c>
      <c r="I378" s="54"/>
      <c r="J378" s="46">
        <v>365.39780000000002</v>
      </c>
      <c r="K378" s="54">
        <v>11.4861</v>
      </c>
      <c r="L378" s="46">
        <v>15.531650000000001</v>
      </c>
      <c r="M378" s="53">
        <f t="shared" si="20"/>
        <v>-4.0455500000000004</v>
      </c>
      <c r="N378" s="11">
        <v>2.1396105059041921</v>
      </c>
      <c r="O378" s="11">
        <v>2.893208444469999</v>
      </c>
      <c r="P378" s="11">
        <v>-0.75359793856580615</v>
      </c>
      <c r="Q378" s="26">
        <v>25970</v>
      </c>
      <c r="R378">
        <v>0</v>
      </c>
      <c r="S378">
        <v>442370</v>
      </c>
      <c r="T378" s="27">
        <f t="shared" si="21"/>
        <v>468340</v>
      </c>
      <c r="U378" s="46" t="str">
        <f t="shared" si="22"/>
        <v>TX</v>
      </c>
      <c r="V378">
        <f t="shared" si="23"/>
        <v>1002065.1843351694</v>
      </c>
    </row>
    <row r="379" spans="1:22" x14ac:dyDescent="0.2">
      <c r="A379" s="24">
        <v>31053</v>
      </c>
      <c r="B379" s="25" t="s">
        <v>597</v>
      </c>
      <c r="C379" s="46">
        <v>769</v>
      </c>
      <c r="D379" s="46">
        <v>330</v>
      </c>
      <c r="E379" s="53">
        <v>485</v>
      </c>
      <c r="F379" s="54">
        <v>621.98</v>
      </c>
      <c r="G379" s="46">
        <v>182.98</v>
      </c>
      <c r="H379" s="53">
        <v>337.98</v>
      </c>
      <c r="I379" s="54">
        <v>365.30599999999998</v>
      </c>
      <c r="J379" s="46">
        <v>365.30599999999998</v>
      </c>
      <c r="K379" s="54">
        <v>14.57033</v>
      </c>
      <c r="L379" s="46">
        <v>11.61608</v>
      </c>
      <c r="M379" s="53">
        <f t="shared" si="20"/>
        <v>2.95425</v>
      </c>
      <c r="N379" s="11">
        <v>2.7141354456683322</v>
      </c>
      <c r="O379" s="11">
        <v>2.1638229516914849</v>
      </c>
      <c r="P379" s="11">
        <v>0.55031249397684678</v>
      </c>
      <c r="Q379" s="26">
        <v>276930</v>
      </c>
      <c r="R379">
        <v>1520</v>
      </c>
      <c r="S379">
        <v>25250</v>
      </c>
      <c r="T379" s="27">
        <f t="shared" si="21"/>
        <v>303700</v>
      </c>
      <c r="U379" s="46" t="str">
        <f t="shared" si="22"/>
        <v>NE</v>
      </c>
      <c r="V379">
        <f t="shared" si="23"/>
        <v>824282.93484947248</v>
      </c>
    </row>
    <row r="380" spans="1:22" x14ac:dyDescent="0.2">
      <c r="A380" s="24">
        <v>6103</v>
      </c>
      <c r="B380" s="25" t="s">
        <v>598</v>
      </c>
      <c r="C380" s="46">
        <v>1106</v>
      </c>
      <c r="D380" s="46">
        <v>1106</v>
      </c>
      <c r="E380" s="53">
        <v>439</v>
      </c>
      <c r="F380" s="54">
        <v>0</v>
      </c>
      <c r="G380" s="46">
        <v>0</v>
      </c>
      <c r="H380" s="53">
        <v>0</v>
      </c>
      <c r="I380" s="54"/>
      <c r="J380" s="46">
        <v>365.209</v>
      </c>
      <c r="K380" s="54">
        <v>38.532919999999997</v>
      </c>
      <c r="L380" s="46">
        <v>29.311250000000001</v>
      </c>
      <c r="M380" s="53">
        <f t="shared" si="20"/>
        <v>9.221669999999996</v>
      </c>
      <c r="N380" s="11">
        <v>7.177844564749198</v>
      </c>
      <c r="O380" s="11">
        <v>5.4600480964978768</v>
      </c>
      <c r="P380" s="11">
        <v>1.717796468251322</v>
      </c>
      <c r="Q380" s="26">
        <v>68500</v>
      </c>
      <c r="R380">
        <v>41680</v>
      </c>
      <c r="S380">
        <v>979570</v>
      </c>
      <c r="T380" s="27">
        <f t="shared" si="21"/>
        <v>1089750</v>
      </c>
      <c r="U380" s="46" t="str">
        <f t="shared" si="22"/>
        <v>CA</v>
      </c>
      <c r="V380">
        <f t="shared" si="23"/>
        <v>7822056.1144354381</v>
      </c>
    </row>
    <row r="381" spans="1:22" x14ac:dyDescent="0.2">
      <c r="A381" s="24">
        <v>16023</v>
      </c>
      <c r="B381" s="25" t="s">
        <v>599</v>
      </c>
      <c r="C381" s="46">
        <v>775</v>
      </c>
      <c r="D381" s="46">
        <v>775</v>
      </c>
      <c r="E381" s="53">
        <v>151</v>
      </c>
      <c r="F381" s="54">
        <v>540.88</v>
      </c>
      <c r="G381" s="46">
        <v>540.88</v>
      </c>
      <c r="H381" s="53">
        <v>0</v>
      </c>
      <c r="I381" s="54"/>
      <c r="J381" s="46">
        <v>365.04629999999997</v>
      </c>
      <c r="K381" s="54">
        <v>16.287890000000001</v>
      </c>
      <c r="L381" s="46">
        <v>15.123379999999999</v>
      </c>
      <c r="M381" s="53">
        <f t="shared" si="20"/>
        <v>1.1645100000000017</v>
      </c>
      <c r="N381" s="11">
        <v>3.0340795015724948</v>
      </c>
      <c r="O381" s="11">
        <v>2.817156626947471</v>
      </c>
      <c r="P381" s="11">
        <v>0.2169228746250246</v>
      </c>
      <c r="Q381" s="26">
        <v>1040</v>
      </c>
      <c r="R381">
        <v>2450</v>
      </c>
      <c r="S381">
        <v>30450</v>
      </c>
      <c r="T381" s="27">
        <f t="shared" si="21"/>
        <v>33940</v>
      </c>
      <c r="U381" s="46" t="str">
        <f t="shared" si="22"/>
        <v>ID</v>
      </c>
      <c r="V381">
        <f t="shared" si="23"/>
        <v>102976.65828337047</v>
      </c>
    </row>
    <row r="382" spans="1:22" x14ac:dyDescent="0.2">
      <c r="A382" s="24">
        <v>49037</v>
      </c>
      <c r="B382" s="25" t="s">
        <v>600</v>
      </c>
      <c r="C382" s="46">
        <v>241</v>
      </c>
      <c r="D382" s="46">
        <v>241</v>
      </c>
      <c r="E382" s="53">
        <v>241</v>
      </c>
      <c r="F382" s="54">
        <v>241</v>
      </c>
      <c r="G382" s="46">
        <v>241</v>
      </c>
      <c r="H382" s="53">
        <v>241</v>
      </c>
      <c r="I382" s="54"/>
      <c r="J382" s="46">
        <v>364.85550000000001</v>
      </c>
      <c r="K382" s="54">
        <v>10.07471</v>
      </c>
      <c r="L382" s="46">
        <v>9.5258269999999996</v>
      </c>
      <c r="M382" s="53">
        <f t="shared" si="20"/>
        <v>0.54888300000000001</v>
      </c>
      <c r="N382" s="11">
        <v>1.876699259099087</v>
      </c>
      <c r="O382" s="11">
        <v>1.774454299250904</v>
      </c>
      <c r="P382" s="11">
        <v>0.1022449598481827</v>
      </c>
      <c r="Q382" s="26">
        <v>50</v>
      </c>
      <c r="R382">
        <v>540</v>
      </c>
      <c r="S382">
        <v>6970</v>
      </c>
      <c r="T382" s="27">
        <f t="shared" si="21"/>
        <v>7560</v>
      </c>
      <c r="U382" s="46" t="str">
        <f t="shared" si="22"/>
        <v>UT</v>
      </c>
      <c r="V382">
        <f t="shared" si="23"/>
        <v>14187.846398789097</v>
      </c>
    </row>
    <row r="383" spans="1:22" x14ac:dyDescent="0.2">
      <c r="A383" s="24">
        <v>8025</v>
      </c>
      <c r="B383" s="25" t="s">
        <v>601</v>
      </c>
      <c r="C383" s="46">
        <v>519</v>
      </c>
      <c r="D383" s="46">
        <v>120</v>
      </c>
      <c r="E383" s="53">
        <v>47</v>
      </c>
      <c r="F383" s="54">
        <v>517.62</v>
      </c>
      <c r="G383" s="46">
        <v>118.62</v>
      </c>
      <c r="H383" s="53">
        <v>45.62</v>
      </c>
      <c r="I383" s="54">
        <v>364.54649999999998</v>
      </c>
      <c r="J383" s="46">
        <v>364.54649999999998</v>
      </c>
      <c r="K383" s="54">
        <v>0</v>
      </c>
      <c r="L383" s="46">
        <v>0</v>
      </c>
      <c r="M383" s="53">
        <f t="shared" si="20"/>
        <v>0</v>
      </c>
      <c r="N383" s="11">
        <v>0</v>
      </c>
      <c r="O383" s="11">
        <v>0</v>
      </c>
      <c r="P383" s="11">
        <v>0</v>
      </c>
      <c r="Q383" s="26">
        <v>0</v>
      </c>
      <c r="R383">
        <v>0</v>
      </c>
      <c r="S383">
        <v>0</v>
      </c>
      <c r="T383" s="27">
        <f t="shared" si="21"/>
        <v>0</v>
      </c>
      <c r="U383" s="46" t="str">
        <f t="shared" si="22"/>
        <v>CO</v>
      </c>
      <c r="V383">
        <f t="shared" si="23"/>
        <v>0</v>
      </c>
    </row>
    <row r="384" spans="1:22" x14ac:dyDescent="0.2">
      <c r="A384" s="24">
        <v>24015</v>
      </c>
      <c r="B384" s="25" t="s">
        <v>602</v>
      </c>
      <c r="C384" s="46">
        <v>2450</v>
      </c>
      <c r="D384" s="46">
        <v>0</v>
      </c>
      <c r="E384" s="53">
        <v>1364</v>
      </c>
      <c r="F384" s="54">
        <v>1782.74</v>
      </c>
      <c r="G384" s="46">
        <v>0</v>
      </c>
      <c r="H384" s="53">
        <v>696.74</v>
      </c>
      <c r="I384" s="54">
        <v>364.54649999999998</v>
      </c>
      <c r="J384" s="46">
        <v>364.54649999999998</v>
      </c>
      <c r="K384" s="54">
        <v>25.033519999999999</v>
      </c>
      <c r="L384" s="46">
        <v>22.78642</v>
      </c>
      <c r="M384" s="53">
        <f t="shared" si="20"/>
        <v>2.2470999999999997</v>
      </c>
      <c r="N384" s="11">
        <v>4.6632000758971897</v>
      </c>
      <c r="O384" s="11">
        <v>4.2446142401637994</v>
      </c>
      <c r="P384" s="11">
        <v>0.41858583573339159</v>
      </c>
      <c r="Q384" s="26">
        <v>47540</v>
      </c>
      <c r="R384">
        <v>54580</v>
      </c>
      <c r="S384">
        <v>0</v>
      </c>
      <c r="T384" s="27">
        <f t="shared" si="21"/>
        <v>102120</v>
      </c>
      <c r="U384" s="46" t="str">
        <f t="shared" si="22"/>
        <v>MD</v>
      </c>
      <c r="V384">
        <f t="shared" si="23"/>
        <v>476205.991750621</v>
      </c>
    </row>
    <row r="385" spans="1:22" x14ac:dyDescent="0.2">
      <c r="A385" s="24">
        <v>56039</v>
      </c>
      <c r="B385" s="25" t="s">
        <v>603</v>
      </c>
      <c r="C385" s="46">
        <v>731</v>
      </c>
      <c r="D385" s="46">
        <v>939</v>
      </c>
      <c r="E385" s="53">
        <v>494</v>
      </c>
      <c r="F385" s="54">
        <v>665.98</v>
      </c>
      <c r="G385" s="46">
        <v>873.98</v>
      </c>
      <c r="H385" s="53">
        <v>428.98</v>
      </c>
      <c r="I385" s="54"/>
      <c r="J385" s="46">
        <v>364.39760000000001</v>
      </c>
      <c r="K385" s="54">
        <v>8.8598379999999999</v>
      </c>
      <c r="L385" s="46">
        <v>8.3896800000000002</v>
      </c>
      <c r="M385" s="53">
        <f t="shared" si="20"/>
        <v>0.47015799999999963</v>
      </c>
      <c r="N385" s="11">
        <v>1.6503950396922531</v>
      </c>
      <c r="O385" s="11">
        <v>1.562814834380188</v>
      </c>
      <c r="P385" s="11">
        <v>8.7580205312064355E-2</v>
      </c>
      <c r="Q385" s="26">
        <v>1910</v>
      </c>
      <c r="R385">
        <v>9460</v>
      </c>
      <c r="S385">
        <v>63160</v>
      </c>
      <c r="T385" s="27">
        <f t="shared" si="21"/>
        <v>74530</v>
      </c>
      <c r="U385" s="46" t="str">
        <f t="shared" si="22"/>
        <v>WY</v>
      </c>
      <c r="V385">
        <f t="shared" si="23"/>
        <v>123003.94230826362</v>
      </c>
    </row>
    <row r="386" spans="1:22" x14ac:dyDescent="0.2">
      <c r="A386" s="24">
        <v>49025</v>
      </c>
      <c r="B386" s="25" t="s">
        <v>604</v>
      </c>
      <c r="C386" s="46">
        <v>508</v>
      </c>
      <c r="D386" s="46">
        <v>508</v>
      </c>
      <c r="E386" s="53">
        <v>148</v>
      </c>
      <c r="F386" s="54">
        <v>505.22</v>
      </c>
      <c r="G386" s="46">
        <v>505.22</v>
      </c>
      <c r="H386" s="53">
        <v>145.22</v>
      </c>
      <c r="I386" s="54"/>
      <c r="J386" s="46">
        <v>364.33350000000002</v>
      </c>
      <c r="K386" s="54">
        <v>9.604813</v>
      </c>
      <c r="L386" s="46">
        <v>8.9983690000000003</v>
      </c>
      <c r="M386" s="53">
        <f t="shared" si="20"/>
        <v>0.60644399999999976</v>
      </c>
      <c r="N386" s="11">
        <v>1.7891676724079679</v>
      </c>
      <c r="O386" s="11">
        <v>1.676200350719792</v>
      </c>
      <c r="P386" s="11">
        <v>0.1129673216881763</v>
      </c>
      <c r="Q386" s="26">
        <v>0</v>
      </c>
      <c r="R386">
        <v>0</v>
      </c>
      <c r="S386">
        <v>13200</v>
      </c>
      <c r="T386" s="27">
        <f t="shared" si="21"/>
        <v>13200</v>
      </c>
      <c r="U386" s="46" t="str">
        <f t="shared" si="22"/>
        <v>UT</v>
      </c>
      <c r="V386">
        <f t="shared" si="23"/>
        <v>23617.013275785175</v>
      </c>
    </row>
    <row r="387" spans="1:22" x14ac:dyDescent="0.2">
      <c r="A387" s="24">
        <v>8083</v>
      </c>
      <c r="B387" s="25" t="s">
        <v>605</v>
      </c>
      <c r="C387" s="46">
        <v>441</v>
      </c>
      <c r="D387" s="46">
        <v>441</v>
      </c>
      <c r="E387" s="53">
        <v>412</v>
      </c>
      <c r="F387" s="54">
        <v>439.52</v>
      </c>
      <c r="G387" s="46">
        <v>439.52</v>
      </c>
      <c r="H387" s="53">
        <v>410.52</v>
      </c>
      <c r="I387" s="54"/>
      <c r="J387" s="46">
        <v>364.29750000000001</v>
      </c>
      <c r="K387" s="54">
        <v>8.7899370000000001</v>
      </c>
      <c r="L387" s="46">
        <v>8.3563620000000007</v>
      </c>
      <c r="M387" s="53">
        <f t="shared" si="20"/>
        <v>0.43357499999999938</v>
      </c>
      <c r="N387" s="11">
        <v>1.6373740043562199</v>
      </c>
      <c r="O387" s="11">
        <v>1.556608415940882</v>
      </c>
      <c r="P387" s="11">
        <v>8.0765588415337569E-2</v>
      </c>
      <c r="Q387" s="26">
        <v>1330</v>
      </c>
      <c r="R387">
        <v>5600</v>
      </c>
      <c r="S387">
        <v>10760</v>
      </c>
      <c r="T387" s="27">
        <f t="shared" si="21"/>
        <v>17690</v>
      </c>
      <c r="U387" s="46" t="str">
        <f t="shared" si="22"/>
        <v>CO</v>
      </c>
      <c r="V387">
        <f t="shared" si="23"/>
        <v>28965.146137061529</v>
      </c>
    </row>
    <row r="388" spans="1:22" x14ac:dyDescent="0.2">
      <c r="A388" s="24">
        <v>16085</v>
      </c>
      <c r="B388" s="25" t="s">
        <v>606</v>
      </c>
      <c r="C388" s="46">
        <v>1513</v>
      </c>
      <c r="D388" s="46">
        <v>1513</v>
      </c>
      <c r="E388" s="53">
        <v>288</v>
      </c>
      <c r="F388" s="54">
        <v>1256.26</v>
      </c>
      <c r="G388" s="46">
        <v>1256.26</v>
      </c>
      <c r="H388" s="53">
        <v>31.260010000000001</v>
      </c>
      <c r="I388" s="54"/>
      <c r="J388" s="46">
        <v>364.06790000000001</v>
      </c>
      <c r="K388" s="54">
        <v>14.386609999999999</v>
      </c>
      <c r="L388" s="46">
        <v>13.50187</v>
      </c>
      <c r="M388" s="53">
        <f t="shared" si="20"/>
        <v>0.88473999999999897</v>
      </c>
      <c r="N388" s="11">
        <v>2.6799124072005558</v>
      </c>
      <c r="O388" s="11">
        <v>2.5151045961076992</v>
      </c>
      <c r="P388" s="11">
        <v>0.16480781109285769</v>
      </c>
      <c r="Q388" s="26">
        <v>10530</v>
      </c>
      <c r="R388">
        <v>13910</v>
      </c>
      <c r="S388">
        <v>104810</v>
      </c>
      <c r="T388" s="27">
        <f t="shared" si="21"/>
        <v>129250</v>
      </c>
      <c r="U388" s="46" t="str">
        <f t="shared" si="22"/>
        <v>ID</v>
      </c>
      <c r="V388">
        <f t="shared" si="23"/>
        <v>346378.67863067181</v>
      </c>
    </row>
    <row r="389" spans="1:22" x14ac:dyDescent="0.2">
      <c r="A389" s="24">
        <v>56003</v>
      </c>
      <c r="B389" s="25" t="s">
        <v>607</v>
      </c>
      <c r="C389" s="46">
        <v>666</v>
      </c>
      <c r="D389" s="46">
        <v>666</v>
      </c>
      <c r="E389" s="53">
        <v>246</v>
      </c>
      <c r="F389" s="54">
        <v>619.08000000000004</v>
      </c>
      <c r="G389" s="46">
        <v>619.08000000000004</v>
      </c>
      <c r="H389" s="53">
        <v>199.08</v>
      </c>
      <c r="I389" s="54"/>
      <c r="J389" s="46">
        <v>363.81020000000001</v>
      </c>
      <c r="K389" s="54">
        <v>11.36</v>
      </c>
      <c r="L389" s="46">
        <v>10.7356</v>
      </c>
      <c r="M389" s="53">
        <f t="shared" si="20"/>
        <v>0.62439999999999962</v>
      </c>
      <c r="N389" s="11">
        <v>2.11612081969264</v>
      </c>
      <c r="O389" s="11">
        <v>1.999808685906012</v>
      </c>
      <c r="P389" s="11">
        <v>0.116312133786627</v>
      </c>
      <c r="Q389" s="26">
        <v>70</v>
      </c>
      <c r="R389">
        <v>150</v>
      </c>
      <c r="S389">
        <v>51260</v>
      </c>
      <c r="T389" s="27">
        <f t="shared" si="21"/>
        <v>51480</v>
      </c>
      <c r="U389" s="46" t="str">
        <f t="shared" si="22"/>
        <v>WY</v>
      </c>
      <c r="V389">
        <f t="shared" si="23"/>
        <v>108937.89979777711</v>
      </c>
    </row>
    <row r="390" spans="1:22" x14ac:dyDescent="0.2">
      <c r="A390" s="24">
        <v>6015</v>
      </c>
      <c r="B390" s="25" t="s">
        <v>608</v>
      </c>
      <c r="C390" s="46">
        <v>3381</v>
      </c>
      <c r="D390" s="46">
        <v>3028</v>
      </c>
      <c r="E390" s="53">
        <v>827</v>
      </c>
      <c r="F390" s="54">
        <v>1380.6</v>
      </c>
      <c r="G390" s="46">
        <v>1027.5999999999999</v>
      </c>
      <c r="H390" s="53">
        <v>0</v>
      </c>
      <c r="I390" s="54"/>
      <c r="J390" s="46">
        <v>363.60719999999998</v>
      </c>
      <c r="K390" s="54">
        <v>47.904629999999997</v>
      </c>
      <c r="L390" s="46">
        <v>35.924329999999998</v>
      </c>
      <c r="M390" s="53">
        <f t="shared" si="20"/>
        <v>11.9803</v>
      </c>
      <c r="N390" s="11">
        <v>8.9235902203056856</v>
      </c>
      <c r="O390" s="11">
        <v>6.6919210076152167</v>
      </c>
      <c r="P390" s="11">
        <v>2.231669212690468</v>
      </c>
      <c r="Q390" s="26">
        <v>1560</v>
      </c>
      <c r="R390">
        <v>5580</v>
      </c>
      <c r="S390">
        <v>17920</v>
      </c>
      <c r="T390" s="27">
        <f t="shared" si="21"/>
        <v>25060</v>
      </c>
      <c r="U390" s="46" t="str">
        <f t="shared" si="22"/>
        <v>CA</v>
      </c>
      <c r="V390">
        <f t="shared" si="23"/>
        <v>223625.17092086049</v>
      </c>
    </row>
    <row r="391" spans="1:22" x14ac:dyDescent="0.2">
      <c r="A391" s="24">
        <v>16013</v>
      </c>
      <c r="B391" s="25" t="s">
        <v>609</v>
      </c>
      <c r="C391" s="46">
        <v>1361</v>
      </c>
      <c r="D391" s="46">
        <v>1361</v>
      </c>
      <c r="E391" s="53">
        <v>354</v>
      </c>
      <c r="F391" s="54">
        <v>1117.8399999999999</v>
      </c>
      <c r="G391" s="46">
        <v>1117.8399999999999</v>
      </c>
      <c r="H391" s="53">
        <v>110.84</v>
      </c>
      <c r="I391" s="54"/>
      <c r="J391" s="46">
        <v>363.52330000000001</v>
      </c>
      <c r="K391" s="54">
        <v>15.180999999999999</v>
      </c>
      <c r="L391" s="46">
        <v>14.25732</v>
      </c>
      <c r="M391" s="53">
        <f t="shared" si="20"/>
        <v>0.92367999999999917</v>
      </c>
      <c r="N391" s="11">
        <v>2.827889979203694</v>
      </c>
      <c r="O391" s="11">
        <v>2.655828493399671</v>
      </c>
      <c r="P391" s="11">
        <v>0.1720614858040225</v>
      </c>
      <c r="Q391" s="26">
        <v>1480</v>
      </c>
      <c r="R391">
        <v>4220</v>
      </c>
      <c r="S391">
        <v>111570</v>
      </c>
      <c r="T391" s="27">
        <f t="shared" si="21"/>
        <v>117270</v>
      </c>
      <c r="U391" s="46" t="str">
        <f t="shared" si="22"/>
        <v>ID</v>
      </c>
      <c r="V391">
        <f t="shared" si="23"/>
        <v>331626.65786121722</v>
      </c>
    </row>
    <row r="392" spans="1:22" x14ac:dyDescent="0.2">
      <c r="A392" s="24">
        <v>46055</v>
      </c>
      <c r="B392" s="25" t="s">
        <v>610</v>
      </c>
      <c r="C392" s="46">
        <v>167</v>
      </c>
      <c r="D392" s="46">
        <v>167</v>
      </c>
      <c r="E392" s="53">
        <v>167</v>
      </c>
      <c r="F392" s="54">
        <v>106.96</v>
      </c>
      <c r="G392" s="46">
        <v>106.96</v>
      </c>
      <c r="H392" s="53">
        <v>106.96</v>
      </c>
      <c r="I392" s="54"/>
      <c r="J392" s="46">
        <v>363.31450000000001</v>
      </c>
      <c r="K392" s="54">
        <v>0</v>
      </c>
      <c r="L392" s="46">
        <v>0</v>
      </c>
      <c r="M392" s="53">
        <f t="shared" si="20"/>
        <v>0</v>
      </c>
      <c r="N392" s="11">
        <v>0</v>
      </c>
      <c r="O392" s="11">
        <v>0</v>
      </c>
      <c r="P392" s="11">
        <v>0</v>
      </c>
      <c r="Q392" s="26">
        <v>0</v>
      </c>
      <c r="R392">
        <v>0</v>
      </c>
      <c r="S392">
        <v>0</v>
      </c>
      <c r="T392" s="27">
        <f t="shared" si="21"/>
        <v>0</v>
      </c>
      <c r="U392" s="46" t="str">
        <f t="shared" si="22"/>
        <v>SD</v>
      </c>
      <c r="V392">
        <f t="shared" si="23"/>
        <v>0</v>
      </c>
    </row>
    <row r="393" spans="1:22" x14ac:dyDescent="0.2">
      <c r="A393" s="24">
        <v>41029</v>
      </c>
      <c r="B393" s="25" t="s">
        <v>611</v>
      </c>
      <c r="C393" s="46">
        <v>1784</v>
      </c>
      <c r="D393" s="46">
        <v>1784</v>
      </c>
      <c r="E393" s="53">
        <v>706</v>
      </c>
      <c r="F393" s="54">
        <v>0</v>
      </c>
      <c r="G393" s="46">
        <v>0</v>
      </c>
      <c r="H393" s="53">
        <v>0</v>
      </c>
      <c r="I393" s="54"/>
      <c r="J393" s="46">
        <v>363.25569999999999</v>
      </c>
      <c r="K393" s="54">
        <v>46.010440000000003</v>
      </c>
      <c r="L393" s="46">
        <v>42.000590000000003</v>
      </c>
      <c r="M393" s="53">
        <f t="shared" si="20"/>
        <v>4.0098500000000001</v>
      </c>
      <c r="N393" s="11">
        <v>8.5707438386636436</v>
      </c>
      <c r="O393" s="11">
        <v>7.8237960333076133</v>
      </c>
      <c r="P393" s="11">
        <v>0.74694780535603256</v>
      </c>
      <c r="Q393" s="26">
        <v>20370</v>
      </c>
      <c r="R393">
        <v>57600</v>
      </c>
      <c r="S393">
        <v>300260</v>
      </c>
      <c r="T393" s="27">
        <f t="shared" si="21"/>
        <v>378230</v>
      </c>
      <c r="U393" s="46" t="str">
        <f t="shared" si="22"/>
        <v>OR</v>
      </c>
      <c r="V393">
        <f t="shared" si="23"/>
        <v>3241712.44209775</v>
      </c>
    </row>
    <row r="394" spans="1:22" x14ac:dyDescent="0.2">
      <c r="A394" s="24">
        <v>32031</v>
      </c>
      <c r="B394" s="25" t="s">
        <v>612</v>
      </c>
      <c r="C394" s="46">
        <v>498</v>
      </c>
      <c r="D394" s="46">
        <v>498</v>
      </c>
      <c r="E394" s="53">
        <v>81</v>
      </c>
      <c r="F394" s="54">
        <v>498</v>
      </c>
      <c r="G394" s="46">
        <v>498</v>
      </c>
      <c r="H394" s="53">
        <v>81</v>
      </c>
      <c r="I394" s="54"/>
      <c r="J394" s="46">
        <v>362.86790000000002</v>
      </c>
      <c r="K394" s="54">
        <v>8.8589090000000006</v>
      </c>
      <c r="L394" s="46">
        <v>8.3463960000000004</v>
      </c>
      <c r="M394" s="53">
        <f t="shared" si="20"/>
        <v>0.51251300000000022</v>
      </c>
      <c r="N394" s="11">
        <v>1.6502219872062061</v>
      </c>
      <c r="O394" s="11">
        <v>1.554751966989381</v>
      </c>
      <c r="P394" s="11">
        <v>9.5470020216825185E-2</v>
      </c>
      <c r="Q394" s="26">
        <v>40</v>
      </c>
      <c r="R394">
        <v>470</v>
      </c>
      <c r="S394">
        <v>145960</v>
      </c>
      <c r="T394" s="27">
        <f t="shared" si="21"/>
        <v>146470</v>
      </c>
      <c r="U394" s="46" t="str">
        <f t="shared" si="22"/>
        <v>NV</v>
      </c>
      <c r="V394">
        <f t="shared" si="23"/>
        <v>241708.01446609301</v>
      </c>
    </row>
    <row r="395" spans="1:22" x14ac:dyDescent="0.2">
      <c r="A395" s="24">
        <v>35055</v>
      </c>
      <c r="B395" s="25" t="s">
        <v>613</v>
      </c>
      <c r="C395" s="46">
        <v>271.13600000000002</v>
      </c>
      <c r="D395" s="46">
        <v>271.13600000000002</v>
      </c>
      <c r="E395" s="53">
        <v>219.36099999999999</v>
      </c>
      <c r="F395" s="54">
        <v>271.13569999999999</v>
      </c>
      <c r="G395" s="46">
        <v>271.13569999999999</v>
      </c>
      <c r="H395" s="53">
        <v>219.36080000000001</v>
      </c>
      <c r="I395" s="54"/>
      <c r="J395" s="46">
        <v>362.67959999999999</v>
      </c>
      <c r="K395" s="54">
        <v>11.82216</v>
      </c>
      <c r="L395" s="46">
        <v>11.092460000000001</v>
      </c>
      <c r="M395" s="53">
        <f t="shared" si="20"/>
        <v>0.72969999999999935</v>
      </c>
      <c r="N395" s="11">
        <v>2.2022111716318249</v>
      </c>
      <c r="O395" s="11">
        <v>2.066283939049983</v>
      </c>
      <c r="P395" s="11">
        <v>0.13592723258184131</v>
      </c>
      <c r="Q395" s="26">
        <v>100</v>
      </c>
      <c r="R395">
        <v>3420</v>
      </c>
      <c r="S395">
        <v>34400</v>
      </c>
      <c r="T395" s="27">
        <f t="shared" si="21"/>
        <v>37920</v>
      </c>
      <c r="U395" s="46" t="str">
        <f t="shared" si="22"/>
        <v>NM</v>
      </c>
      <c r="V395">
        <f t="shared" si="23"/>
        <v>83507.847628278803</v>
      </c>
    </row>
    <row r="396" spans="1:22" x14ac:dyDescent="0.2">
      <c r="A396" s="24">
        <v>27069</v>
      </c>
      <c r="B396" s="25" t="s">
        <v>614</v>
      </c>
      <c r="C396" s="46">
        <v>585</v>
      </c>
      <c r="D396" s="46">
        <v>585</v>
      </c>
      <c r="E396" s="53">
        <v>0</v>
      </c>
      <c r="F396" s="54">
        <v>585</v>
      </c>
      <c r="G396" s="46">
        <v>585</v>
      </c>
      <c r="H396" s="53">
        <v>0</v>
      </c>
      <c r="I396" s="54">
        <v>362.3947</v>
      </c>
      <c r="J396" s="46">
        <v>362.3947</v>
      </c>
      <c r="K396" s="54">
        <v>15.264620000000001</v>
      </c>
      <c r="L396" s="46">
        <v>12.963200000000001</v>
      </c>
      <c r="M396" s="53">
        <f t="shared" ref="M396:M459" si="24">K396-L396</f>
        <v>2.3014200000000002</v>
      </c>
      <c r="N396" s="11">
        <v>2.8434665657303402</v>
      </c>
      <c r="O396" s="11">
        <v>2.4147620959365872</v>
      </c>
      <c r="P396" s="11">
        <v>0.42870446979375298</v>
      </c>
      <c r="Q396" s="26">
        <v>312910</v>
      </c>
      <c r="R396">
        <v>12770</v>
      </c>
      <c r="S396">
        <v>490</v>
      </c>
      <c r="T396" s="27">
        <f t="shared" ref="T396:T459" si="25">SUM(Q396:S396)</f>
        <v>326170</v>
      </c>
      <c r="U396" s="46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">
      <c r="A397" s="24">
        <v>19079</v>
      </c>
      <c r="B397" s="25" t="s">
        <v>615</v>
      </c>
      <c r="C397" s="46">
        <v>991</v>
      </c>
      <c r="D397" s="46">
        <v>598</v>
      </c>
      <c r="E397" s="53">
        <v>0</v>
      </c>
      <c r="F397" s="54">
        <v>853.5</v>
      </c>
      <c r="G397" s="46">
        <v>460.5</v>
      </c>
      <c r="H397" s="53">
        <v>0</v>
      </c>
      <c r="I397" s="54">
        <v>362.01499999999999</v>
      </c>
      <c r="J397" s="46">
        <v>362.01499999999999</v>
      </c>
      <c r="K397" s="54">
        <v>13.130420000000001</v>
      </c>
      <c r="L397" s="46">
        <v>11.37344</v>
      </c>
      <c r="M397" s="53">
        <f t="shared" si="24"/>
        <v>1.7569800000000004</v>
      </c>
      <c r="N397" s="11">
        <v>2.4459115434250549</v>
      </c>
      <c r="O397" s="11">
        <v>2.118624399253966</v>
      </c>
      <c r="P397" s="11">
        <v>0.32728714417108928</v>
      </c>
      <c r="Q397" s="26">
        <v>316970</v>
      </c>
      <c r="R397">
        <v>3440</v>
      </c>
      <c r="S397">
        <v>7470</v>
      </c>
      <c r="T397" s="27">
        <f t="shared" si="25"/>
        <v>327880</v>
      </c>
      <c r="U397" s="46" t="str">
        <f t="shared" si="26"/>
        <v>IA</v>
      </c>
      <c r="V397">
        <f t="shared" si="27"/>
        <v>801965.47685820702</v>
      </c>
    </row>
    <row r="398" spans="1:22" x14ac:dyDescent="0.2">
      <c r="A398" s="24">
        <v>56005</v>
      </c>
      <c r="B398" s="25" t="s">
        <v>616</v>
      </c>
      <c r="C398" s="46">
        <v>119</v>
      </c>
      <c r="D398" s="46">
        <v>119</v>
      </c>
      <c r="E398" s="53">
        <v>119</v>
      </c>
      <c r="F398" s="54">
        <v>78.319999999999993</v>
      </c>
      <c r="G398" s="46">
        <v>78.319999999999993</v>
      </c>
      <c r="H398" s="53">
        <v>78.319999999999993</v>
      </c>
      <c r="I398" s="54"/>
      <c r="J398" s="46">
        <v>361.97899999999998</v>
      </c>
      <c r="K398" s="54">
        <v>0</v>
      </c>
      <c r="L398" s="46">
        <v>0</v>
      </c>
      <c r="M398" s="53">
        <f t="shared" si="24"/>
        <v>0</v>
      </c>
      <c r="N398" s="11">
        <v>0</v>
      </c>
      <c r="O398" s="11">
        <v>0</v>
      </c>
      <c r="P398" s="11">
        <v>0</v>
      </c>
      <c r="Q398" s="26">
        <v>0</v>
      </c>
      <c r="R398">
        <v>0</v>
      </c>
      <c r="S398">
        <v>0</v>
      </c>
      <c r="T398" s="27">
        <f t="shared" si="25"/>
        <v>0</v>
      </c>
      <c r="U398" s="46" t="str">
        <f t="shared" si="26"/>
        <v>WY</v>
      </c>
      <c r="V398">
        <f t="shared" si="27"/>
        <v>0</v>
      </c>
    </row>
    <row r="399" spans="1:22" x14ac:dyDescent="0.2">
      <c r="A399" s="24">
        <v>35007</v>
      </c>
      <c r="B399" s="25" t="s">
        <v>617</v>
      </c>
      <c r="C399" s="46">
        <v>187</v>
      </c>
      <c r="D399" s="46">
        <v>187</v>
      </c>
      <c r="E399" s="53">
        <v>183</v>
      </c>
      <c r="F399" s="54">
        <v>187</v>
      </c>
      <c r="G399" s="46">
        <v>187</v>
      </c>
      <c r="H399" s="53">
        <v>183</v>
      </c>
      <c r="I399" s="54"/>
      <c r="J399" s="46">
        <v>361.80079999999998</v>
      </c>
      <c r="K399" s="54">
        <v>10.295400000000001</v>
      </c>
      <c r="L399" s="46">
        <v>9.7241470000000003</v>
      </c>
      <c r="M399" s="53">
        <f t="shared" si="24"/>
        <v>0.57125300000000045</v>
      </c>
      <c r="N399" s="11">
        <v>1.917809004142923</v>
      </c>
      <c r="O399" s="11">
        <v>1.8113970000397639</v>
      </c>
      <c r="P399" s="11">
        <v>0.1064120041031585</v>
      </c>
      <c r="Q399" s="26">
        <v>10</v>
      </c>
      <c r="R399">
        <v>2400</v>
      </c>
      <c r="S399">
        <v>316750</v>
      </c>
      <c r="T399" s="27">
        <f t="shared" si="25"/>
        <v>319160</v>
      </c>
      <c r="U399" s="46" t="str">
        <f t="shared" si="26"/>
        <v>NM</v>
      </c>
      <c r="V399">
        <f t="shared" si="27"/>
        <v>612087.92176225525</v>
      </c>
    </row>
    <row r="400" spans="1:22" x14ac:dyDescent="0.2">
      <c r="A400" s="24">
        <v>16039</v>
      </c>
      <c r="B400" s="25" t="s">
        <v>618</v>
      </c>
      <c r="C400" s="46">
        <v>626</v>
      </c>
      <c r="D400" s="46">
        <v>626</v>
      </c>
      <c r="E400" s="53">
        <v>143</v>
      </c>
      <c r="F400" s="54">
        <v>388.98</v>
      </c>
      <c r="G400" s="46">
        <v>388.98</v>
      </c>
      <c r="H400" s="53">
        <v>0</v>
      </c>
      <c r="I400" s="54"/>
      <c r="J400" s="46">
        <v>361.78660000000002</v>
      </c>
      <c r="K400" s="54">
        <v>15.12434</v>
      </c>
      <c r="L400" s="46">
        <v>14.21724</v>
      </c>
      <c r="M400" s="53">
        <f t="shared" si="24"/>
        <v>0.9070999999999998</v>
      </c>
      <c r="N400" s="11">
        <v>2.8173354540589939</v>
      </c>
      <c r="O400" s="11">
        <v>2.6483624614935719</v>
      </c>
      <c r="P400" s="11">
        <v>0.16897299256542189</v>
      </c>
      <c r="Q400" s="26">
        <v>2410</v>
      </c>
      <c r="R400">
        <v>1040</v>
      </c>
      <c r="S400">
        <v>178840</v>
      </c>
      <c r="T400" s="27">
        <f t="shared" si="25"/>
        <v>182290</v>
      </c>
      <c r="U400" s="46" t="str">
        <f t="shared" si="26"/>
        <v>ID</v>
      </c>
      <c r="V400">
        <f t="shared" si="27"/>
        <v>513572.07992041402</v>
      </c>
    </row>
    <row r="401" spans="1:22" x14ac:dyDescent="0.2">
      <c r="A401" s="24">
        <v>56029</v>
      </c>
      <c r="B401" s="25" t="s">
        <v>619</v>
      </c>
      <c r="C401" s="46">
        <v>395</v>
      </c>
      <c r="D401" s="46">
        <v>395</v>
      </c>
      <c r="E401" s="53">
        <v>150</v>
      </c>
      <c r="F401" s="54">
        <v>335.6</v>
      </c>
      <c r="G401" s="46">
        <v>335.6</v>
      </c>
      <c r="H401" s="53">
        <v>90.6</v>
      </c>
      <c r="I401" s="54"/>
      <c r="J401" s="46">
        <v>360.8365</v>
      </c>
      <c r="K401" s="54">
        <v>11.249090000000001</v>
      </c>
      <c r="L401" s="46">
        <v>10.615489999999999</v>
      </c>
      <c r="M401" s="53">
        <f t="shared" si="24"/>
        <v>0.63360000000000127</v>
      </c>
      <c r="N401" s="11">
        <v>2.0954606999644612</v>
      </c>
      <c r="O401" s="11">
        <v>1.9774348063590681</v>
      </c>
      <c r="P401" s="11">
        <v>0.11802589360539251</v>
      </c>
      <c r="Q401" s="26">
        <v>70</v>
      </c>
      <c r="R401">
        <v>15970</v>
      </c>
      <c r="S401">
        <v>357450</v>
      </c>
      <c r="T401" s="27">
        <f t="shared" si="25"/>
        <v>373490</v>
      </c>
      <c r="U401" s="46" t="str">
        <f t="shared" si="26"/>
        <v>WY</v>
      </c>
      <c r="V401">
        <f t="shared" si="27"/>
        <v>782633.61682972661</v>
      </c>
    </row>
    <row r="402" spans="1:22" x14ac:dyDescent="0.2">
      <c r="A402" s="24">
        <v>35039</v>
      </c>
      <c r="B402" s="25" t="s">
        <v>620</v>
      </c>
      <c r="C402" s="46">
        <v>250</v>
      </c>
      <c r="D402" s="46">
        <v>250</v>
      </c>
      <c r="E402" s="53">
        <v>250</v>
      </c>
      <c r="F402" s="54">
        <v>250</v>
      </c>
      <c r="G402" s="46">
        <v>250</v>
      </c>
      <c r="H402" s="53">
        <v>250</v>
      </c>
      <c r="I402" s="54"/>
      <c r="J402" s="46">
        <v>360.64139999999998</v>
      </c>
      <c r="K402" s="54">
        <v>10.498010000000001</v>
      </c>
      <c r="L402" s="46">
        <v>9.8292540000000006</v>
      </c>
      <c r="M402" s="53">
        <f t="shared" si="24"/>
        <v>0.66875600000000013</v>
      </c>
      <c r="N402" s="11">
        <v>1.955550838586402</v>
      </c>
      <c r="O402" s="11">
        <v>1.830976147134433</v>
      </c>
      <c r="P402" s="11">
        <v>0.1245746914519693</v>
      </c>
      <c r="Q402" s="26">
        <v>150</v>
      </c>
      <c r="R402">
        <v>9310</v>
      </c>
      <c r="S402">
        <v>186410</v>
      </c>
      <c r="T402" s="27">
        <f t="shared" si="25"/>
        <v>195870</v>
      </c>
      <c r="U402" s="46" t="str">
        <f t="shared" si="26"/>
        <v>NM</v>
      </c>
      <c r="V402">
        <f t="shared" si="27"/>
        <v>383033.74275391857</v>
      </c>
    </row>
    <row r="403" spans="1:22" x14ac:dyDescent="0.2">
      <c r="A403" s="24">
        <v>6035</v>
      </c>
      <c r="B403" s="25" t="s">
        <v>621</v>
      </c>
      <c r="C403" s="46">
        <v>686</v>
      </c>
      <c r="D403" s="46">
        <v>686</v>
      </c>
      <c r="E403" s="53">
        <v>393</v>
      </c>
      <c r="F403" s="54">
        <v>264.86</v>
      </c>
      <c r="G403" s="46">
        <v>264.86</v>
      </c>
      <c r="H403" s="53">
        <v>0</v>
      </c>
      <c r="I403" s="54"/>
      <c r="J403" s="46">
        <v>360.46449999999999</v>
      </c>
      <c r="K403" s="54">
        <v>8.8386279999999999</v>
      </c>
      <c r="L403" s="46">
        <v>8.349164</v>
      </c>
      <c r="M403" s="53">
        <f t="shared" si="24"/>
        <v>0.4894639999999999</v>
      </c>
      <c r="N403" s="11">
        <v>1.6464440781970351</v>
      </c>
      <c r="O403" s="11">
        <v>1.5552675851609401</v>
      </c>
      <c r="P403" s="11">
        <v>9.1176493036094874E-2</v>
      </c>
      <c r="Q403" s="26">
        <v>11910</v>
      </c>
      <c r="R403">
        <v>9750</v>
      </c>
      <c r="S403">
        <v>213450</v>
      </c>
      <c r="T403" s="27">
        <f t="shared" si="25"/>
        <v>235110</v>
      </c>
      <c r="U403" s="46" t="str">
        <f t="shared" si="26"/>
        <v>CA</v>
      </c>
      <c r="V403">
        <f t="shared" si="27"/>
        <v>387095.46722490492</v>
      </c>
    </row>
    <row r="404" spans="1:22" x14ac:dyDescent="0.2">
      <c r="A404" s="24">
        <v>36029</v>
      </c>
      <c r="B404" s="25" t="s">
        <v>622</v>
      </c>
      <c r="C404" s="46">
        <v>1698</v>
      </c>
      <c r="D404" s="46">
        <v>652</v>
      </c>
      <c r="E404" s="53">
        <v>400</v>
      </c>
      <c r="F404" s="54">
        <v>1530</v>
      </c>
      <c r="G404" s="46">
        <v>484</v>
      </c>
      <c r="H404" s="53">
        <v>232</v>
      </c>
      <c r="I404" s="54">
        <v>360.24290000000002</v>
      </c>
      <c r="J404" s="46">
        <v>360.24290000000002</v>
      </c>
      <c r="K404" s="54">
        <v>22.56268</v>
      </c>
      <c r="L404" s="46">
        <v>20.746110000000002</v>
      </c>
      <c r="M404" s="53">
        <f t="shared" si="24"/>
        <v>1.8165699999999987</v>
      </c>
      <c r="N404" s="11">
        <v>4.2029363464843943</v>
      </c>
      <c r="O404" s="11">
        <v>3.8645488819219769</v>
      </c>
      <c r="P404" s="11">
        <v>0.33838746456241681</v>
      </c>
      <c r="Q404" s="26">
        <v>84940</v>
      </c>
      <c r="R404">
        <v>107360</v>
      </c>
      <c r="S404">
        <v>4570</v>
      </c>
      <c r="T404" s="27">
        <f t="shared" si="25"/>
        <v>196870</v>
      </c>
      <c r="U404" s="46" t="str">
        <f t="shared" si="26"/>
        <v>NY</v>
      </c>
      <c r="V404">
        <f t="shared" si="27"/>
        <v>827432.07853238273</v>
      </c>
    </row>
    <row r="405" spans="1:22" x14ac:dyDescent="0.2">
      <c r="A405" s="24">
        <v>32029</v>
      </c>
      <c r="B405" s="25" t="s">
        <v>623</v>
      </c>
      <c r="C405" s="46">
        <v>983.79899999999998</v>
      </c>
      <c r="D405" s="46">
        <v>990.95500000000004</v>
      </c>
      <c r="E405" s="53">
        <v>164.48400000000001</v>
      </c>
      <c r="F405" s="54">
        <v>983.79880000000003</v>
      </c>
      <c r="G405" s="46">
        <v>990.95460000000003</v>
      </c>
      <c r="H405" s="53">
        <v>164.48429999999999</v>
      </c>
      <c r="I405" s="54"/>
      <c r="J405" s="46">
        <v>360.11559999999997</v>
      </c>
      <c r="K405" s="54">
        <v>9.4008350000000007</v>
      </c>
      <c r="L405" s="46">
        <v>8.9039110000000008</v>
      </c>
      <c r="M405" s="53">
        <f t="shared" si="24"/>
        <v>0.49692399999999992</v>
      </c>
      <c r="N405" s="11">
        <v>1.7511710093305679</v>
      </c>
      <c r="O405" s="11">
        <v>1.6586048806153439</v>
      </c>
      <c r="P405" s="11">
        <v>9.256612871522403E-2</v>
      </c>
      <c r="Q405" s="26">
        <v>0</v>
      </c>
      <c r="R405">
        <v>0</v>
      </c>
      <c r="S405">
        <v>26020</v>
      </c>
      <c r="T405" s="27">
        <f t="shared" si="25"/>
        <v>26020</v>
      </c>
      <c r="U405" s="46" t="str">
        <f t="shared" si="26"/>
        <v>NV</v>
      </c>
      <c r="V405">
        <f t="shared" si="27"/>
        <v>45565.469662781376</v>
      </c>
    </row>
    <row r="406" spans="1:22" x14ac:dyDescent="0.2">
      <c r="A406" s="24">
        <v>32017</v>
      </c>
      <c r="B406" s="25" t="s">
        <v>624</v>
      </c>
      <c r="C406" s="46">
        <v>298.32</v>
      </c>
      <c r="D406" s="46">
        <v>298.32</v>
      </c>
      <c r="E406" s="53">
        <v>121.006</v>
      </c>
      <c r="F406" s="54">
        <v>298.13630000000001</v>
      </c>
      <c r="G406" s="46">
        <v>298.13630000000001</v>
      </c>
      <c r="H406" s="53">
        <v>120.8223</v>
      </c>
      <c r="I406" s="54"/>
      <c r="J406" s="46">
        <v>359.94349999999997</v>
      </c>
      <c r="K406" s="54">
        <v>9.4008350000000007</v>
      </c>
      <c r="L406" s="46">
        <v>8.8766090000000002</v>
      </c>
      <c r="M406" s="53">
        <f t="shared" si="24"/>
        <v>0.52422600000000052</v>
      </c>
      <c r="N406" s="11">
        <v>1.7511710093305679</v>
      </c>
      <c r="O406" s="11">
        <v>1.6535191120749171</v>
      </c>
      <c r="P406" s="11">
        <v>9.7651897255650932E-2</v>
      </c>
      <c r="Q406" s="26">
        <v>0</v>
      </c>
      <c r="R406">
        <v>20</v>
      </c>
      <c r="S406">
        <v>1090</v>
      </c>
      <c r="T406" s="27">
        <f t="shared" si="25"/>
        <v>1110</v>
      </c>
      <c r="U406" s="46" t="str">
        <f t="shared" si="26"/>
        <v>NV</v>
      </c>
      <c r="V406">
        <f t="shared" si="27"/>
        <v>1943.7998203569305</v>
      </c>
    </row>
    <row r="407" spans="1:22" x14ac:dyDescent="0.2">
      <c r="A407" s="24">
        <v>41035</v>
      </c>
      <c r="B407" s="25" t="s">
        <v>625</v>
      </c>
      <c r="C407" s="46">
        <v>872</v>
      </c>
      <c r="D407" s="46">
        <v>872</v>
      </c>
      <c r="E407" s="53">
        <v>260</v>
      </c>
      <c r="F407" s="54">
        <v>451.04</v>
      </c>
      <c r="G407" s="46">
        <v>451.04</v>
      </c>
      <c r="H407" s="53">
        <v>0</v>
      </c>
      <c r="I407" s="54"/>
      <c r="J407" s="46">
        <v>359.93380000000002</v>
      </c>
      <c r="K407" s="54">
        <v>12.039580000000001</v>
      </c>
      <c r="L407" s="46">
        <v>11.33117</v>
      </c>
      <c r="M407" s="53">
        <f t="shared" si="24"/>
        <v>0.70841000000000065</v>
      </c>
      <c r="N407" s="11">
        <v>2.2427117868270341</v>
      </c>
      <c r="O407" s="11">
        <v>2.110750417999705</v>
      </c>
      <c r="P407" s="11">
        <v>0.13196136882732959</v>
      </c>
      <c r="Q407" s="26">
        <v>49960</v>
      </c>
      <c r="R407">
        <v>29370</v>
      </c>
      <c r="S407">
        <v>362500</v>
      </c>
      <c r="T407" s="27">
        <f t="shared" si="25"/>
        <v>441830</v>
      </c>
      <c r="U407" s="46" t="str">
        <f t="shared" si="26"/>
        <v>OR</v>
      </c>
      <c r="V407">
        <f t="shared" si="27"/>
        <v>990897.34877378843</v>
      </c>
    </row>
    <row r="408" spans="1:22" x14ac:dyDescent="0.2">
      <c r="A408" s="24">
        <v>18005</v>
      </c>
      <c r="B408" s="25" t="s">
        <v>626</v>
      </c>
      <c r="C408" s="46">
        <v>2355</v>
      </c>
      <c r="D408" s="46">
        <v>2348</v>
      </c>
      <c r="E408" s="53">
        <v>422</v>
      </c>
      <c r="F408" s="54">
        <v>2207.42</v>
      </c>
      <c r="G408" s="46">
        <v>2200.42</v>
      </c>
      <c r="H408" s="53">
        <v>274.42</v>
      </c>
      <c r="I408" s="54">
        <v>359.86309999999997</v>
      </c>
      <c r="J408" s="46">
        <v>359.86309999999997</v>
      </c>
      <c r="K408" s="54">
        <v>13.70096</v>
      </c>
      <c r="L408" s="46">
        <v>11.84638</v>
      </c>
      <c r="M408" s="53">
        <f t="shared" si="24"/>
        <v>1.8545800000000003</v>
      </c>
      <c r="N408" s="11">
        <v>2.55219073114226</v>
      </c>
      <c r="O408" s="11">
        <v>2.2067228306329651</v>
      </c>
      <c r="P408" s="11">
        <v>0.34546790050929371</v>
      </c>
      <c r="Q408" s="26">
        <v>138530</v>
      </c>
      <c r="R408">
        <v>13410</v>
      </c>
      <c r="S408">
        <v>2090</v>
      </c>
      <c r="T408" s="27">
        <f t="shared" si="25"/>
        <v>154030</v>
      </c>
      <c r="U408" s="46" t="str">
        <f t="shared" si="26"/>
        <v>IN</v>
      </c>
      <c r="V408">
        <f t="shared" si="27"/>
        <v>393113.93831784232</v>
      </c>
    </row>
    <row r="409" spans="1:22" x14ac:dyDescent="0.2">
      <c r="A409" s="24">
        <v>49053</v>
      </c>
      <c r="B409" s="25" t="s">
        <v>627</v>
      </c>
      <c r="C409" s="46">
        <v>1156</v>
      </c>
      <c r="D409" s="46">
        <v>1156</v>
      </c>
      <c r="E409" s="53">
        <v>809</v>
      </c>
      <c r="F409" s="54">
        <v>1153.24</v>
      </c>
      <c r="G409" s="46">
        <v>1153.24</v>
      </c>
      <c r="H409" s="53">
        <v>806.24</v>
      </c>
      <c r="I409" s="54"/>
      <c r="J409" s="46">
        <v>359.74970000000002</v>
      </c>
      <c r="K409" s="54">
        <v>9.2641600000000004</v>
      </c>
      <c r="L409" s="46">
        <v>8.6710550000000008</v>
      </c>
      <c r="M409" s="53">
        <f t="shared" si="24"/>
        <v>0.59310499999999955</v>
      </c>
      <c r="N409" s="11">
        <v>1.725711430718641</v>
      </c>
      <c r="O409" s="11">
        <v>1.615228874489433</v>
      </c>
      <c r="P409" s="11">
        <v>0.1104825562292079</v>
      </c>
      <c r="Q409" s="26">
        <v>0</v>
      </c>
      <c r="R409">
        <v>790</v>
      </c>
      <c r="S409">
        <v>10970</v>
      </c>
      <c r="T409" s="27">
        <f t="shared" si="25"/>
        <v>11760</v>
      </c>
      <c r="U409" s="46" t="str">
        <f t="shared" si="26"/>
        <v>UT</v>
      </c>
      <c r="V409">
        <f t="shared" si="27"/>
        <v>20294.366425251217</v>
      </c>
    </row>
    <row r="410" spans="1:22" x14ac:dyDescent="0.2">
      <c r="A410" s="24">
        <v>32023</v>
      </c>
      <c r="B410" s="25" t="s">
        <v>628</v>
      </c>
      <c r="C410" s="46">
        <v>211.53399999999999</v>
      </c>
      <c r="D410" s="46">
        <v>211.53399999999999</v>
      </c>
      <c r="E410" s="53">
        <v>47.408099999999997</v>
      </c>
      <c r="F410" s="54">
        <v>0</v>
      </c>
      <c r="G410" s="46">
        <v>0</v>
      </c>
      <c r="H410" s="53">
        <v>0</v>
      </c>
      <c r="I410" s="54"/>
      <c r="J410" s="46">
        <v>359.63229999999999</v>
      </c>
      <c r="K410" s="54">
        <v>9.4008350000000007</v>
      </c>
      <c r="L410" s="46">
        <v>8.9570039999999995</v>
      </c>
      <c r="M410" s="53">
        <f t="shared" si="24"/>
        <v>0.4438310000000012</v>
      </c>
      <c r="N410" s="11">
        <v>1.7511710093305679</v>
      </c>
      <c r="O410" s="11">
        <v>1.668494951273789</v>
      </c>
      <c r="P410" s="11">
        <v>8.2676058056778731E-2</v>
      </c>
      <c r="Q410" s="26">
        <v>0</v>
      </c>
      <c r="R410">
        <v>0</v>
      </c>
      <c r="S410">
        <v>3300</v>
      </c>
      <c r="T410" s="27">
        <f t="shared" si="25"/>
        <v>3300</v>
      </c>
      <c r="U410" s="46" t="str">
        <f t="shared" si="26"/>
        <v>NV</v>
      </c>
      <c r="V410">
        <f t="shared" si="27"/>
        <v>5778.8643307908742</v>
      </c>
    </row>
    <row r="411" spans="1:22" x14ac:dyDescent="0.2">
      <c r="A411" s="24">
        <v>32019</v>
      </c>
      <c r="B411" s="25" t="s">
        <v>629</v>
      </c>
      <c r="C411" s="46">
        <v>1720</v>
      </c>
      <c r="D411" s="46">
        <v>1738</v>
      </c>
      <c r="E411" s="53">
        <v>291</v>
      </c>
      <c r="F411" s="54">
        <v>1720</v>
      </c>
      <c r="G411" s="46">
        <v>1738</v>
      </c>
      <c r="H411" s="53">
        <v>291</v>
      </c>
      <c r="I411" s="54"/>
      <c r="J411" s="46">
        <v>358.76679999999999</v>
      </c>
      <c r="K411" s="54">
        <v>9.4008350000000007</v>
      </c>
      <c r="L411" s="46">
        <v>8.8393890000000006</v>
      </c>
      <c r="M411" s="53">
        <f t="shared" si="24"/>
        <v>0.56144600000000011</v>
      </c>
      <c r="N411" s="11">
        <v>1.7511710093305679</v>
      </c>
      <c r="O411" s="11">
        <v>1.646585835938565</v>
      </c>
      <c r="P411" s="11">
        <v>0.104585173392003</v>
      </c>
      <c r="Q411" s="26">
        <v>40</v>
      </c>
      <c r="R411">
        <v>240</v>
      </c>
      <c r="S411">
        <v>11420</v>
      </c>
      <c r="T411" s="27">
        <f t="shared" si="25"/>
        <v>11700</v>
      </c>
      <c r="U411" s="46" t="str">
        <f t="shared" si="26"/>
        <v>NV</v>
      </c>
      <c r="V411">
        <f t="shared" si="27"/>
        <v>20488.700809167643</v>
      </c>
    </row>
    <row r="412" spans="1:22" x14ac:dyDescent="0.2">
      <c r="A412" s="24">
        <v>16033</v>
      </c>
      <c r="B412" s="25" t="s">
        <v>630</v>
      </c>
      <c r="C412" s="46">
        <v>528</v>
      </c>
      <c r="D412" s="46">
        <v>528</v>
      </c>
      <c r="E412" s="53">
        <v>98</v>
      </c>
      <c r="F412" s="54">
        <v>186.66</v>
      </c>
      <c r="G412" s="46">
        <v>186.66</v>
      </c>
      <c r="H412" s="53">
        <v>0</v>
      </c>
      <c r="I412" s="54"/>
      <c r="J412" s="46">
        <v>358.2106</v>
      </c>
      <c r="K412" s="54">
        <v>15.98911</v>
      </c>
      <c r="L412" s="46">
        <v>14.8462</v>
      </c>
      <c r="M412" s="53">
        <f t="shared" si="24"/>
        <v>1.1429100000000005</v>
      </c>
      <c r="N412" s="11">
        <v>2.978423288675685</v>
      </c>
      <c r="O412" s="11">
        <v>2.765524024059935</v>
      </c>
      <c r="P412" s="11">
        <v>0.21289926461574959</v>
      </c>
      <c r="Q412" s="26">
        <v>550</v>
      </c>
      <c r="R412">
        <v>3690</v>
      </c>
      <c r="S412">
        <v>130630</v>
      </c>
      <c r="T412" s="27">
        <f t="shared" si="25"/>
        <v>134870</v>
      </c>
      <c r="U412" s="46" t="str">
        <f t="shared" si="26"/>
        <v>ID</v>
      </c>
      <c r="V412">
        <f t="shared" si="27"/>
        <v>401699.94894368964</v>
      </c>
    </row>
    <row r="413" spans="1:22" x14ac:dyDescent="0.2">
      <c r="A413" s="24">
        <v>35045</v>
      </c>
      <c r="B413" s="25" t="s">
        <v>631</v>
      </c>
      <c r="C413" s="46">
        <v>301.60300000000001</v>
      </c>
      <c r="D413" s="46">
        <v>300.18400000000003</v>
      </c>
      <c r="E413" s="53">
        <v>280.04899999999998</v>
      </c>
      <c r="F413" s="54">
        <v>301.60329999999999</v>
      </c>
      <c r="G413" s="46">
        <v>300.18369999999999</v>
      </c>
      <c r="H413" s="53">
        <v>280.04880000000003</v>
      </c>
      <c r="I413" s="54"/>
      <c r="J413" s="46">
        <v>358.13600000000002</v>
      </c>
      <c r="K413" s="54">
        <v>8.5000900000000001</v>
      </c>
      <c r="L413" s="46">
        <v>7.948664</v>
      </c>
      <c r="M413" s="53">
        <f t="shared" si="24"/>
        <v>0.55142600000000019</v>
      </c>
      <c r="N413" s="11">
        <v>1.5833818149877821</v>
      </c>
      <c r="O413" s="11">
        <v>1.4806631495723039</v>
      </c>
      <c r="P413" s="11">
        <v>0.10271866541547831</v>
      </c>
      <c r="Q413" s="26">
        <v>0</v>
      </c>
      <c r="R413">
        <v>0</v>
      </c>
      <c r="S413">
        <v>120</v>
      </c>
      <c r="T413" s="27">
        <f t="shared" si="25"/>
        <v>120</v>
      </c>
      <c r="U413" s="46" t="str">
        <f t="shared" si="26"/>
        <v>NM</v>
      </c>
      <c r="V413">
        <f t="shared" si="27"/>
        <v>190.00581779853385</v>
      </c>
    </row>
    <row r="414" spans="1:22" x14ac:dyDescent="0.2">
      <c r="A414" s="24">
        <v>32510</v>
      </c>
      <c r="B414" s="25" t="s">
        <v>632</v>
      </c>
      <c r="C414" s="46">
        <v>1417.34</v>
      </c>
      <c r="D414" s="46">
        <v>1610.98</v>
      </c>
      <c r="E414" s="53">
        <v>457.637</v>
      </c>
      <c r="F414" s="54">
        <v>1406.538</v>
      </c>
      <c r="G414" s="46">
        <v>1600.17</v>
      </c>
      <c r="H414" s="53">
        <v>446.83199999999999</v>
      </c>
      <c r="I414" s="54"/>
      <c r="J414" s="46">
        <v>357.9769</v>
      </c>
      <c r="K414" s="54">
        <v>9.4008350000000007</v>
      </c>
      <c r="L414" s="46">
        <v>8.8924819999999993</v>
      </c>
      <c r="M414" s="53">
        <f t="shared" si="24"/>
        <v>0.50835300000000139</v>
      </c>
      <c r="N414" s="11">
        <v>1.7511710093305679</v>
      </c>
      <c r="O414" s="11">
        <v>1.6564759065970101</v>
      </c>
      <c r="P414" s="11">
        <v>9.4695102733557676E-2</v>
      </c>
      <c r="Q414" s="26">
        <v>0</v>
      </c>
      <c r="R414">
        <v>0</v>
      </c>
      <c r="S414">
        <v>7060</v>
      </c>
      <c r="T414" s="27">
        <f t="shared" si="25"/>
        <v>7060</v>
      </c>
      <c r="U414" s="46" t="str">
        <f t="shared" si="26"/>
        <v>NV</v>
      </c>
      <c r="V414">
        <f t="shared" si="27"/>
        <v>12363.267325873809</v>
      </c>
    </row>
    <row r="415" spans="1:22" x14ac:dyDescent="0.2">
      <c r="A415" s="24">
        <v>17013</v>
      </c>
      <c r="B415" s="25" t="s">
        <v>633</v>
      </c>
      <c r="C415" s="46">
        <v>1281</v>
      </c>
      <c r="D415" s="46">
        <v>1383</v>
      </c>
      <c r="E415" s="53">
        <v>32</v>
      </c>
      <c r="F415" s="54">
        <v>1149.92</v>
      </c>
      <c r="G415" s="46">
        <v>1251.92</v>
      </c>
      <c r="H415" s="53">
        <v>0</v>
      </c>
      <c r="I415" s="54">
        <v>357.83789999999999</v>
      </c>
      <c r="J415" s="46">
        <v>357.83789999999999</v>
      </c>
      <c r="K415" s="54">
        <v>13.10955</v>
      </c>
      <c r="L415" s="46">
        <v>11.555730000000001</v>
      </c>
      <c r="M415" s="53">
        <f t="shared" si="24"/>
        <v>1.55382</v>
      </c>
      <c r="N415" s="11">
        <v>2.4420239165318351</v>
      </c>
      <c r="O415" s="11">
        <v>2.152581059836868</v>
      </c>
      <c r="P415" s="11">
        <v>0.28944285669496622</v>
      </c>
      <c r="Q415" s="26">
        <v>32960</v>
      </c>
      <c r="R415">
        <v>21810</v>
      </c>
      <c r="S415">
        <v>30</v>
      </c>
      <c r="T415" s="27">
        <f t="shared" si="25"/>
        <v>54800</v>
      </c>
      <c r="U415" s="46" t="str">
        <f t="shared" si="26"/>
        <v>IL</v>
      </c>
      <c r="V415">
        <f t="shared" si="27"/>
        <v>133822.91062594455</v>
      </c>
    </row>
    <row r="416" spans="1:22" x14ac:dyDescent="0.2">
      <c r="A416" s="24">
        <v>41015</v>
      </c>
      <c r="B416" s="25" t="s">
        <v>634</v>
      </c>
      <c r="C416" s="46">
        <v>2017</v>
      </c>
      <c r="D416" s="46">
        <v>2017</v>
      </c>
      <c r="E416" s="53">
        <v>396</v>
      </c>
      <c r="F416" s="54">
        <v>0</v>
      </c>
      <c r="G416" s="46">
        <v>0</v>
      </c>
      <c r="H416" s="53">
        <v>0</v>
      </c>
      <c r="I416" s="54"/>
      <c r="J416" s="46">
        <v>357.80009999999999</v>
      </c>
      <c r="K416" s="54">
        <v>46.678710000000002</v>
      </c>
      <c r="L416" s="46">
        <v>35.3523</v>
      </c>
      <c r="M416" s="53">
        <f t="shared" si="24"/>
        <v>11.326410000000003</v>
      </c>
      <c r="N416" s="11">
        <v>8.695227998890406</v>
      </c>
      <c r="O416" s="11">
        <v>6.5853642653186704</v>
      </c>
      <c r="P416" s="11">
        <v>2.1098637335717352</v>
      </c>
      <c r="Q416" s="26">
        <v>1450</v>
      </c>
      <c r="R416">
        <v>2880</v>
      </c>
      <c r="S416">
        <v>73410</v>
      </c>
      <c r="T416" s="27">
        <f t="shared" si="25"/>
        <v>77740</v>
      </c>
      <c r="U416" s="46" t="str">
        <f t="shared" si="26"/>
        <v>OR</v>
      </c>
      <c r="V416">
        <f t="shared" si="27"/>
        <v>675967.02463374019</v>
      </c>
    </row>
    <row r="417" spans="1:22" x14ac:dyDescent="0.2">
      <c r="A417" s="24">
        <v>16001</v>
      </c>
      <c r="B417" s="25" t="s">
        <v>635</v>
      </c>
      <c r="C417" s="46">
        <v>1891</v>
      </c>
      <c r="D417" s="46">
        <v>1891</v>
      </c>
      <c r="E417" s="53">
        <v>808</v>
      </c>
      <c r="F417" s="54">
        <v>1659.6</v>
      </c>
      <c r="G417" s="46">
        <v>1659.6</v>
      </c>
      <c r="H417" s="53">
        <v>576.6</v>
      </c>
      <c r="I417" s="54"/>
      <c r="J417" s="46">
        <v>357.77359999999999</v>
      </c>
      <c r="K417" s="54">
        <v>16.3157</v>
      </c>
      <c r="L417" s="46">
        <v>15.14424</v>
      </c>
      <c r="M417" s="53">
        <f t="shared" si="24"/>
        <v>1.1714599999999997</v>
      </c>
      <c r="N417" s="11">
        <v>3.0392598994594362</v>
      </c>
      <c r="O417" s="11">
        <v>2.8210423910582789</v>
      </c>
      <c r="P417" s="11">
        <v>0.21821750840115661</v>
      </c>
      <c r="Q417" s="26">
        <v>40</v>
      </c>
      <c r="R417">
        <v>10</v>
      </c>
      <c r="S417">
        <v>11150</v>
      </c>
      <c r="T417" s="27">
        <f t="shared" si="25"/>
        <v>11200</v>
      </c>
      <c r="U417" s="46" t="str">
        <f t="shared" si="26"/>
        <v>ID</v>
      </c>
      <c r="V417">
        <f t="shared" si="27"/>
        <v>34039.710873945689</v>
      </c>
    </row>
    <row r="418" spans="1:22" x14ac:dyDescent="0.2">
      <c r="A418" s="24">
        <v>32021</v>
      </c>
      <c r="B418" s="25" t="s">
        <v>636</v>
      </c>
      <c r="C418" s="46">
        <v>965.99699999999996</v>
      </c>
      <c r="D418" s="46">
        <v>970.56299999999999</v>
      </c>
      <c r="E418" s="53">
        <v>192.876</v>
      </c>
      <c r="F418" s="54">
        <v>612.03480000000002</v>
      </c>
      <c r="G418" s="46">
        <v>616.60109999999997</v>
      </c>
      <c r="H418" s="53">
        <v>0</v>
      </c>
      <c r="I418" s="54"/>
      <c r="J418" s="46">
        <v>357.74209999999999</v>
      </c>
      <c r="K418" s="54">
        <v>9.4008350000000007</v>
      </c>
      <c r="L418" s="46">
        <v>8.8880379999999999</v>
      </c>
      <c r="M418" s="53">
        <f t="shared" si="24"/>
        <v>0.51279700000000084</v>
      </c>
      <c r="N418" s="11">
        <v>1.7511710093305679</v>
      </c>
      <c r="O418" s="11">
        <v>1.655648086093251</v>
      </c>
      <c r="P418" s="11">
        <v>9.552292323731762E-2</v>
      </c>
      <c r="Q418" s="26">
        <v>0</v>
      </c>
      <c r="R418">
        <v>0</v>
      </c>
      <c r="S418">
        <v>6690</v>
      </c>
      <c r="T418" s="27">
        <f t="shared" si="25"/>
        <v>6690</v>
      </c>
      <c r="U418" s="46" t="str">
        <f t="shared" si="26"/>
        <v>NV</v>
      </c>
      <c r="V418">
        <f t="shared" si="27"/>
        <v>11715.3340524215</v>
      </c>
    </row>
    <row r="419" spans="1:22" x14ac:dyDescent="0.2">
      <c r="A419" s="24">
        <v>31119</v>
      </c>
      <c r="B419" s="25" t="s">
        <v>637</v>
      </c>
      <c r="C419" s="46">
        <v>640</v>
      </c>
      <c r="D419" s="46">
        <v>240</v>
      </c>
      <c r="E419" s="53">
        <v>440</v>
      </c>
      <c r="F419" s="54">
        <v>498.4</v>
      </c>
      <c r="G419" s="46">
        <v>98.399990000000003</v>
      </c>
      <c r="H419" s="53">
        <v>298.39999999999998</v>
      </c>
      <c r="I419" s="54">
        <v>357.33150000000001</v>
      </c>
      <c r="J419" s="46">
        <v>357.33150000000001</v>
      </c>
      <c r="K419" s="54">
        <v>14.21668</v>
      </c>
      <c r="L419" s="46">
        <v>9.6983099999999993</v>
      </c>
      <c r="M419" s="53">
        <f t="shared" si="24"/>
        <v>4.5183700000000009</v>
      </c>
      <c r="N419" s="11">
        <v>2.648258145678517</v>
      </c>
      <c r="O419" s="11">
        <v>1.806584129122651</v>
      </c>
      <c r="P419" s="11">
        <v>0.8416740165558656</v>
      </c>
      <c r="Q419" s="26">
        <v>255970</v>
      </c>
      <c r="R419">
        <v>260</v>
      </c>
      <c r="S419">
        <v>70530</v>
      </c>
      <c r="T419" s="27">
        <f t="shared" si="25"/>
        <v>326760</v>
      </c>
      <c r="U419" s="46" t="str">
        <f t="shared" si="26"/>
        <v>NE</v>
      </c>
      <c r="V419">
        <f t="shared" si="27"/>
        <v>865344.83168191218</v>
      </c>
    </row>
    <row r="420" spans="1:22" x14ac:dyDescent="0.2">
      <c r="A420" s="24">
        <v>40025</v>
      </c>
      <c r="B420" s="25" t="s">
        <v>638</v>
      </c>
      <c r="C420" s="46">
        <v>320</v>
      </c>
      <c r="D420" s="46">
        <v>277</v>
      </c>
      <c r="E420" s="53">
        <v>90</v>
      </c>
      <c r="F420" s="54">
        <v>0</v>
      </c>
      <c r="G420" s="46">
        <v>0</v>
      </c>
      <c r="H420" s="53">
        <v>0</v>
      </c>
      <c r="I420" s="54"/>
      <c r="J420" s="46">
        <v>356.98930000000001</v>
      </c>
      <c r="K420" s="54">
        <v>0</v>
      </c>
      <c r="L420" s="46">
        <v>0</v>
      </c>
      <c r="M420" s="53">
        <f t="shared" si="24"/>
        <v>0</v>
      </c>
      <c r="N420" s="11">
        <v>0</v>
      </c>
      <c r="O420" s="11">
        <v>0</v>
      </c>
      <c r="P420" s="11">
        <v>0</v>
      </c>
      <c r="Q420" s="26">
        <v>0</v>
      </c>
      <c r="R420">
        <v>0</v>
      </c>
      <c r="S420">
        <v>0</v>
      </c>
      <c r="T420" s="27">
        <f t="shared" si="25"/>
        <v>0</v>
      </c>
      <c r="U420" s="46" t="str">
        <f t="shared" si="26"/>
        <v>OK</v>
      </c>
      <c r="V420">
        <f t="shared" si="27"/>
        <v>0</v>
      </c>
    </row>
    <row r="421" spans="1:22" x14ac:dyDescent="0.2">
      <c r="A421" s="24">
        <v>27073</v>
      </c>
      <c r="B421" s="25" t="s">
        <v>639</v>
      </c>
      <c r="C421" s="46">
        <v>615</v>
      </c>
      <c r="D421" s="46">
        <v>580</v>
      </c>
      <c r="E421" s="53">
        <v>0</v>
      </c>
      <c r="F421" s="54">
        <v>552.9</v>
      </c>
      <c r="G421" s="46">
        <v>517.9</v>
      </c>
      <c r="H421" s="53">
        <v>0</v>
      </c>
      <c r="I421" s="54">
        <v>356.95179999999999</v>
      </c>
      <c r="J421" s="46">
        <v>356.95179999999999</v>
      </c>
      <c r="K421" s="54">
        <v>15.716559999999999</v>
      </c>
      <c r="L421" s="46">
        <v>12.02472</v>
      </c>
      <c r="M421" s="53">
        <f t="shared" si="24"/>
        <v>3.6918399999999991</v>
      </c>
      <c r="N421" s="11">
        <v>2.927653154044767</v>
      </c>
      <c r="O421" s="11">
        <v>2.2399436921632461</v>
      </c>
      <c r="P421" s="11">
        <v>0.68770946188152027</v>
      </c>
      <c r="Q421" s="26">
        <v>370870</v>
      </c>
      <c r="R421">
        <v>26050</v>
      </c>
      <c r="S421">
        <v>3710</v>
      </c>
      <c r="T421" s="27">
        <f t="shared" si="25"/>
        <v>400630</v>
      </c>
      <c r="U421" s="46" t="str">
        <f t="shared" si="26"/>
        <v>MN</v>
      </c>
      <c r="V421">
        <f t="shared" si="27"/>
        <v>1172905.6831049549</v>
      </c>
    </row>
    <row r="422" spans="1:22" x14ac:dyDescent="0.2">
      <c r="A422" s="24">
        <v>32005</v>
      </c>
      <c r="B422" s="25" t="s">
        <v>640</v>
      </c>
      <c r="C422" s="46">
        <v>1490</v>
      </c>
      <c r="D422" s="46">
        <v>1993</v>
      </c>
      <c r="E422" s="53">
        <v>631</v>
      </c>
      <c r="F422" s="54">
        <v>1490</v>
      </c>
      <c r="G422" s="46">
        <v>1993</v>
      </c>
      <c r="H422" s="53">
        <v>631</v>
      </c>
      <c r="I422" s="54"/>
      <c r="J422" s="46">
        <v>356.75810000000001</v>
      </c>
      <c r="K422" s="54">
        <v>10.443630000000001</v>
      </c>
      <c r="L422" s="46">
        <v>9.9323510000000006</v>
      </c>
      <c r="M422" s="53">
        <f t="shared" si="24"/>
        <v>0.51127900000000004</v>
      </c>
      <c r="N422" s="11">
        <v>1.94542102783157</v>
      </c>
      <c r="O422" s="11">
        <v>1.8501808749643489</v>
      </c>
      <c r="P422" s="11">
        <v>9.524015286722122E-2</v>
      </c>
      <c r="Q422" s="26">
        <v>150</v>
      </c>
      <c r="R422">
        <v>640</v>
      </c>
      <c r="S422">
        <v>49300</v>
      </c>
      <c r="T422" s="27">
        <f t="shared" si="25"/>
        <v>50090</v>
      </c>
      <c r="U422" s="46" t="str">
        <f t="shared" si="26"/>
        <v>NV</v>
      </c>
      <c r="V422">
        <f t="shared" si="27"/>
        <v>97446.139284083343</v>
      </c>
    </row>
    <row r="423" spans="1:22" x14ac:dyDescent="0.2">
      <c r="A423" s="24">
        <v>56011</v>
      </c>
      <c r="B423" s="25" t="s">
        <v>641</v>
      </c>
      <c r="C423" s="46">
        <v>203</v>
      </c>
      <c r="D423" s="46">
        <v>203</v>
      </c>
      <c r="E423" s="53">
        <v>203</v>
      </c>
      <c r="F423" s="54">
        <v>162.32</v>
      </c>
      <c r="G423" s="46">
        <v>162.32</v>
      </c>
      <c r="H423" s="53">
        <v>162.32</v>
      </c>
      <c r="I423" s="54"/>
      <c r="J423" s="46">
        <v>356.09930000000003</v>
      </c>
      <c r="K423" s="54">
        <v>7.9256630000000001</v>
      </c>
      <c r="L423" s="46">
        <v>7.5326969999999998</v>
      </c>
      <c r="M423" s="53">
        <f t="shared" si="24"/>
        <v>0.39296600000000037</v>
      </c>
      <c r="N423" s="11">
        <v>1.47637856374715</v>
      </c>
      <c r="O423" s="11">
        <v>1.40317754842749</v>
      </c>
      <c r="P423" s="11">
        <v>7.3201015319660084E-2</v>
      </c>
      <c r="Q423" s="26">
        <v>200</v>
      </c>
      <c r="R423">
        <v>1620</v>
      </c>
      <c r="S423">
        <v>97180</v>
      </c>
      <c r="T423" s="27">
        <f t="shared" si="25"/>
        <v>99000</v>
      </c>
      <c r="U423" s="46" t="str">
        <f t="shared" si="26"/>
        <v>WY</v>
      </c>
      <c r="V423">
        <f t="shared" si="27"/>
        <v>146161.47781096786</v>
      </c>
    </row>
    <row r="424" spans="1:22" x14ac:dyDescent="0.2">
      <c r="A424" s="24">
        <v>18087</v>
      </c>
      <c r="B424" s="25" t="s">
        <v>642</v>
      </c>
      <c r="C424" s="46">
        <v>1500</v>
      </c>
      <c r="D424" s="46">
        <v>1523</v>
      </c>
      <c r="E424" s="53">
        <v>0</v>
      </c>
      <c r="F424" s="54">
        <v>1364.84</v>
      </c>
      <c r="G424" s="46">
        <v>1387.84</v>
      </c>
      <c r="H424" s="53">
        <v>0</v>
      </c>
      <c r="I424" s="54">
        <v>355.93920000000003</v>
      </c>
      <c r="J424" s="46">
        <v>355.93920000000003</v>
      </c>
      <c r="K424" s="54">
        <v>14.17131</v>
      </c>
      <c r="L424" s="46">
        <v>12.30477</v>
      </c>
      <c r="M424" s="53">
        <f t="shared" si="24"/>
        <v>1.8665400000000005</v>
      </c>
      <c r="N424" s="11">
        <v>2.639806701876628</v>
      </c>
      <c r="O424" s="11">
        <v>2.2921109136029401</v>
      </c>
      <c r="P424" s="11">
        <v>0.34769578827368841</v>
      </c>
      <c r="Q424" s="26">
        <v>109050</v>
      </c>
      <c r="R424">
        <v>56560</v>
      </c>
      <c r="S424">
        <v>3760</v>
      </c>
      <c r="T424" s="27">
        <f t="shared" si="25"/>
        <v>169370</v>
      </c>
      <c r="U424" s="46" t="str">
        <f t="shared" si="26"/>
        <v>IN</v>
      </c>
      <c r="V424">
        <f t="shared" si="27"/>
        <v>447104.0610968445</v>
      </c>
    </row>
    <row r="425" spans="1:22" x14ac:dyDescent="0.2">
      <c r="A425" s="24">
        <v>48393</v>
      </c>
      <c r="B425" s="25" t="s">
        <v>643</v>
      </c>
      <c r="C425" s="46">
        <v>217</v>
      </c>
      <c r="D425" s="46">
        <v>217</v>
      </c>
      <c r="E425" s="53">
        <v>217</v>
      </c>
      <c r="F425" s="54">
        <v>17.62</v>
      </c>
      <c r="G425" s="46">
        <v>17.62</v>
      </c>
      <c r="H425" s="53">
        <v>17.62</v>
      </c>
      <c r="I425" s="54"/>
      <c r="J425" s="46">
        <v>355.78930000000003</v>
      </c>
      <c r="K425" s="54">
        <v>11.4861</v>
      </c>
      <c r="L425" s="46">
        <v>15.12909</v>
      </c>
      <c r="M425" s="53">
        <f t="shared" si="24"/>
        <v>-3.6429899999999993</v>
      </c>
      <c r="N425" s="11">
        <v>2.1396105059041921</v>
      </c>
      <c r="O425" s="11">
        <v>2.8182202757045518</v>
      </c>
      <c r="P425" s="11">
        <v>-0.6786097698003597</v>
      </c>
      <c r="Q425" s="26">
        <v>19060</v>
      </c>
      <c r="R425">
        <v>0</v>
      </c>
      <c r="S425">
        <v>559690</v>
      </c>
      <c r="T425" s="27">
        <f t="shared" si="25"/>
        <v>578750</v>
      </c>
      <c r="U425" s="46" t="str">
        <f t="shared" si="26"/>
        <v>TX</v>
      </c>
      <c r="V425">
        <f t="shared" si="27"/>
        <v>1238299.5802920512</v>
      </c>
    </row>
    <row r="426" spans="1:22" x14ac:dyDescent="0.2">
      <c r="A426" s="24">
        <v>48065</v>
      </c>
      <c r="B426" s="25" t="s">
        <v>644</v>
      </c>
      <c r="C426" s="46">
        <v>317</v>
      </c>
      <c r="D426" s="46">
        <v>317</v>
      </c>
      <c r="E426" s="53">
        <v>76</v>
      </c>
      <c r="F426" s="54">
        <v>117.62</v>
      </c>
      <c r="G426" s="46">
        <v>117.62</v>
      </c>
      <c r="H426" s="53">
        <v>0</v>
      </c>
      <c r="I426" s="54"/>
      <c r="J426" s="46">
        <v>355.17689999999999</v>
      </c>
      <c r="K426" s="54">
        <v>11.4861</v>
      </c>
      <c r="L426" s="46">
        <v>15.40142</v>
      </c>
      <c r="M426" s="53">
        <f t="shared" si="24"/>
        <v>-3.9153199999999995</v>
      </c>
      <c r="N426" s="11">
        <v>2.1396105059041921</v>
      </c>
      <c r="O426" s="11">
        <v>2.8689494291224129</v>
      </c>
      <c r="P426" s="11">
        <v>-0.72933892321822036</v>
      </c>
      <c r="Q426" s="26">
        <v>149030</v>
      </c>
      <c r="R426">
        <v>0</v>
      </c>
      <c r="S426">
        <v>420810</v>
      </c>
      <c r="T426" s="27">
        <f t="shared" si="25"/>
        <v>569840</v>
      </c>
      <c r="U426" s="46" t="str">
        <f t="shared" si="26"/>
        <v>TX</v>
      </c>
      <c r="V426">
        <f t="shared" si="27"/>
        <v>1219235.6506844449</v>
      </c>
    </row>
    <row r="427" spans="1:22" x14ac:dyDescent="0.2">
      <c r="A427" s="24">
        <v>16037</v>
      </c>
      <c r="B427" s="25" t="s">
        <v>645</v>
      </c>
      <c r="C427" s="46">
        <v>1155</v>
      </c>
      <c r="D427" s="46">
        <v>1155</v>
      </c>
      <c r="E427" s="53">
        <v>247</v>
      </c>
      <c r="F427" s="54">
        <v>804.74</v>
      </c>
      <c r="G427" s="46">
        <v>804.74</v>
      </c>
      <c r="H427" s="53">
        <v>0</v>
      </c>
      <c r="I427" s="54"/>
      <c r="J427" s="46">
        <v>354.77629999999999</v>
      </c>
      <c r="K427" s="54">
        <v>14.10873</v>
      </c>
      <c r="L427" s="46">
        <v>13.221959999999999</v>
      </c>
      <c r="M427" s="53">
        <f t="shared" si="24"/>
        <v>0.88677000000000028</v>
      </c>
      <c r="N427" s="11">
        <v>2.6281494095442022</v>
      </c>
      <c r="O427" s="11">
        <v>2.4629634536217679</v>
      </c>
      <c r="P427" s="11">
        <v>0.16518595592243329</v>
      </c>
      <c r="Q427" s="26">
        <v>2300</v>
      </c>
      <c r="R427">
        <v>6560</v>
      </c>
      <c r="S427">
        <v>46160</v>
      </c>
      <c r="T427" s="27">
        <f t="shared" si="25"/>
        <v>55020</v>
      </c>
      <c r="U427" s="46" t="str">
        <f t="shared" si="26"/>
        <v>ID</v>
      </c>
      <c r="V427">
        <f t="shared" si="27"/>
        <v>144600.78051312201</v>
      </c>
    </row>
    <row r="428" spans="1:22" x14ac:dyDescent="0.2">
      <c r="A428" s="24">
        <v>48421</v>
      </c>
      <c r="B428" s="25" t="s">
        <v>646</v>
      </c>
      <c r="C428" s="46">
        <v>399</v>
      </c>
      <c r="D428" s="46">
        <v>69</v>
      </c>
      <c r="E428" s="53">
        <v>63</v>
      </c>
      <c r="F428" s="54">
        <v>199.62</v>
      </c>
      <c r="G428" s="46">
        <v>0</v>
      </c>
      <c r="H428" s="53">
        <v>0</v>
      </c>
      <c r="I428" s="54"/>
      <c r="J428" s="46">
        <v>354.47280000000001</v>
      </c>
      <c r="K428" s="54">
        <v>11.4861</v>
      </c>
      <c r="L428" s="46">
        <v>15.33193</v>
      </c>
      <c r="M428" s="53">
        <f t="shared" si="24"/>
        <v>-3.8458299999999994</v>
      </c>
      <c r="N428" s="11">
        <v>2.1396105059041921</v>
      </c>
      <c r="O428" s="11">
        <v>2.8560049541435011</v>
      </c>
      <c r="P428" s="11">
        <v>-0.7163944482393082</v>
      </c>
      <c r="Q428" s="26">
        <v>44380</v>
      </c>
      <c r="R428">
        <v>0</v>
      </c>
      <c r="S428">
        <v>43520</v>
      </c>
      <c r="T428" s="27">
        <f t="shared" si="25"/>
        <v>87900</v>
      </c>
      <c r="U428" s="46" t="str">
        <f t="shared" si="26"/>
        <v>TX</v>
      </c>
      <c r="V428">
        <f t="shared" si="27"/>
        <v>188071.76346897849</v>
      </c>
    </row>
    <row r="429" spans="1:22" x14ac:dyDescent="0.2">
      <c r="A429" s="24">
        <v>35059</v>
      </c>
      <c r="B429" s="25" t="s">
        <v>647</v>
      </c>
      <c r="C429" s="46">
        <v>141</v>
      </c>
      <c r="D429" s="46">
        <v>141</v>
      </c>
      <c r="E429" s="53">
        <v>50</v>
      </c>
      <c r="F429" s="54">
        <v>141</v>
      </c>
      <c r="G429" s="46">
        <v>141</v>
      </c>
      <c r="H429" s="53">
        <v>50</v>
      </c>
      <c r="I429" s="54"/>
      <c r="J429" s="46">
        <v>354.4366</v>
      </c>
      <c r="K429" s="54">
        <v>9.8936499999999992</v>
      </c>
      <c r="L429" s="46">
        <v>9.2864380000000004</v>
      </c>
      <c r="M429" s="53">
        <f t="shared" si="24"/>
        <v>0.60721199999999875</v>
      </c>
      <c r="N429" s="11">
        <v>1.842971720752824</v>
      </c>
      <c r="O429" s="11">
        <v>1.729861337375429</v>
      </c>
      <c r="P429" s="11">
        <v>0.11311038337739469</v>
      </c>
      <c r="Q429" s="26">
        <v>0</v>
      </c>
      <c r="R429">
        <v>0</v>
      </c>
      <c r="S429">
        <v>990</v>
      </c>
      <c r="T429" s="27">
        <f t="shared" si="25"/>
        <v>990</v>
      </c>
      <c r="U429" s="46" t="str">
        <f t="shared" si="26"/>
        <v>NM</v>
      </c>
      <c r="V429">
        <f t="shared" si="27"/>
        <v>1824.5420035452958</v>
      </c>
    </row>
    <row r="430" spans="1:22" x14ac:dyDescent="0.2">
      <c r="A430" s="24">
        <v>16027</v>
      </c>
      <c r="B430" s="25" t="s">
        <v>648</v>
      </c>
      <c r="C430" s="46">
        <v>2225</v>
      </c>
      <c r="D430" s="46">
        <v>2225</v>
      </c>
      <c r="E430" s="53">
        <v>252</v>
      </c>
      <c r="F430" s="54">
        <v>1670.04</v>
      </c>
      <c r="G430" s="46">
        <v>1670.04</v>
      </c>
      <c r="H430" s="53">
        <v>0</v>
      </c>
      <c r="I430" s="54"/>
      <c r="J430" s="46">
        <v>354.43119999999999</v>
      </c>
      <c r="K430" s="54">
        <v>0</v>
      </c>
      <c r="L430" s="46">
        <v>0</v>
      </c>
      <c r="M430" s="53">
        <f t="shared" si="24"/>
        <v>0</v>
      </c>
      <c r="N430" s="11">
        <v>0</v>
      </c>
      <c r="O430" s="11">
        <v>0</v>
      </c>
      <c r="P430" s="11">
        <v>0</v>
      </c>
      <c r="Q430" s="26">
        <v>0</v>
      </c>
      <c r="R430">
        <v>0</v>
      </c>
      <c r="S430">
        <v>0</v>
      </c>
      <c r="T430" s="27">
        <f t="shared" si="25"/>
        <v>0</v>
      </c>
      <c r="U430" s="46" t="str">
        <f t="shared" si="26"/>
        <v>ID</v>
      </c>
      <c r="V430">
        <f t="shared" si="27"/>
        <v>0</v>
      </c>
    </row>
    <row r="431" spans="1:22" x14ac:dyDescent="0.2">
      <c r="A431" s="24">
        <v>41045</v>
      </c>
      <c r="B431" s="25" t="s">
        <v>649</v>
      </c>
      <c r="C431" s="46">
        <v>587</v>
      </c>
      <c r="D431" s="46">
        <v>587</v>
      </c>
      <c r="E431" s="53">
        <v>83</v>
      </c>
      <c r="F431" s="54">
        <v>0</v>
      </c>
      <c r="G431" s="46">
        <v>0</v>
      </c>
      <c r="H431" s="53">
        <v>0</v>
      </c>
      <c r="I431" s="54"/>
      <c r="J431" s="46">
        <v>354.42410000000001</v>
      </c>
      <c r="K431" s="54">
        <v>23.24756</v>
      </c>
      <c r="L431" s="46">
        <v>21.418199999999999</v>
      </c>
      <c r="M431" s="53">
        <f t="shared" si="24"/>
        <v>1.8293600000000012</v>
      </c>
      <c r="N431" s="11">
        <v>4.3305145882969907</v>
      </c>
      <c r="O431" s="11">
        <v>3.9897446250300082</v>
      </c>
      <c r="P431" s="11">
        <v>0.34076996326698322</v>
      </c>
      <c r="Q431" s="26">
        <v>70</v>
      </c>
      <c r="R431">
        <v>30</v>
      </c>
      <c r="S431">
        <v>109430</v>
      </c>
      <c r="T431" s="27">
        <f t="shared" si="25"/>
        <v>109530</v>
      </c>
      <c r="U431" s="46" t="str">
        <f t="shared" si="26"/>
        <v>OR</v>
      </c>
      <c r="V431">
        <f t="shared" si="27"/>
        <v>474321.26285616937</v>
      </c>
    </row>
    <row r="432" spans="1:22" x14ac:dyDescent="0.2">
      <c r="A432" s="24">
        <v>16035</v>
      </c>
      <c r="B432" s="25" t="s">
        <v>650</v>
      </c>
      <c r="C432" s="46">
        <v>1198</v>
      </c>
      <c r="D432" s="46">
        <v>1198</v>
      </c>
      <c r="E432" s="53">
        <v>432</v>
      </c>
      <c r="F432" s="54">
        <v>791.26</v>
      </c>
      <c r="G432" s="46">
        <v>791.26</v>
      </c>
      <c r="H432" s="53">
        <v>25.260010000000001</v>
      </c>
      <c r="I432" s="54">
        <v>354.42020000000002</v>
      </c>
      <c r="J432" s="46">
        <v>354.42020000000002</v>
      </c>
      <c r="K432" s="54">
        <v>15.69979</v>
      </c>
      <c r="L432" s="46">
        <v>14.43651</v>
      </c>
      <c r="M432" s="53">
        <f t="shared" si="24"/>
        <v>1.26328</v>
      </c>
      <c r="N432" s="11">
        <v>2.924529267940343</v>
      </c>
      <c r="O432" s="11">
        <v>2.6892076914349459</v>
      </c>
      <c r="P432" s="11">
        <v>0.23532157650539759</v>
      </c>
      <c r="Q432" s="26">
        <v>9540</v>
      </c>
      <c r="R432">
        <v>90</v>
      </c>
      <c r="S432">
        <v>190020</v>
      </c>
      <c r="T432" s="27">
        <f t="shared" si="25"/>
        <v>199650</v>
      </c>
      <c r="U432" s="46" t="str">
        <f t="shared" si="26"/>
        <v>ID</v>
      </c>
      <c r="V432">
        <f t="shared" si="27"/>
        <v>583882.26834428951</v>
      </c>
    </row>
    <row r="433" spans="1:22" x14ac:dyDescent="0.2">
      <c r="A433" s="24">
        <v>38045</v>
      </c>
      <c r="B433" s="25" t="s">
        <v>651</v>
      </c>
      <c r="C433" s="46">
        <v>427</v>
      </c>
      <c r="D433" s="46">
        <v>427</v>
      </c>
      <c r="E433" s="53">
        <v>0</v>
      </c>
      <c r="F433" s="54">
        <v>383.28</v>
      </c>
      <c r="G433" s="46">
        <v>383.28</v>
      </c>
      <c r="H433" s="53">
        <v>0</v>
      </c>
      <c r="I433" s="54">
        <v>354.42020000000002</v>
      </c>
      <c r="J433" s="46">
        <v>354.42020000000002</v>
      </c>
      <c r="K433" s="54">
        <v>14.075150000000001</v>
      </c>
      <c r="L433" s="46">
        <v>11.56188</v>
      </c>
      <c r="M433" s="53">
        <f t="shared" si="24"/>
        <v>2.5132700000000003</v>
      </c>
      <c r="N433" s="11">
        <v>2.6218941862057088</v>
      </c>
      <c r="O433" s="11">
        <v>2.1537266710200651</v>
      </c>
      <c r="P433" s="11">
        <v>0.46816751518564442</v>
      </c>
      <c r="Q433" s="26">
        <v>158080</v>
      </c>
      <c r="R433">
        <v>63800</v>
      </c>
      <c r="S433">
        <v>16180</v>
      </c>
      <c r="T433" s="27">
        <f t="shared" si="25"/>
        <v>238060</v>
      </c>
      <c r="U433" s="46" t="str">
        <f t="shared" si="26"/>
        <v>ND</v>
      </c>
      <c r="V433">
        <f t="shared" si="27"/>
        <v>624168.12996813108</v>
      </c>
    </row>
    <row r="434" spans="1:22" x14ac:dyDescent="0.2">
      <c r="A434" s="24">
        <v>19065</v>
      </c>
      <c r="B434" s="25" t="s">
        <v>652</v>
      </c>
      <c r="C434" s="46">
        <v>830</v>
      </c>
      <c r="D434" s="46">
        <v>779</v>
      </c>
      <c r="E434" s="53">
        <v>0</v>
      </c>
      <c r="F434" s="54">
        <v>750.92</v>
      </c>
      <c r="G434" s="46">
        <v>699.92</v>
      </c>
      <c r="H434" s="53">
        <v>0</v>
      </c>
      <c r="I434" s="54">
        <v>354.29360000000003</v>
      </c>
      <c r="J434" s="46">
        <v>354.29360000000003</v>
      </c>
      <c r="K434" s="54">
        <v>13.72921</v>
      </c>
      <c r="L434" s="46">
        <v>11.95299</v>
      </c>
      <c r="M434" s="53">
        <f t="shared" si="24"/>
        <v>1.7762200000000004</v>
      </c>
      <c r="N434" s="11">
        <v>2.5574530914553151</v>
      </c>
      <c r="O434" s="11">
        <v>2.226581953924113</v>
      </c>
      <c r="P434" s="11">
        <v>0.33087113753120251</v>
      </c>
      <c r="Q434" s="26">
        <v>309850</v>
      </c>
      <c r="R434">
        <v>49780</v>
      </c>
      <c r="S434">
        <v>32230</v>
      </c>
      <c r="T434" s="27">
        <f t="shared" si="25"/>
        <v>391860</v>
      </c>
      <c r="U434" s="46" t="str">
        <f t="shared" si="26"/>
        <v>IA</v>
      </c>
      <c r="V434">
        <f t="shared" si="27"/>
        <v>1002163.5684176798</v>
      </c>
    </row>
    <row r="435" spans="1:22" x14ac:dyDescent="0.2">
      <c r="A435" s="24">
        <v>6055</v>
      </c>
      <c r="B435" s="25" t="s">
        <v>653</v>
      </c>
      <c r="C435" s="46">
        <v>981</v>
      </c>
      <c r="D435" s="46">
        <v>3459</v>
      </c>
      <c r="E435" s="53">
        <v>319</v>
      </c>
      <c r="F435" s="54">
        <v>0</v>
      </c>
      <c r="G435" s="46">
        <v>1833.04</v>
      </c>
      <c r="H435" s="53">
        <v>0</v>
      </c>
      <c r="I435" s="54"/>
      <c r="J435" s="46">
        <v>354.13580000000002</v>
      </c>
      <c r="K435" s="54">
        <v>38.532919999999997</v>
      </c>
      <c r="L435" s="46">
        <v>29.63166</v>
      </c>
      <c r="M435" s="53">
        <f t="shared" si="24"/>
        <v>8.9012599999999971</v>
      </c>
      <c r="N435" s="11">
        <v>7.177844564749198</v>
      </c>
      <c r="O435" s="11">
        <v>5.5197335077511962</v>
      </c>
      <c r="P435" s="11">
        <v>1.6581110569980011</v>
      </c>
      <c r="Q435" s="26">
        <v>34930</v>
      </c>
      <c r="R435">
        <v>930</v>
      </c>
      <c r="S435">
        <v>226810</v>
      </c>
      <c r="T435" s="27">
        <f t="shared" si="25"/>
        <v>262670</v>
      </c>
      <c r="U435" s="46" t="str">
        <f t="shared" si="26"/>
        <v>CA</v>
      </c>
      <c r="V435">
        <f t="shared" si="27"/>
        <v>1885404.4318226718</v>
      </c>
    </row>
    <row r="436" spans="1:22" x14ac:dyDescent="0.2">
      <c r="A436" s="24">
        <v>6091</v>
      </c>
      <c r="B436" s="25" t="s">
        <v>654</v>
      </c>
      <c r="C436" s="46">
        <v>1939.8</v>
      </c>
      <c r="D436" s="46">
        <v>2043.08</v>
      </c>
      <c r="E436" s="53">
        <v>1429.74</v>
      </c>
      <c r="F436" s="54">
        <v>1042.7819999999999</v>
      </c>
      <c r="G436" s="46">
        <v>1146.056</v>
      </c>
      <c r="H436" s="53">
        <v>532.72529999999995</v>
      </c>
      <c r="I436" s="54"/>
      <c r="J436" s="46">
        <v>353.87520000000001</v>
      </c>
      <c r="K436" s="54">
        <v>11.943989999999999</v>
      </c>
      <c r="L436" s="46">
        <v>10.898260000000001</v>
      </c>
      <c r="M436" s="53">
        <f t="shared" si="24"/>
        <v>1.0457299999999989</v>
      </c>
      <c r="N436" s="11">
        <v>2.2249054497535821</v>
      </c>
      <c r="O436" s="11">
        <v>2.030108704614745</v>
      </c>
      <c r="P436" s="11">
        <v>0.19479674513883641</v>
      </c>
      <c r="Q436" s="26">
        <v>470</v>
      </c>
      <c r="R436">
        <v>760</v>
      </c>
      <c r="S436">
        <v>73490</v>
      </c>
      <c r="T436" s="27">
        <f t="shared" si="25"/>
        <v>74720</v>
      </c>
      <c r="U436" s="46" t="str">
        <f t="shared" si="26"/>
        <v>CA</v>
      </c>
      <c r="V436">
        <f t="shared" si="27"/>
        <v>166244.93520558765</v>
      </c>
    </row>
    <row r="437" spans="1:22" x14ac:dyDescent="0.2">
      <c r="A437" s="24">
        <v>46019</v>
      </c>
      <c r="B437" s="25" t="s">
        <v>655</v>
      </c>
      <c r="C437" s="46">
        <v>219</v>
      </c>
      <c r="D437" s="46">
        <v>219</v>
      </c>
      <c r="E437" s="53">
        <v>0</v>
      </c>
      <c r="F437" s="54">
        <v>42.399990000000003</v>
      </c>
      <c r="G437" s="46">
        <v>42.399990000000003</v>
      </c>
      <c r="H437" s="53">
        <v>0</v>
      </c>
      <c r="I437" s="54"/>
      <c r="J437" s="46">
        <v>353.70499999999998</v>
      </c>
      <c r="K437" s="54">
        <v>0</v>
      </c>
      <c r="L437" s="46">
        <v>0</v>
      </c>
      <c r="M437" s="53">
        <f t="shared" si="24"/>
        <v>0</v>
      </c>
      <c r="N437" s="11">
        <v>0</v>
      </c>
      <c r="O437" s="11">
        <v>0</v>
      </c>
      <c r="P437" s="11">
        <v>0</v>
      </c>
      <c r="Q437" s="26">
        <v>0</v>
      </c>
      <c r="R437">
        <v>0</v>
      </c>
      <c r="S437">
        <v>0</v>
      </c>
      <c r="T437" s="27">
        <f t="shared" si="25"/>
        <v>0</v>
      </c>
      <c r="U437" s="46" t="str">
        <f t="shared" si="26"/>
        <v>SD</v>
      </c>
      <c r="V437">
        <f t="shared" si="27"/>
        <v>0</v>
      </c>
    </row>
    <row r="438" spans="1:22" x14ac:dyDescent="0.2">
      <c r="A438" s="24">
        <v>48011</v>
      </c>
      <c r="B438" s="25" t="s">
        <v>656</v>
      </c>
      <c r="C438" s="46">
        <v>299</v>
      </c>
      <c r="D438" s="46">
        <v>299</v>
      </c>
      <c r="E438" s="53">
        <v>156</v>
      </c>
      <c r="F438" s="54">
        <v>99.62</v>
      </c>
      <c r="G438" s="46">
        <v>99.62</v>
      </c>
      <c r="H438" s="53">
        <v>0</v>
      </c>
      <c r="I438" s="54"/>
      <c r="J438" s="46">
        <v>353.45170000000002</v>
      </c>
      <c r="K438" s="54">
        <v>11.4861</v>
      </c>
      <c r="L438" s="46">
        <v>15.339969999999999</v>
      </c>
      <c r="M438" s="53">
        <f t="shared" si="24"/>
        <v>-3.8538699999999988</v>
      </c>
      <c r="N438" s="11">
        <v>2.1396105059041921</v>
      </c>
      <c r="O438" s="11">
        <v>2.8575026312025091</v>
      </c>
      <c r="P438" s="11">
        <v>-0.71789212529831592</v>
      </c>
      <c r="Q438" s="26">
        <v>87140</v>
      </c>
      <c r="R438">
        <v>0</v>
      </c>
      <c r="S438">
        <v>443860</v>
      </c>
      <c r="T438" s="27">
        <f t="shared" si="25"/>
        <v>531000</v>
      </c>
      <c r="U438" s="46" t="str">
        <f t="shared" si="26"/>
        <v>TX</v>
      </c>
      <c r="V438">
        <f t="shared" si="27"/>
        <v>1136133.178635126</v>
      </c>
    </row>
    <row r="439" spans="1:22" x14ac:dyDescent="0.2">
      <c r="A439" s="24">
        <v>6003</v>
      </c>
      <c r="B439" s="25" t="s">
        <v>657</v>
      </c>
      <c r="C439" s="46">
        <v>1178.54</v>
      </c>
      <c r="D439" s="46">
        <v>1558.65</v>
      </c>
      <c r="E439" s="53">
        <v>690.78</v>
      </c>
      <c r="F439" s="54">
        <v>0</v>
      </c>
      <c r="G439" s="46">
        <v>32.151980000000002</v>
      </c>
      <c r="H439" s="53">
        <v>0</v>
      </c>
      <c r="I439" s="54"/>
      <c r="J439" s="46">
        <v>353.25700000000001</v>
      </c>
      <c r="K439" s="54">
        <v>10.878550000000001</v>
      </c>
      <c r="L439" s="46">
        <v>9.9734499999999997</v>
      </c>
      <c r="M439" s="53">
        <f t="shared" si="24"/>
        <v>0.9051000000000009</v>
      </c>
      <c r="N439" s="11">
        <v>2.0264371604812821</v>
      </c>
      <c r="O439" s="11">
        <v>1.8578367243981999</v>
      </c>
      <c r="P439" s="11">
        <v>0.16860043608308181</v>
      </c>
      <c r="Q439" s="26">
        <v>10</v>
      </c>
      <c r="R439">
        <v>0</v>
      </c>
      <c r="S439">
        <v>15530</v>
      </c>
      <c r="T439" s="27">
        <f t="shared" si="25"/>
        <v>15540</v>
      </c>
      <c r="U439" s="46" t="str">
        <f t="shared" si="26"/>
        <v>CA</v>
      </c>
      <c r="V439">
        <f t="shared" si="27"/>
        <v>31490.833473879124</v>
      </c>
    </row>
    <row r="440" spans="1:22" x14ac:dyDescent="0.2">
      <c r="A440" s="24">
        <v>48483</v>
      </c>
      <c r="B440" s="25" t="s">
        <v>658</v>
      </c>
      <c r="C440" s="46">
        <v>40</v>
      </c>
      <c r="D440" s="46">
        <v>78</v>
      </c>
      <c r="E440" s="53">
        <v>43</v>
      </c>
      <c r="F440" s="54">
        <v>0</v>
      </c>
      <c r="G440" s="46">
        <v>0</v>
      </c>
      <c r="H440" s="53">
        <v>0</v>
      </c>
      <c r="I440" s="54"/>
      <c r="J440" s="46">
        <v>353.13850000000002</v>
      </c>
      <c r="K440" s="54">
        <v>11.4861</v>
      </c>
      <c r="L440" s="46">
        <v>15.351979999999999</v>
      </c>
      <c r="M440" s="53">
        <f t="shared" si="24"/>
        <v>-3.8658799999999989</v>
      </c>
      <c r="N440" s="11">
        <v>2.1396105059041921</v>
      </c>
      <c r="O440" s="11">
        <v>2.8597398328789621</v>
      </c>
      <c r="P440" s="11">
        <v>-0.72012932697476917</v>
      </c>
      <c r="Q440" s="26">
        <v>40510</v>
      </c>
      <c r="R440">
        <v>0</v>
      </c>
      <c r="S440">
        <v>529550</v>
      </c>
      <c r="T440" s="27">
        <f t="shared" si="25"/>
        <v>570060</v>
      </c>
      <c r="U440" s="46" t="str">
        <f t="shared" si="26"/>
        <v>TX</v>
      </c>
      <c r="V440">
        <f t="shared" si="27"/>
        <v>1219706.3649957438</v>
      </c>
    </row>
    <row r="441" spans="1:22" x14ac:dyDescent="0.2">
      <c r="A441" s="24">
        <v>16025</v>
      </c>
      <c r="B441" s="25" t="s">
        <v>659</v>
      </c>
      <c r="C441" s="46">
        <v>639</v>
      </c>
      <c r="D441" s="46">
        <v>639</v>
      </c>
      <c r="E441" s="53">
        <v>233</v>
      </c>
      <c r="F441" s="54">
        <v>403.9</v>
      </c>
      <c r="G441" s="46">
        <v>403.9</v>
      </c>
      <c r="H441" s="53">
        <v>0</v>
      </c>
      <c r="I441" s="54"/>
      <c r="J441" s="46">
        <v>353.03800000000001</v>
      </c>
      <c r="K441" s="54">
        <v>15.75009</v>
      </c>
      <c r="L441" s="46">
        <v>14.609109999999999</v>
      </c>
      <c r="M441" s="53">
        <f t="shared" si="24"/>
        <v>1.1409800000000008</v>
      </c>
      <c r="N441" s="11">
        <v>2.933899063471201</v>
      </c>
      <c r="O441" s="11">
        <v>2.72135931586091</v>
      </c>
      <c r="P441" s="11">
        <v>0.21253974761029129</v>
      </c>
      <c r="Q441" s="26">
        <v>250</v>
      </c>
      <c r="R441">
        <v>1160</v>
      </c>
      <c r="S441">
        <v>64570</v>
      </c>
      <c r="T441" s="27">
        <f t="shared" si="25"/>
        <v>65980</v>
      </c>
      <c r="U441" s="46" t="str">
        <f t="shared" si="26"/>
        <v>ID</v>
      </c>
      <c r="V441">
        <f t="shared" si="27"/>
        <v>193578.66020782985</v>
      </c>
    </row>
    <row r="442" spans="1:22" x14ac:dyDescent="0.2">
      <c r="A442" s="24">
        <v>18151</v>
      </c>
      <c r="B442" s="25" t="s">
        <v>660</v>
      </c>
      <c r="C442" s="46">
        <v>1692</v>
      </c>
      <c r="D442" s="46">
        <v>1692</v>
      </c>
      <c r="E442" s="53">
        <v>336</v>
      </c>
      <c r="F442" s="54">
        <v>1582.32</v>
      </c>
      <c r="G442" s="46">
        <v>1582.32</v>
      </c>
      <c r="H442" s="53">
        <v>226.32</v>
      </c>
      <c r="I442" s="54">
        <v>353.02789999999999</v>
      </c>
      <c r="J442" s="46">
        <v>353.02789999999999</v>
      </c>
      <c r="K442" s="54">
        <v>13.805400000000001</v>
      </c>
      <c r="L442" s="46">
        <v>12.22817</v>
      </c>
      <c r="M442" s="53">
        <f t="shared" si="24"/>
        <v>1.5772300000000001</v>
      </c>
      <c r="N442" s="11">
        <v>2.571645630650067</v>
      </c>
      <c r="O442" s="11">
        <v>2.2778420003293078</v>
      </c>
      <c r="P442" s="11">
        <v>0.2938036303207589</v>
      </c>
      <c r="Q442" s="26">
        <v>76750</v>
      </c>
      <c r="R442">
        <v>43420</v>
      </c>
      <c r="S442">
        <v>3220</v>
      </c>
      <c r="T442" s="27">
        <f t="shared" si="25"/>
        <v>123390</v>
      </c>
      <c r="U442" s="46" t="str">
        <f t="shared" si="26"/>
        <v>IN</v>
      </c>
      <c r="V442">
        <f t="shared" si="27"/>
        <v>317315.35436591174</v>
      </c>
    </row>
    <row r="443" spans="1:22" x14ac:dyDescent="0.2">
      <c r="A443" s="24">
        <v>32009</v>
      </c>
      <c r="B443" s="25" t="s">
        <v>661</v>
      </c>
      <c r="C443" s="46">
        <v>320.66300000000001</v>
      </c>
      <c r="D443" s="46">
        <v>320.66300000000001</v>
      </c>
      <c r="E443" s="53">
        <v>72.512100000000004</v>
      </c>
      <c r="F443" s="54">
        <v>0</v>
      </c>
      <c r="G443" s="46">
        <v>0</v>
      </c>
      <c r="H443" s="53">
        <v>0</v>
      </c>
      <c r="I443" s="54"/>
      <c r="J443" s="46">
        <v>352.86160000000001</v>
      </c>
      <c r="K443" s="54">
        <v>9.4008350000000007</v>
      </c>
      <c r="L443" s="46">
        <v>8.8766090000000002</v>
      </c>
      <c r="M443" s="53">
        <f t="shared" si="24"/>
        <v>0.52422600000000052</v>
      </c>
      <c r="N443" s="11">
        <v>1.7511710093305679</v>
      </c>
      <c r="O443" s="11">
        <v>1.6535191120749171</v>
      </c>
      <c r="P443" s="11">
        <v>9.7651897255650932E-2</v>
      </c>
      <c r="Q443" s="26">
        <v>0</v>
      </c>
      <c r="R443">
        <v>0</v>
      </c>
      <c r="S443">
        <v>250</v>
      </c>
      <c r="T443" s="27">
        <f t="shared" si="25"/>
        <v>250</v>
      </c>
      <c r="U443" s="46" t="str">
        <f t="shared" si="26"/>
        <v>NV</v>
      </c>
      <c r="V443">
        <f t="shared" si="27"/>
        <v>437.79275233264195</v>
      </c>
    </row>
    <row r="444" spans="1:22" x14ac:dyDescent="0.2">
      <c r="A444" s="24">
        <v>19101</v>
      </c>
      <c r="B444" s="25" t="s">
        <v>662</v>
      </c>
      <c r="C444" s="46">
        <v>747</v>
      </c>
      <c r="D444" s="46">
        <v>926</v>
      </c>
      <c r="E444" s="53">
        <v>0</v>
      </c>
      <c r="F444" s="54">
        <v>654.79999999999995</v>
      </c>
      <c r="G444" s="46">
        <v>833.8</v>
      </c>
      <c r="H444" s="53">
        <v>0</v>
      </c>
      <c r="I444" s="54">
        <v>352.7747</v>
      </c>
      <c r="J444" s="46">
        <v>352.7747</v>
      </c>
      <c r="K444" s="54">
        <v>13.72767</v>
      </c>
      <c r="L444" s="46">
        <v>11.48743</v>
      </c>
      <c r="M444" s="53">
        <f t="shared" si="24"/>
        <v>2.24024</v>
      </c>
      <c r="N444" s="11">
        <v>2.557166222963914</v>
      </c>
      <c r="O444" s="11">
        <v>2.1398582559649491</v>
      </c>
      <c r="P444" s="11">
        <v>0.41730796699896461</v>
      </c>
      <c r="Q444" s="26">
        <v>137490</v>
      </c>
      <c r="R444">
        <v>59450</v>
      </c>
      <c r="S444">
        <v>15960</v>
      </c>
      <c r="T444" s="27">
        <f t="shared" si="25"/>
        <v>212900</v>
      </c>
      <c r="U444" s="46" t="str">
        <f t="shared" si="26"/>
        <v>IA</v>
      </c>
      <c r="V444">
        <f t="shared" si="27"/>
        <v>544420.68886901729</v>
      </c>
    </row>
    <row r="445" spans="1:22" x14ac:dyDescent="0.2">
      <c r="A445" s="24">
        <v>18069</v>
      </c>
      <c r="B445" s="25" t="s">
        <v>663</v>
      </c>
      <c r="C445" s="46">
        <v>887</v>
      </c>
      <c r="D445" s="46">
        <v>1227</v>
      </c>
      <c r="E445" s="53">
        <v>22</v>
      </c>
      <c r="F445" s="54">
        <v>728.66</v>
      </c>
      <c r="G445" s="46">
        <v>1068.6600000000001</v>
      </c>
      <c r="H445" s="53">
        <v>0</v>
      </c>
      <c r="I445" s="54">
        <v>352.6481</v>
      </c>
      <c r="J445" s="46">
        <v>352.6481</v>
      </c>
      <c r="K445" s="54">
        <v>14.176550000000001</v>
      </c>
      <c r="L445" s="46">
        <v>12.117459999999999</v>
      </c>
      <c r="M445" s="53">
        <f t="shared" si="24"/>
        <v>2.0590900000000012</v>
      </c>
      <c r="N445" s="11">
        <v>2.640782799860359</v>
      </c>
      <c r="O445" s="11">
        <v>2.257219136249363</v>
      </c>
      <c r="P445" s="11">
        <v>0.38356366361099642</v>
      </c>
      <c r="Q445" s="26">
        <v>176600</v>
      </c>
      <c r="R445">
        <v>5300</v>
      </c>
      <c r="S445">
        <v>2340</v>
      </c>
      <c r="T445" s="27">
        <f t="shared" si="25"/>
        <v>184240</v>
      </c>
      <c r="U445" s="46" t="str">
        <f t="shared" si="26"/>
        <v>IN</v>
      </c>
      <c r="V445">
        <f t="shared" si="27"/>
        <v>486537.82304627256</v>
      </c>
    </row>
    <row r="446" spans="1:22" x14ac:dyDescent="0.2">
      <c r="A446" s="24">
        <v>18141</v>
      </c>
      <c r="B446" s="25" t="s">
        <v>664</v>
      </c>
      <c r="C446" s="46">
        <v>1950</v>
      </c>
      <c r="D446" s="46">
        <v>1963</v>
      </c>
      <c r="E446" s="53">
        <v>890</v>
      </c>
      <c r="F446" s="54">
        <v>1805.48</v>
      </c>
      <c r="G446" s="46">
        <v>1818.48</v>
      </c>
      <c r="H446" s="53">
        <v>745.48</v>
      </c>
      <c r="I446" s="54">
        <v>352.14179999999999</v>
      </c>
      <c r="J446" s="46">
        <v>352.14179999999999</v>
      </c>
      <c r="K446" s="54">
        <v>13.67295</v>
      </c>
      <c r="L446" s="46">
        <v>11.974780000000001</v>
      </c>
      <c r="M446" s="53">
        <f t="shared" si="24"/>
        <v>1.6981699999999993</v>
      </c>
      <c r="N446" s="11">
        <v>2.5469730776070838</v>
      </c>
      <c r="O446" s="11">
        <v>2.2306409567992098</v>
      </c>
      <c r="P446" s="11">
        <v>0.31633212080787387</v>
      </c>
      <c r="Q446" s="26">
        <v>142270</v>
      </c>
      <c r="R446">
        <v>13340</v>
      </c>
      <c r="S446">
        <v>4630</v>
      </c>
      <c r="T446" s="27">
        <f t="shared" si="25"/>
        <v>160240</v>
      </c>
      <c r="U446" s="46" t="str">
        <f t="shared" si="26"/>
        <v>IN</v>
      </c>
      <c r="V446">
        <f t="shared" si="27"/>
        <v>408126.96595575911</v>
      </c>
    </row>
    <row r="447" spans="1:22" x14ac:dyDescent="0.2">
      <c r="A447" s="24">
        <v>19061</v>
      </c>
      <c r="B447" s="25" t="s">
        <v>665</v>
      </c>
      <c r="C447" s="46">
        <v>1193</v>
      </c>
      <c r="D447" s="46">
        <v>850</v>
      </c>
      <c r="E447" s="53">
        <v>0</v>
      </c>
      <c r="F447" s="54">
        <v>1113.76</v>
      </c>
      <c r="G447" s="46">
        <v>770.76</v>
      </c>
      <c r="H447" s="53">
        <v>0</v>
      </c>
      <c r="I447" s="54">
        <v>352.01530000000002</v>
      </c>
      <c r="J447" s="46">
        <v>352.01530000000002</v>
      </c>
      <c r="K447" s="54">
        <v>13.44608</v>
      </c>
      <c r="L447" s="46">
        <v>12.074450000000001</v>
      </c>
      <c r="M447" s="53">
        <f t="shared" si="24"/>
        <v>1.3716299999999997</v>
      </c>
      <c r="N447" s="11">
        <v>2.5047121330328168</v>
      </c>
      <c r="O447" s="11">
        <v>2.249207309096636</v>
      </c>
      <c r="P447" s="11">
        <v>0.25550482393618079</v>
      </c>
      <c r="Q447" s="26">
        <v>169060</v>
      </c>
      <c r="R447">
        <v>87510</v>
      </c>
      <c r="S447">
        <v>26750</v>
      </c>
      <c r="T447" s="27">
        <f t="shared" si="25"/>
        <v>283320</v>
      </c>
      <c r="U447" s="46" t="str">
        <f t="shared" si="26"/>
        <v>IA</v>
      </c>
      <c r="V447">
        <f t="shared" si="27"/>
        <v>709635.04153085768</v>
      </c>
    </row>
    <row r="448" spans="1:22" x14ac:dyDescent="0.2">
      <c r="A448" s="24">
        <v>29059</v>
      </c>
      <c r="B448" s="25" t="s">
        <v>666</v>
      </c>
      <c r="C448" s="46">
        <v>1152</v>
      </c>
      <c r="D448" s="46">
        <v>1152</v>
      </c>
      <c r="E448" s="53">
        <v>1152</v>
      </c>
      <c r="F448" s="54">
        <v>1029.5999999999999</v>
      </c>
      <c r="G448" s="46">
        <v>1029.5999999999999</v>
      </c>
      <c r="H448" s="53">
        <v>1029.5999999999999</v>
      </c>
      <c r="I448" s="54">
        <v>351.88869999999997</v>
      </c>
      <c r="J448" s="46">
        <v>351.88869999999997</v>
      </c>
      <c r="K448" s="54">
        <v>12.76132</v>
      </c>
      <c r="L448" s="46">
        <v>11.15146</v>
      </c>
      <c r="M448" s="53">
        <f t="shared" si="24"/>
        <v>1.6098599999999994</v>
      </c>
      <c r="N448" s="11">
        <v>2.3771562446091612</v>
      </c>
      <c r="O448" s="11">
        <v>2.0772743552790209</v>
      </c>
      <c r="P448" s="11">
        <v>0.29988188933013998</v>
      </c>
      <c r="Q448" s="26">
        <v>1150</v>
      </c>
      <c r="R448">
        <v>141050</v>
      </c>
      <c r="S448">
        <v>2870</v>
      </c>
      <c r="T448" s="27">
        <f t="shared" si="25"/>
        <v>145070</v>
      </c>
      <c r="U448" s="46" t="str">
        <f t="shared" si="26"/>
        <v>MO</v>
      </c>
      <c r="V448">
        <f t="shared" si="27"/>
        <v>344854.05640545103</v>
      </c>
    </row>
    <row r="449" spans="1:22" x14ac:dyDescent="0.2">
      <c r="A449" s="24">
        <v>56033</v>
      </c>
      <c r="B449" s="25" t="s">
        <v>667</v>
      </c>
      <c r="C449" s="46">
        <v>365</v>
      </c>
      <c r="D449" s="46">
        <v>365</v>
      </c>
      <c r="E449" s="53">
        <v>365</v>
      </c>
      <c r="F449" s="54">
        <v>324.32</v>
      </c>
      <c r="G449" s="46">
        <v>324.32</v>
      </c>
      <c r="H449" s="53">
        <v>324.32</v>
      </c>
      <c r="I449" s="54"/>
      <c r="J449" s="46">
        <v>351.53120000000001</v>
      </c>
      <c r="K449" s="54">
        <v>7.9256630000000001</v>
      </c>
      <c r="L449" s="46">
        <v>7.5326969999999998</v>
      </c>
      <c r="M449" s="53">
        <f t="shared" si="24"/>
        <v>0.39296600000000037</v>
      </c>
      <c r="N449" s="11">
        <v>1.47637856374715</v>
      </c>
      <c r="O449" s="11">
        <v>1.40317754842749</v>
      </c>
      <c r="P449" s="11">
        <v>7.3201015319660084E-2</v>
      </c>
      <c r="Q449" s="26">
        <v>2380</v>
      </c>
      <c r="R449">
        <v>11340</v>
      </c>
      <c r="S449">
        <v>100070</v>
      </c>
      <c r="T449" s="27">
        <f t="shared" si="25"/>
        <v>113790</v>
      </c>
      <c r="U449" s="46" t="str">
        <f t="shared" si="26"/>
        <v>WY</v>
      </c>
      <c r="V449">
        <f t="shared" si="27"/>
        <v>167997.1167687882</v>
      </c>
    </row>
    <row r="450" spans="1:22" x14ac:dyDescent="0.2">
      <c r="A450" s="24">
        <v>48111</v>
      </c>
      <c r="B450" s="25" t="s">
        <v>668</v>
      </c>
      <c r="C450" s="46">
        <v>516</v>
      </c>
      <c r="D450" s="46">
        <v>516</v>
      </c>
      <c r="E450" s="53">
        <v>127</v>
      </c>
      <c r="F450" s="54">
        <v>316.62</v>
      </c>
      <c r="G450" s="46">
        <v>316.62</v>
      </c>
      <c r="H450" s="53">
        <v>0</v>
      </c>
      <c r="I450" s="54"/>
      <c r="J450" s="46">
        <v>351.42970000000003</v>
      </c>
      <c r="K450" s="54">
        <v>11.4861</v>
      </c>
      <c r="L450" s="46">
        <v>15.4156</v>
      </c>
      <c r="M450" s="53">
        <f t="shared" si="24"/>
        <v>-3.9294999999999991</v>
      </c>
      <c r="N450" s="11">
        <v>2.1396105059041921</v>
      </c>
      <c r="O450" s="11">
        <v>2.8715908545822049</v>
      </c>
      <c r="P450" s="11">
        <v>-0.73198034867801265</v>
      </c>
      <c r="Q450" s="26">
        <v>17440</v>
      </c>
      <c r="R450">
        <v>0</v>
      </c>
      <c r="S450">
        <v>6200</v>
      </c>
      <c r="T450" s="27">
        <f t="shared" si="25"/>
        <v>23640</v>
      </c>
      <c r="U450" s="46" t="str">
        <f t="shared" si="26"/>
        <v>TX</v>
      </c>
      <c r="V450">
        <f t="shared" si="27"/>
        <v>50580.392359575104</v>
      </c>
    </row>
    <row r="451" spans="1:22" x14ac:dyDescent="0.2">
      <c r="A451" s="24">
        <v>41025</v>
      </c>
      <c r="B451" s="25" t="s">
        <v>669</v>
      </c>
      <c r="C451" s="46">
        <v>294</v>
      </c>
      <c r="D451" s="46">
        <v>294</v>
      </c>
      <c r="E451" s="53">
        <v>294</v>
      </c>
      <c r="F451" s="54">
        <v>0</v>
      </c>
      <c r="G451" s="46">
        <v>0</v>
      </c>
      <c r="H451" s="53">
        <v>0</v>
      </c>
      <c r="I451" s="54"/>
      <c r="J451" s="46">
        <v>351.36239999999998</v>
      </c>
      <c r="K451" s="54">
        <v>11.354340000000001</v>
      </c>
      <c r="L451" s="46">
        <v>10.67489</v>
      </c>
      <c r="M451" s="53">
        <f t="shared" si="24"/>
        <v>0.679450000000001</v>
      </c>
      <c r="N451" s="11">
        <v>2.1150664848476159</v>
      </c>
      <c r="O451" s="11">
        <v>1.988499733884574</v>
      </c>
      <c r="P451" s="11">
        <v>0.12656675096304279</v>
      </c>
      <c r="Q451" s="26">
        <v>30</v>
      </c>
      <c r="R451">
        <v>90</v>
      </c>
      <c r="S451">
        <v>196360</v>
      </c>
      <c r="T451" s="27">
        <f t="shared" si="25"/>
        <v>196480</v>
      </c>
      <c r="U451" s="46" t="str">
        <f t="shared" si="26"/>
        <v>OR</v>
      </c>
      <c r="V451">
        <f t="shared" si="27"/>
        <v>415568.26294285955</v>
      </c>
    </row>
    <row r="452" spans="1:22" x14ac:dyDescent="0.2">
      <c r="A452" s="24">
        <v>6049</v>
      </c>
      <c r="B452" s="25" t="s">
        <v>670</v>
      </c>
      <c r="C452" s="46">
        <v>861</v>
      </c>
      <c r="D452" s="46">
        <v>861</v>
      </c>
      <c r="E452" s="53">
        <v>278</v>
      </c>
      <c r="F452" s="54">
        <v>0</v>
      </c>
      <c r="G452" s="46">
        <v>0</v>
      </c>
      <c r="H452" s="53">
        <v>0</v>
      </c>
      <c r="I452" s="54"/>
      <c r="J452" s="46">
        <v>351.10789999999997</v>
      </c>
      <c r="K452" s="54">
        <v>47.524859999999997</v>
      </c>
      <c r="L452" s="46">
        <v>38.726649999999999</v>
      </c>
      <c r="M452" s="53">
        <f t="shared" si="24"/>
        <v>8.7982099999999974</v>
      </c>
      <c r="N452" s="11">
        <v>8.8528473326565056</v>
      </c>
      <c r="O452" s="11">
        <v>7.2139322484110862</v>
      </c>
      <c r="P452" s="11">
        <v>1.6389150842454201</v>
      </c>
      <c r="Q452" s="26">
        <v>6940</v>
      </c>
      <c r="R452">
        <v>12720</v>
      </c>
      <c r="S452">
        <v>127930</v>
      </c>
      <c r="T452" s="27">
        <f t="shared" si="25"/>
        <v>147590</v>
      </c>
      <c r="U452" s="46" t="str">
        <f t="shared" si="26"/>
        <v>CA</v>
      </c>
      <c r="V452">
        <f t="shared" si="27"/>
        <v>1306591.7378267737</v>
      </c>
    </row>
    <row r="453" spans="1:22" x14ac:dyDescent="0.2">
      <c r="A453" s="24">
        <v>19033</v>
      </c>
      <c r="B453" s="25" t="s">
        <v>671</v>
      </c>
      <c r="C453" s="46">
        <v>1342</v>
      </c>
      <c r="D453" s="46">
        <v>767</v>
      </c>
      <c r="E453" s="53">
        <v>0</v>
      </c>
      <c r="F453" s="54">
        <v>1244.1600000000001</v>
      </c>
      <c r="G453" s="46">
        <v>669.16</v>
      </c>
      <c r="H453" s="53">
        <v>0</v>
      </c>
      <c r="I453" s="54">
        <v>351.00259999999997</v>
      </c>
      <c r="J453" s="46">
        <v>351.00259999999997</v>
      </c>
      <c r="K453" s="54">
        <v>13.487159999999999</v>
      </c>
      <c r="L453" s="46">
        <v>10.13861</v>
      </c>
      <c r="M453" s="53">
        <f t="shared" si="24"/>
        <v>3.3485499999999995</v>
      </c>
      <c r="N453" s="11">
        <v>2.5123644431800858</v>
      </c>
      <c r="O453" s="11">
        <v>1.8886024387098579</v>
      </c>
      <c r="P453" s="11">
        <v>0.62376200447022767</v>
      </c>
      <c r="Q453" s="26">
        <v>290770</v>
      </c>
      <c r="R453">
        <v>8930</v>
      </c>
      <c r="S453">
        <v>14880</v>
      </c>
      <c r="T453" s="27">
        <f t="shared" si="25"/>
        <v>314580</v>
      </c>
      <c r="U453" s="46" t="str">
        <f t="shared" si="26"/>
        <v>IA</v>
      </c>
      <c r="V453">
        <f t="shared" si="27"/>
        <v>790339.60653559142</v>
      </c>
    </row>
    <row r="454" spans="1:22" x14ac:dyDescent="0.2">
      <c r="A454" s="24">
        <v>46137</v>
      </c>
      <c r="B454" s="25" t="s">
        <v>672</v>
      </c>
      <c r="C454" s="46">
        <v>154</v>
      </c>
      <c r="D454" s="46">
        <v>154</v>
      </c>
      <c r="E454" s="53">
        <v>0</v>
      </c>
      <c r="F454" s="54">
        <v>0</v>
      </c>
      <c r="G454" s="46">
        <v>0</v>
      </c>
      <c r="H454" s="53">
        <v>0</v>
      </c>
      <c r="I454" s="54"/>
      <c r="J454" s="46">
        <v>350.79770000000002</v>
      </c>
      <c r="K454" s="54">
        <v>0</v>
      </c>
      <c r="L454" s="46">
        <v>0</v>
      </c>
      <c r="M454" s="53">
        <f t="shared" si="24"/>
        <v>0</v>
      </c>
      <c r="N454" s="11">
        <v>0</v>
      </c>
      <c r="O454" s="11">
        <v>0</v>
      </c>
      <c r="P454" s="11">
        <v>0</v>
      </c>
      <c r="Q454" s="26">
        <v>0</v>
      </c>
      <c r="R454">
        <v>0</v>
      </c>
      <c r="S454">
        <v>0</v>
      </c>
      <c r="T454" s="27">
        <f t="shared" si="25"/>
        <v>0</v>
      </c>
      <c r="U454" s="46" t="str">
        <f t="shared" si="26"/>
        <v>SD</v>
      </c>
      <c r="V454">
        <f t="shared" si="27"/>
        <v>0</v>
      </c>
    </row>
    <row r="455" spans="1:22" x14ac:dyDescent="0.2">
      <c r="A455" s="24">
        <v>6017</v>
      </c>
      <c r="B455" s="25" t="s">
        <v>673</v>
      </c>
      <c r="C455" s="46">
        <v>1848</v>
      </c>
      <c r="D455" s="46">
        <v>2926</v>
      </c>
      <c r="E455" s="53">
        <v>1529</v>
      </c>
      <c r="F455" s="54">
        <v>222.04</v>
      </c>
      <c r="G455" s="46">
        <v>1300.04</v>
      </c>
      <c r="H455" s="53">
        <v>0</v>
      </c>
      <c r="I455" s="54"/>
      <c r="J455" s="46">
        <v>350.53109999999998</v>
      </c>
      <c r="K455" s="54">
        <v>38.532919999999997</v>
      </c>
      <c r="L455" s="46">
        <v>29.358029999999999</v>
      </c>
      <c r="M455" s="53">
        <f t="shared" si="24"/>
        <v>9.1748899999999978</v>
      </c>
      <c r="N455" s="11">
        <v>7.177844564749198</v>
      </c>
      <c r="O455" s="11">
        <v>5.4687621926198151</v>
      </c>
      <c r="P455" s="11">
        <v>1.7090823721293831</v>
      </c>
      <c r="Q455" s="26">
        <v>200</v>
      </c>
      <c r="R455">
        <v>150</v>
      </c>
      <c r="S455">
        <v>191400</v>
      </c>
      <c r="T455" s="27">
        <f t="shared" si="25"/>
        <v>191750</v>
      </c>
      <c r="U455" s="46" t="str">
        <f t="shared" si="26"/>
        <v>CA</v>
      </c>
      <c r="V455">
        <f t="shared" si="27"/>
        <v>1376351.6952906586</v>
      </c>
    </row>
    <row r="456" spans="1:22" x14ac:dyDescent="0.2">
      <c r="A456" s="24">
        <v>48211</v>
      </c>
      <c r="B456" s="25" t="s">
        <v>674</v>
      </c>
      <c r="C456" s="46">
        <v>96</v>
      </c>
      <c r="D456" s="46">
        <v>258</v>
      </c>
      <c r="E456" s="53">
        <v>67</v>
      </c>
      <c r="F456" s="54">
        <v>0</v>
      </c>
      <c r="G456" s="46">
        <v>58.62</v>
      </c>
      <c r="H456" s="53">
        <v>0</v>
      </c>
      <c r="I456" s="54"/>
      <c r="J456" s="46">
        <v>350.50139999999999</v>
      </c>
      <c r="K456" s="54">
        <v>11.4861</v>
      </c>
      <c r="L456" s="46">
        <v>15.395670000000001</v>
      </c>
      <c r="M456" s="53">
        <f t="shared" si="24"/>
        <v>-3.9095700000000004</v>
      </c>
      <c r="N456" s="11">
        <v>2.1396105059041921</v>
      </c>
      <c r="O456" s="11">
        <v>2.8678783292356851</v>
      </c>
      <c r="P456" s="11">
        <v>-0.72826782333149231</v>
      </c>
      <c r="Q456" s="26">
        <v>13820</v>
      </c>
      <c r="R456">
        <v>0</v>
      </c>
      <c r="S456">
        <v>551590</v>
      </c>
      <c r="T456" s="27">
        <f t="shared" si="25"/>
        <v>565410</v>
      </c>
      <c r="U456" s="46" t="str">
        <f t="shared" si="26"/>
        <v>TX</v>
      </c>
      <c r="V456">
        <f t="shared" si="27"/>
        <v>1209757.1761432893</v>
      </c>
    </row>
    <row r="457" spans="1:22" x14ac:dyDescent="0.2">
      <c r="A457" s="24">
        <v>19067</v>
      </c>
      <c r="B457" s="25" t="s">
        <v>675</v>
      </c>
      <c r="C457" s="46">
        <v>978</v>
      </c>
      <c r="D457" s="46">
        <v>1236</v>
      </c>
      <c r="E457" s="53">
        <v>0</v>
      </c>
      <c r="F457" s="54">
        <v>952.72</v>
      </c>
      <c r="G457" s="46">
        <v>1210.72</v>
      </c>
      <c r="H457" s="53">
        <v>0</v>
      </c>
      <c r="I457" s="54">
        <v>349.99</v>
      </c>
      <c r="J457" s="46">
        <v>349.99</v>
      </c>
      <c r="K457" s="54">
        <v>13.91757</v>
      </c>
      <c r="L457" s="46">
        <v>12.35562</v>
      </c>
      <c r="M457" s="53">
        <f t="shared" si="24"/>
        <v>1.5619499999999995</v>
      </c>
      <c r="N457" s="11">
        <v>2.5925404609621201</v>
      </c>
      <c r="O457" s="11">
        <v>2.3015831621664411</v>
      </c>
      <c r="P457" s="11">
        <v>0.29095729879567928</v>
      </c>
      <c r="Q457" s="26">
        <v>245920</v>
      </c>
      <c r="R457">
        <v>12770</v>
      </c>
      <c r="S457">
        <v>21310</v>
      </c>
      <c r="T457" s="27">
        <f t="shared" si="25"/>
        <v>280000</v>
      </c>
      <c r="U457" s="46" t="str">
        <f t="shared" si="26"/>
        <v>IA</v>
      </c>
      <c r="V457">
        <f t="shared" si="27"/>
        <v>725911.32906939357</v>
      </c>
    </row>
    <row r="458" spans="1:22" x14ac:dyDescent="0.2">
      <c r="A458" s="24">
        <v>6109</v>
      </c>
      <c r="B458" s="25" t="s">
        <v>676</v>
      </c>
      <c r="C458" s="46">
        <v>387</v>
      </c>
      <c r="D458" s="46">
        <v>871</v>
      </c>
      <c r="E458" s="53">
        <v>255</v>
      </c>
      <c r="F458" s="54">
        <v>0</v>
      </c>
      <c r="G458" s="46">
        <v>0</v>
      </c>
      <c r="H458" s="53">
        <v>0</v>
      </c>
      <c r="I458" s="54"/>
      <c r="J458" s="46">
        <v>349.72469999999998</v>
      </c>
      <c r="K458" s="54">
        <v>47.871049999999997</v>
      </c>
      <c r="L458" s="46">
        <v>36.483179999999997</v>
      </c>
      <c r="M458" s="53">
        <f t="shared" si="24"/>
        <v>11.387869999999999</v>
      </c>
      <c r="N458" s="11">
        <v>8.9173349969671936</v>
      </c>
      <c r="O458" s="11">
        <v>6.7960226026931423</v>
      </c>
      <c r="P458" s="11">
        <v>2.1213123942740499</v>
      </c>
      <c r="Q458" s="26">
        <v>330</v>
      </c>
      <c r="R458">
        <v>140</v>
      </c>
      <c r="S458">
        <v>174590</v>
      </c>
      <c r="T458" s="27">
        <f t="shared" si="25"/>
        <v>175060</v>
      </c>
      <c r="U458" s="46" t="str">
        <f t="shared" si="26"/>
        <v>CA</v>
      </c>
      <c r="V458">
        <f t="shared" si="27"/>
        <v>1561068.6645690768</v>
      </c>
    </row>
    <row r="459" spans="1:22" x14ac:dyDescent="0.2">
      <c r="A459" s="24">
        <v>6093</v>
      </c>
      <c r="B459" s="25" t="s">
        <v>677</v>
      </c>
      <c r="C459" s="46">
        <v>1139</v>
      </c>
      <c r="D459" s="46">
        <v>1139</v>
      </c>
      <c r="E459" s="53">
        <v>292</v>
      </c>
      <c r="F459" s="54">
        <v>750.34</v>
      </c>
      <c r="G459" s="46">
        <v>750.34</v>
      </c>
      <c r="H459" s="53">
        <v>0</v>
      </c>
      <c r="I459" s="54"/>
      <c r="J459" s="46">
        <v>349.50819999999999</v>
      </c>
      <c r="K459" s="54">
        <v>7.9256630000000001</v>
      </c>
      <c r="L459" s="46">
        <v>7.5326969999999998</v>
      </c>
      <c r="M459" s="53">
        <f t="shared" si="24"/>
        <v>0.39296600000000037</v>
      </c>
      <c r="N459" s="11">
        <v>1.47637856374715</v>
      </c>
      <c r="O459" s="11">
        <v>1.40317754842749</v>
      </c>
      <c r="P459" s="11">
        <v>7.3201015319660084E-2</v>
      </c>
      <c r="Q459" s="26">
        <v>32500</v>
      </c>
      <c r="R459">
        <v>10040</v>
      </c>
      <c r="S459">
        <v>372180</v>
      </c>
      <c r="T459" s="27">
        <f t="shared" si="25"/>
        <v>414720</v>
      </c>
      <c r="U459" s="46" t="str">
        <f t="shared" si="26"/>
        <v>CA</v>
      </c>
      <c r="V459">
        <f t="shared" si="27"/>
        <v>612283.71795721806</v>
      </c>
    </row>
    <row r="460" spans="1:22" x14ac:dyDescent="0.2">
      <c r="A460" s="24">
        <v>39135</v>
      </c>
      <c r="B460" s="25" t="s">
        <v>678</v>
      </c>
      <c r="C460" s="46">
        <v>1675</v>
      </c>
      <c r="D460" s="46">
        <v>1236</v>
      </c>
      <c r="E460" s="53">
        <v>0</v>
      </c>
      <c r="F460" s="54">
        <v>1327.76</v>
      </c>
      <c r="G460" s="46">
        <v>888.76</v>
      </c>
      <c r="H460" s="53">
        <v>0</v>
      </c>
      <c r="I460" s="54">
        <v>349.23050000000001</v>
      </c>
      <c r="J460" s="46">
        <v>349.23050000000001</v>
      </c>
      <c r="K460" s="54">
        <v>22.510829999999999</v>
      </c>
      <c r="L460" s="46">
        <v>20.762640000000001</v>
      </c>
      <c r="M460" s="53">
        <f t="shared" ref="M460:M523" si="28">K460-L460</f>
        <v>1.7481899999999975</v>
      </c>
      <c r="N460" s="11">
        <v>4.1932778196797216</v>
      </c>
      <c r="O460" s="11">
        <v>3.867628061248519</v>
      </c>
      <c r="P460" s="11">
        <v>0.32564975843120342</v>
      </c>
      <c r="Q460" s="26">
        <v>184150</v>
      </c>
      <c r="R460">
        <v>24140</v>
      </c>
      <c r="S460">
        <v>2490</v>
      </c>
      <c r="T460" s="27">
        <f t="shared" ref="T460:T523" si="29">SUM(Q460:S460)</f>
        <v>210780</v>
      </c>
      <c r="U460" s="46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">
      <c r="A461" s="24">
        <v>48179</v>
      </c>
      <c r="B461" s="25" t="s">
        <v>679</v>
      </c>
      <c r="C461" s="46">
        <v>419</v>
      </c>
      <c r="D461" s="46">
        <v>426</v>
      </c>
      <c r="E461" s="53">
        <v>228</v>
      </c>
      <c r="F461" s="54">
        <v>219.62</v>
      </c>
      <c r="G461" s="46">
        <v>226.62</v>
      </c>
      <c r="H461" s="53">
        <v>28.62</v>
      </c>
      <c r="I461" s="54"/>
      <c r="J461" s="46">
        <v>349.16210000000001</v>
      </c>
      <c r="K461" s="54">
        <v>11.4861</v>
      </c>
      <c r="L461" s="46">
        <v>15.40738</v>
      </c>
      <c r="M461" s="53">
        <f t="shared" si="28"/>
        <v>-3.9212799999999994</v>
      </c>
      <c r="N461" s="11">
        <v>2.1396105059041921</v>
      </c>
      <c r="O461" s="11">
        <v>2.870059647439787</v>
      </c>
      <c r="P461" s="11">
        <v>-0.73044914153559437</v>
      </c>
      <c r="Q461" s="26">
        <v>76030</v>
      </c>
      <c r="R461">
        <v>0</v>
      </c>
      <c r="S461">
        <v>495090</v>
      </c>
      <c r="T461" s="27">
        <f t="shared" si="29"/>
        <v>571120</v>
      </c>
      <c r="U461" s="46" t="str">
        <f t="shared" si="30"/>
        <v>TX</v>
      </c>
      <c r="V461">
        <f t="shared" si="31"/>
        <v>1221974.3521320021</v>
      </c>
    </row>
    <row r="462" spans="1:22" x14ac:dyDescent="0.2">
      <c r="A462" s="24">
        <v>6051</v>
      </c>
      <c r="B462" s="25" t="s">
        <v>680</v>
      </c>
      <c r="C462" s="46">
        <v>1024</v>
      </c>
      <c r="D462" s="46">
        <v>1024</v>
      </c>
      <c r="E462" s="53">
        <v>350</v>
      </c>
      <c r="F462" s="54">
        <v>0</v>
      </c>
      <c r="G462" s="46">
        <v>0</v>
      </c>
      <c r="H462" s="53">
        <v>0</v>
      </c>
      <c r="I462" s="54"/>
      <c r="J462" s="46">
        <v>348.80540000000002</v>
      </c>
      <c r="K462" s="54">
        <v>47.441220000000001</v>
      </c>
      <c r="L462" s="46">
        <v>42.570909999999998</v>
      </c>
      <c r="M462" s="53">
        <f t="shared" si="28"/>
        <v>4.8703100000000035</v>
      </c>
      <c r="N462" s="11">
        <v>8.8372670205650383</v>
      </c>
      <c r="O462" s="11">
        <v>7.9300342398117571</v>
      </c>
      <c r="P462" s="11">
        <v>0.9072327807532804</v>
      </c>
      <c r="Q462" s="26">
        <v>0</v>
      </c>
      <c r="R462">
        <v>370</v>
      </c>
      <c r="S462">
        <v>66620</v>
      </c>
      <c r="T462" s="27">
        <f t="shared" si="29"/>
        <v>66990</v>
      </c>
      <c r="U462" s="46" t="str">
        <f t="shared" si="30"/>
        <v>CA</v>
      </c>
      <c r="V462">
        <f t="shared" si="31"/>
        <v>592008.51770765195</v>
      </c>
    </row>
    <row r="463" spans="1:22" x14ac:dyDescent="0.2">
      <c r="A463" s="24">
        <v>18083</v>
      </c>
      <c r="B463" s="25" t="s">
        <v>681</v>
      </c>
      <c r="C463" s="46">
        <v>1511</v>
      </c>
      <c r="D463" s="46">
        <v>1809</v>
      </c>
      <c r="E463" s="53">
        <v>0</v>
      </c>
      <c r="F463" s="54">
        <v>1363.64</v>
      </c>
      <c r="G463" s="46">
        <v>1661.64</v>
      </c>
      <c r="H463" s="53">
        <v>0</v>
      </c>
      <c r="I463" s="54">
        <v>348.471</v>
      </c>
      <c r="J463" s="46">
        <v>348.471</v>
      </c>
      <c r="K463" s="54">
        <v>14.21725</v>
      </c>
      <c r="L463" s="46">
        <v>11.87679</v>
      </c>
      <c r="M463" s="53">
        <f t="shared" si="28"/>
        <v>2.3404600000000002</v>
      </c>
      <c r="N463" s="11">
        <v>2.6483643242759838</v>
      </c>
      <c r="O463" s="11">
        <v>2.2123875519469491</v>
      </c>
      <c r="P463" s="11">
        <v>0.43597677232903481</v>
      </c>
      <c r="Q463" s="26">
        <v>252370</v>
      </c>
      <c r="R463">
        <v>10110</v>
      </c>
      <c r="S463">
        <v>390</v>
      </c>
      <c r="T463" s="27">
        <f t="shared" si="29"/>
        <v>262870</v>
      </c>
      <c r="U463" s="46" t="str">
        <f t="shared" si="30"/>
        <v>IN</v>
      </c>
      <c r="V463">
        <f t="shared" si="31"/>
        <v>696175.52992242784</v>
      </c>
    </row>
    <row r="464" spans="1:22" x14ac:dyDescent="0.2">
      <c r="A464" s="24">
        <v>27065</v>
      </c>
      <c r="B464" s="25" t="s">
        <v>682</v>
      </c>
      <c r="C464" s="46">
        <v>773</v>
      </c>
      <c r="D464" s="46">
        <v>773</v>
      </c>
      <c r="E464" s="53">
        <v>18</v>
      </c>
      <c r="F464" s="54">
        <v>736.62</v>
      </c>
      <c r="G464" s="46">
        <v>736.62</v>
      </c>
      <c r="H464" s="53">
        <v>0</v>
      </c>
      <c r="I464" s="54">
        <v>348.471</v>
      </c>
      <c r="J464" s="46">
        <v>348.471</v>
      </c>
      <c r="K464" s="54">
        <v>15.439019999999999</v>
      </c>
      <c r="L464" s="46">
        <v>13.35543</v>
      </c>
      <c r="M464" s="53">
        <f t="shared" si="28"/>
        <v>2.0835899999999992</v>
      </c>
      <c r="N464" s="11">
        <v>2.8759534909904092</v>
      </c>
      <c r="O464" s="11">
        <v>2.4878260104707448</v>
      </c>
      <c r="P464" s="11">
        <v>0.38812748051966411</v>
      </c>
      <c r="Q464" s="26">
        <v>37430</v>
      </c>
      <c r="R464">
        <v>80670</v>
      </c>
      <c r="S464">
        <v>14990</v>
      </c>
      <c r="T464" s="27">
        <f t="shared" si="29"/>
        <v>133090</v>
      </c>
      <c r="U464" s="46" t="str">
        <f t="shared" si="30"/>
        <v>MN</v>
      </c>
      <c r="V464">
        <f t="shared" si="31"/>
        <v>382760.65011591354</v>
      </c>
    </row>
    <row r="465" spans="1:22" x14ac:dyDescent="0.2">
      <c r="A465" s="24">
        <v>1023</v>
      </c>
      <c r="B465" s="25" t="s">
        <v>683</v>
      </c>
      <c r="C465" s="46">
        <v>811</v>
      </c>
      <c r="D465" s="46">
        <v>811</v>
      </c>
      <c r="E465" s="53">
        <v>652</v>
      </c>
      <c r="F465" s="54">
        <v>403.8</v>
      </c>
      <c r="G465" s="46">
        <v>403.8</v>
      </c>
      <c r="H465" s="53">
        <v>244.8</v>
      </c>
      <c r="I465" s="54">
        <v>348.09129999999999</v>
      </c>
      <c r="J465" s="46">
        <v>348.09129999999999</v>
      </c>
      <c r="K465" s="54">
        <v>11.525180000000001</v>
      </c>
      <c r="L465" s="46">
        <v>16.605419999999999</v>
      </c>
      <c r="M465" s="53">
        <f t="shared" si="28"/>
        <v>-5.0802399999999981</v>
      </c>
      <c r="N465" s="11">
        <v>2.1468902595691208</v>
      </c>
      <c r="O465" s="11">
        <v>3.0932284314912448</v>
      </c>
      <c r="P465" s="11">
        <v>-0.94633817192212399</v>
      </c>
      <c r="Q465" s="26">
        <v>8040</v>
      </c>
      <c r="R465">
        <v>19340</v>
      </c>
      <c r="S465">
        <v>110</v>
      </c>
      <c r="T465" s="27">
        <f t="shared" si="29"/>
        <v>27490</v>
      </c>
      <c r="U465" s="46" t="str">
        <f t="shared" si="30"/>
        <v>AL</v>
      </c>
      <c r="V465">
        <f t="shared" si="31"/>
        <v>59018.013235555132</v>
      </c>
    </row>
    <row r="466" spans="1:22" x14ac:dyDescent="0.2">
      <c r="A466" s="24">
        <v>41037</v>
      </c>
      <c r="B466" s="25" t="s">
        <v>684</v>
      </c>
      <c r="C466" s="46">
        <v>529</v>
      </c>
      <c r="D466" s="46">
        <v>529</v>
      </c>
      <c r="E466" s="53">
        <v>154</v>
      </c>
      <c r="F466" s="54">
        <v>212</v>
      </c>
      <c r="G466" s="46">
        <v>212</v>
      </c>
      <c r="H466" s="53">
        <v>0</v>
      </c>
      <c r="I466" s="54"/>
      <c r="J466" s="46">
        <v>347.5933</v>
      </c>
      <c r="K466" s="54">
        <v>11.24893</v>
      </c>
      <c r="L466" s="46">
        <v>10.58113</v>
      </c>
      <c r="M466" s="53">
        <f t="shared" si="28"/>
        <v>0.66779999999999973</v>
      </c>
      <c r="N466" s="11">
        <v>2.0954308954458729</v>
      </c>
      <c r="O466" s="11">
        <v>1.971034285992463</v>
      </c>
      <c r="P466" s="11">
        <v>0.12439660945341061</v>
      </c>
      <c r="Q466" s="26">
        <v>1180</v>
      </c>
      <c r="R466">
        <v>4900</v>
      </c>
      <c r="S466">
        <v>192810</v>
      </c>
      <c r="T466" s="27">
        <f t="shared" si="29"/>
        <v>198890</v>
      </c>
      <c r="U466" s="46" t="str">
        <f t="shared" si="30"/>
        <v>OR</v>
      </c>
      <c r="V466">
        <f t="shared" si="31"/>
        <v>416760.25079522969</v>
      </c>
    </row>
    <row r="467" spans="1:22" x14ac:dyDescent="0.2">
      <c r="A467" s="24">
        <v>16075</v>
      </c>
      <c r="B467" s="25" t="s">
        <v>685</v>
      </c>
      <c r="C467" s="46">
        <v>1153</v>
      </c>
      <c r="D467" s="46">
        <v>1153</v>
      </c>
      <c r="E467" s="53">
        <v>108</v>
      </c>
      <c r="F467" s="54">
        <v>598.04</v>
      </c>
      <c r="G467" s="46">
        <v>598.04</v>
      </c>
      <c r="H467" s="53">
        <v>0</v>
      </c>
      <c r="I467" s="54"/>
      <c r="J467" s="46">
        <v>347.5215</v>
      </c>
      <c r="K467" s="54">
        <v>14.70354</v>
      </c>
      <c r="L467" s="46">
        <v>13.2348</v>
      </c>
      <c r="M467" s="53">
        <f t="shared" si="28"/>
        <v>1.4687400000000004</v>
      </c>
      <c r="N467" s="11">
        <v>2.7389495701746052</v>
      </c>
      <c r="O467" s="11">
        <v>2.4653552662383929</v>
      </c>
      <c r="P467" s="11">
        <v>0.27359430393621192</v>
      </c>
      <c r="Q467" s="26">
        <v>0</v>
      </c>
      <c r="R467">
        <v>0</v>
      </c>
      <c r="S467">
        <v>680</v>
      </c>
      <c r="T467" s="27">
        <f t="shared" si="29"/>
        <v>680</v>
      </c>
      <c r="U467" s="46" t="str">
        <f t="shared" si="30"/>
        <v>ID</v>
      </c>
      <c r="V467">
        <f t="shared" si="31"/>
        <v>1862.4857077187314</v>
      </c>
    </row>
    <row r="468" spans="1:22" x14ac:dyDescent="0.2">
      <c r="A468" s="24">
        <v>35033</v>
      </c>
      <c r="B468" s="25" t="s">
        <v>686</v>
      </c>
      <c r="C468" s="46">
        <v>261</v>
      </c>
      <c r="D468" s="46">
        <v>261</v>
      </c>
      <c r="E468" s="53">
        <v>261</v>
      </c>
      <c r="F468" s="54">
        <v>261</v>
      </c>
      <c r="G468" s="46">
        <v>261</v>
      </c>
      <c r="H468" s="53">
        <v>261</v>
      </c>
      <c r="I468" s="54"/>
      <c r="J468" s="46">
        <v>347.24810000000002</v>
      </c>
      <c r="K468" s="54">
        <v>9.2224529999999998</v>
      </c>
      <c r="L468" s="46">
        <v>8.6765869999999996</v>
      </c>
      <c r="M468" s="53">
        <f t="shared" si="28"/>
        <v>0.54586600000000018</v>
      </c>
      <c r="N468" s="11">
        <v>1.717942324114158</v>
      </c>
      <c r="O468" s="11">
        <v>1.6162593657195861</v>
      </c>
      <c r="P468" s="11">
        <v>0.10168295839457241</v>
      </c>
      <c r="Q468" s="26">
        <v>60</v>
      </c>
      <c r="R468">
        <v>2820</v>
      </c>
      <c r="S468">
        <v>45730</v>
      </c>
      <c r="T468" s="27">
        <f t="shared" si="29"/>
        <v>48610</v>
      </c>
      <c r="U468" s="46" t="str">
        <f t="shared" si="30"/>
        <v>NM</v>
      </c>
      <c r="V468">
        <f t="shared" si="31"/>
        <v>83509.176375189229</v>
      </c>
    </row>
    <row r="469" spans="1:22" x14ac:dyDescent="0.2">
      <c r="A469" s="24">
        <v>16045</v>
      </c>
      <c r="B469" s="25" t="s">
        <v>687</v>
      </c>
      <c r="C469" s="46">
        <v>910</v>
      </c>
      <c r="D469" s="46">
        <v>910</v>
      </c>
      <c r="E469" s="53">
        <v>365</v>
      </c>
      <c r="F469" s="54">
        <v>663.78</v>
      </c>
      <c r="G469" s="46">
        <v>663.78</v>
      </c>
      <c r="H469" s="53">
        <v>118.78</v>
      </c>
      <c r="I469" s="54"/>
      <c r="J469" s="46">
        <v>346.92520000000002</v>
      </c>
      <c r="K469" s="54">
        <v>13.058820000000001</v>
      </c>
      <c r="L469" s="46">
        <v>12.25445</v>
      </c>
      <c r="M469" s="53">
        <f t="shared" si="28"/>
        <v>0.80437000000000047</v>
      </c>
      <c r="N469" s="11">
        <v>2.432574021357274</v>
      </c>
      <c r="O469" s="11">
        <v>2.2827373925072592</v>
      </c>
      <c r="P469" s="11">
        <v>0.14983662885001489</v>
      </c>
      <c r="Q469" s="26">
        <v>490</v>
      </c>
      <c r="R469">
        <v>2150</v>
      </c>
      <c r="S469">
        <v>70720</v>
      </c>
      <c r="T469" s="27">
        <f t="shared" si="29"/>
        <v>73360</v>
      </c>
      <c r="U469" s="46" t="str">
        <f t="shared" si="30"/>
        <v>ID</v>
      </c>
      <c r="V469">
        <f t="shared" si="31"/>
        <v>178453.63020676962</v>
      </c>
    </row>
    <row r="470" spans="1:22" x14ac:dyDescent="0.2">
      <c r="A470" s="24">
        <v>6033</v>
      </c>
      <c r="B470" s="25" t="s">
        <v>688</v>
      </c>
      <c r="C470" s="46">
        <v>1185</v>
      </c>
      <c r="D470" s="46">
        <v>2563</v>
      </c>
      <c r="E470" s="53">
        <v>559</v>
      </c>
      <c r="F470" s="54">
        <v>0</v>
      </c>
      <c r="G470" s="46">
        <v>937.04</v>
      </c>
      <c r="H470" s="53">
        <v>0</v>
      </c>
      <c r="I470" s="54"/>
      <c r="J470" s="46">
        <v>346.19850000000002</v>
      </c>
      <c r="K470" s="54">
        <v>38.532919999999997</v>
      </c>
      <c r="L470" s="46">
        <v>29.62247</v>
      </c>
      <c r="M470" s="53">
        <f t="shared" si="28"/>
        <v>8.9104499999999973</v>
      </c>
      <c r="N470" s="11">
        <v>7.177844564749198</v>
      </c>
      <c r="O470" s="11">
        <v>5.5180216107148432</v>
      </c>
      <c r="P470" s="11">
        <v>1.659822954034355</v>
      </c>
      <c r="Q470" s="26">
        <v>10710</v>
      </c>
      <c r="R470">
        <v>2680</v>
      </c>
      <c r="S470">
        <v>258190</v>
      </c>
      <c r="T470" s="27">
        <f t="shared" si="29"/>
        <v>271580</v>
      </c>
      <c r="U470" s="46" t="str">
        <f t="shared" si="30"/>
        <v>CA</v>
      </c>
      <c r="V470">
        <f t="shared" si="31"/>
        <v>1949359.0268945871</v>
      </c>
    </row>
    <row r="471" spans="1:22" x14ac:dyDescent="0.2">
      <c r="A471" s="24">
        <v>48341</v>
      </c>
      <c r="B471" s="25" t="s">
        <v>689</v>
      </c>
      <c r="C471" s="46">
        <v>385</v>
      </c>
      <c r="D471" s="46">
        <v>178</v>
      </c>
      <c r="E471" s="53">
        <v>79</v>
      </c>
      <c r="F471" s="54">
        <v>185.62</v>
      </c>
      <c r="G471" s="46">
        <v>0</v>
      </c>
      <c r="H471" s="53">
        <v>0</v>
      </c>
      <c r="I471" s="54"/>
      <c r="J471" s="46">
        <v>346.13029999999998</v>
      </c>
      <c r="K471" s="54">
        <v>11.4861</v>
      </c>
      <c r="L471" s="46">
        <v>15.523490000000001</v>
      </c>
      <c r="M471" s="53">
        <f t="shared" si="28"/>
        <v>-4.0373900000000003</v>
      </c>
      <c r="N471" s="11">
        <v>2.1396105059041921</v>
      </c>
      <c r="O471" s="11">
        <v>2.8916884140220498</v>
      </c>
      <c r="P471" s="11">
        <v>-0.7520779081178578</v>
      </c>
      <c r="Q471" s="26">
        <v>43220</v>
      </c>
      <c r="R471">
        <v>0</v>
      </c>
      <c r="S471">
        <v>102360</v>
      </c>
      <c r="T471" s="27">
        <f t="shared" si="29"/>
        <v>145580</v>
      </c>
      <c r="U471" s="46" t="str">
        <f t="shared" si="30"/>
        <v>TX</v>
      </c>
      <c r="V471">
        <f t="shared" si="31"/>
        <v>311484.49744953227</v>
      </c>
    </row>
    <row r="472" spans="1:22" x14ac:dyDescent="0.2">
      <c r="A472" s="24">
        <v>35021</v>
      </c>
      <c r="B472" s="25" t="s">
        <v>690</v>
      </c>
      <c r="C472" s="46">
        <v>187.881</v>
      </c>
      <c r="D472" s="46">
        <v>187.881</v>
      </c>
      <c r="E472" s="53">
        <v>160.04599999999999</v>
      </c>
      <c r="F472" s="54">
        <v>187.88149999999999</v>
      </c>
      <c r="G472" s="46">
        <v>187.88149999999999</v>
      </c>
      <c r="H472" s="53">
        <v>160.04599999999999</v>
      </c>
      <c r="I472" s="54"/>
      <c r="J472" s="46">
        <v>345.82049999999998</v>
      </c>
      <c r="K472" s="54">
        <v>0</v>
      </c>
      <c r="L472" s="46">
        <v>0</v>
      </c>
      <c r="M472" s="53">
        <f t="shared" si="28"/>
        <v>0</v>
      </c>
      <c r="N472" s="11">
        <v>0</v>
      </c>
      <c r="O472" s="11">
        <v>0</v>
      </c>
      <c r="P472" s="11">
        <v>0</v>
      </c>
      <c r="Q472" s="26">
        <v>0</v>
      </c>
      <c r="R472">
        <v>0</v>
      </c>
      <c r="S472">
        <v>0</v>
      </c>
      <c r="T472" s="27">
        <f t="shared" si="29"/>
        <v>0</v>
      </c>
      <c r="U472" s="46" t="str">
        <f t="shared" si="30"/>
        <v>NM</v>
      </c>
      <c r="V472">
        <f t="shared" si="31"/>
        <v>0</v>
      </c>
    </row>
    <row r="473" spans="1:22" x14ac:dyDescent="0.2">
      <c r="A473" s="24">
        <v>53003</v>
      </c>
      <c r="B473" s="25" t="s">
        <v>691</v>
      </c>
      <c r="C473" s="46">
        <v>439</v>
      </c>
      <c r="D473" s="46">
        <v>439</v>
      </c>
      <c r="E473" s="53">
        <v>242</v>
      </c>
      <c r="F473" s="54">
        <v>0</v>
      </c>
      <c r="G473" s="46">
        <v>0</v>
      </c>
      <c r="H473" s="53">
        <v>0</v>
      </c>
      <c r="I473" s="54">
        <v>345.81290000000001</v>
      </c>
      <c r="J473" s="46">
        <v>345.81290000000001</v>
      </c>
      <c r="K473" s="54">
        <v>16.60378</v>
      </c>
      <c r="L473" s="46">
        <v>14.37487</v>
      </c>
      <c r="M473" s="53">
        <f t="shared" si="28"/>
        <v>2.2289100000000008</v>
      </c>
      <c r="N473" s="11">
        <v>3.0929229351757259</v>
      </c>
      <c r="O473" s="11">
        <v>2.6777255006492191</v>
      </c>
      <c r="P473" s="11">
        <v>0.41519743452650731</v>
      </c>
      <c r="Q473" s="26">
        <v>10720</v>
      </c>
      <c r="R473">
        <v>180</v>
      </c>
      <c r="S473">
        <v>40030</v>
      </c>
      <c r="T473" s="27">
        <f t="shared" si="29"/>
        <v>50930</v>
      </c>
      <c r="U473" s="46" t="str">
        <f t="shared" si="30"/>
        <v>WA</v>
      </c>
      <c r="V473">
        <f t="shared" si="31"/>
        <v>157522.56508849972</v>
      </c>
    </row>
    <row r="474" spans="1:22" x14ac:dyDescent="0.2">
      <c r="A474" s="24">
        <v>20149</v>
      </c>
      <c r="B474" s="25" t="s">
        <v>692</v>
      </c>
      <c r="C474" s="46">
        <v>686</v>
      </c>
      <c r="D474" s="46">
        <v>686</v>
      </c>
      <c r="E474" s="53">
        <v>0</v>
      </c>
      <c r="F474" s="54">
        <v>596.29999999999995</v>
      </c>
      <c r="G474" s="46">
        <v>596.29999999999995</v>
      </c>
      <c r="H474" s="53">
        <v>0</v>
      </c>
      <c r="I474" s="54">
        <v>345.68630000000002</v>
      </c>
      <c r="J474" s="46">
        <v>345.68630000000002</v>
      </c>
      <c r="K474" s="54">
        <v>14.186920000000001</v>
      </c>
      <c r="L474" s="46">
        <v>11.68896</v>
      </c>
      <c r="M474" s="53">
        <f t="shared" si="28"/>
        <v>2.4979600000000008</v>
      </c>
      <c r="N474" s="11">
        <v>2.6427145052212939</v>
      </c>
      <c r="O474" s="11">
        <v>2.1773989099079638</v>
      </c>
      <c r="P474" s="11">
        <v>0.46531559531332978</v>
      </c>
      <c r="Q474" s="26">
        <v>79080</v>
      </c>
      <c r="R474">
        <v>66540</v>
      </c>
      <c r="S474">
        <v>298950</v>
      </c>
      <c r="T474" s="27">
        <f t="shared" si="29"/>
        <v>444570</v>
      </c>
      <c r="U474" s="46" t="str">
        <f t="shared" si="30"/>
        <v>KS</v>
      </c>
      <c r="V474">
        <f t="shared" si="31"/>
        <v>1174871.5875862306</v>
      </c>
    </row>
    <row r="475" spans="1:22" x14ac:dyDescent="0.2">
      <c r="A475" s="24">
        <v>31093</v>
      </c>
      <c r="B475" s="25" t="s">
        <v>693</v>
      </c>
      <c r="C475" s="46">
        <v>661</v>
      </c>
      <c r="D475" s="46">
        <v>203</v>
      </c>
      <c r="E475" s="53">
        <v>462</v>
      </c>
      <c r="F475" s="54">
        <v>526.32000000000005</v>
      </c>
      <c r="G475" s="46">
        <v>68.319990000000004</v>
      </c>
      <c r="H475" s="53">
        <v>327.32</v>
      </c>
      <c r="I475" s="54">
        <v>345.55970000000002</v>
      </c>
      <c r="J475" s="46">
        <v>345.55970000000002</v>
      </c>
      <c r="K475" s="54">
        <v>13.56982</v>
      </c>
      <c r="L475" s="46">
        <v>11.52275</v>
      </c>
      <c r="M475" s="53">
        <f t="shared" si="28"/>
        <v>2.0470699999999997</v>
      </c>
      <c r="N475" s="11">
        <v>2.5277622025952091</v>
      </c>
      <c r="O475" s="11">
        <v>2.146437603443077</v>
      </c>
      <c r="P475" s="11">
        <v>0.38132459915213118</v>
      </c>
      <c r="Q475" s="26">
        <v>127040</v>
      </c>
      <c r="R475">
        <v>3060</v>
      </c>
      <c r="S475">
        <v>195440</v>
      </c>
      <c r="T475" s="27">
        <f t="shared" si="29"/>
        <v>325540</v>
      </c>
      <c r="U475" s="46" t="str">
        <f t="shared" si="30"/>
        <v>NE</v>
      </c>
      <c r="V475">
        <f t="shared" si="31"/>
        <v>822887.70743284433</v>
      </c>
    </row>
    <row r="476" spans="1:22" x14ac:dyDescent="0.2">
      <c r="A476" s="24">
        <v>41011</v>
      </c>
      <c r="B476" s="25" t="s">
        <v>694</v>
      </c>
      <c r="C476" s="46">
        <v>1325</v>
      </c>
      <c r="D476" s="46">
        <v>1450</v>
      </c>
      <c r="E476" s="53">
        <v>347</v>
      </c>
      <c r="F476" s="54">
        <v>0</v>
      </c>
      <c r="G476" s="46">
        <v>0</v>
      </c>
      <c r="H476" s="53">
        <v>0</v>
      </c>
      <c r="I476" s="54"/>
      <c r="J476" s="46">
        <v>345.32310000000001</v>
      </c>
      <c r="K476" s="54">
        <v>45.454320000000003</v>
      </c>
      <c r="L476" s="46">
        <v>34.782690000000002</v>
      </c>
      <c r="M476" s="53">
        <f t="shared" si="28"/>
        <v>10.67163</v>
      </c>
      <c r="N476" s="11">
        <v>8.4671507831841133</v>
      </c>
      <c r="O476" s="11">
        <v>6.4792583163657547</v>
      </c>
      <c r="P476" s="11">
        <v>1.98789246681836</v>
      </c>
      <c r="Q476" s="26">
        <v>2880</v>
      </c>
      <c r="R476">
        <v>22500</v>
      </c>
      <c r="S476">
        <v>175060</v>
      </c>
      <c r="T476" s="27">
        <f t="shared" si="29"/>
        <v>200440</v>
      </c>
      <c r="U476" s="46" t="str">
        <f t="shared" si="30"/>
        <v>OR</v>
      </c>
      <c r="V476">
        <f t="shared" si="31"/>
        <v>1697155.7029814236</v>
      </c>
    </row>
    <row r="477" spans="1:22" x14ac:dyDescent="0.2">
      <c r="A477" s="24">
        <v>8089</v>
      </c>
      <c r="B477" s="25" t="s">
        <v>695</v>
      </c>
      <c r="C477" s="46">
        <v>405</v>
      </c>
      <c r="D477" s="46">
        <v>405</v>
      </c>
      <c r="E477" s="53">
        <v>65</v>
      </c>
      <c r="F477" s="54">
        <v>403.62</v>
      </c>
      <c r="G477" s="46">
        <v>403.62</v>
      </c>
      <c r="H477" s="53">
        <v>63.62</v>
      </c>
      <c r="I477" s="54">
        <v>345.18</v>
      </c>
      <c r="J477" s="46">
        <v>345.18</v>
      </c>
      <c r="K477" s="54">
        <v>0</v>
      </c>
      <c r="L477" s="46">
        <v>0</v>
      </c>
      <c r="M477" s="53">
        <f t="shared" si="28"/>
        <v>0</v>
      </c>
      <c r="N477" s="11">
        <v>0</v>
      </c>
      <c r="O477" s="11">
        <v>0</v>
      </c>
      <c r="P477" s="11">
        <v>0</v>
      </c>
      <c r="Q477" s="26">
        <v>0</v>
      </c>
      <c r="R477">
        <v>0</v>
      </c>
      <c r="S477">
        <v>0</v>
      </c>
      <c r="T477" s="27">
        <f t="shared" si="29"/>
        <v>0</v>
      </c>
      <c r="U477" s="46" t="str">
        <f t="shared" si="30"/>
        <v>CO</v>
      </c>
      <c r="V477">
        <f t="shared" si="31"/>
        <v>0</v>
      </c>
    </row>
    <row r="478" spans="1:22" x14ac:dyDescent="0.2">
      <c r="A478" s="24">
        <v>6101</v>
      </c>
      <c r="B478" s="25" t="s">
        <v>696</v>
      </c>
      <c r="C478" s="46">
        <v>3001</v>
      </c>
      <c r="D478" s="46">
        <v>4402</v>
      </c>
      <c r="E478" s="53">
        <v>287</v>
      </c>
      <c r="F478" s="54">
        <v>1375.04</v>
      </c>
      <c r="G478" s="46">
        <v>2776.04</v>
      </c>
      <c r="H478" s="53">
        <v>0</v>
      </c>
      <c r="I478" s="54"/>
      <c r="J478" s="46">
        <v>344.93329999999997</v>
      </c>
      <c r="K478" s="54">
        <v>38.532919999999997</v>
      </c>
      <c r="L478" s="46">
        <v>29.32818</v>
      </c>
      <c r="M478" s="53">
        <f t="shared" si="28"/>
        <v>9.2047399999999975</v>
      </c>
      <c r="N478" s="11">
        <v>7.177844564749198</v>
      </c>
      <c r="O478" s="11">
        <v>5.4632017871208864</v>
      </c>
      <c r="P478" s="11">
        <v>1.714642777628312</v>
      </c>
      <c r="Q478" s="26">
        <v>55820</v>
      </c>
      <c r="R478">
        <v>1290</v>
      </c>
      <c r="S478">
        <v>19650</v>
      </c>
      <c r="T478" s="27">
        <f t="shared" si="29"/>
        <v>76760</v>
      </c>
      <c r="U478" s="46" t="str">
        <f t="shared" si="30"/>
        <v>CA</v>
      </c>
      <c r="V478">
        <f t="shared" si="31"/>
        <v>550971.34879014839</v>
      </c>
    </row>
    <row r="479" spans="1:22" x14ac:dyDescent="0.2">
      <c r="A479" s="24">
        <v>39147</v>
      </c>
      <c r="B479" s="25" t="s">
        <v>697</v>
      </c>
      <c r="C479" s="46">
        <v>1479</v>
      </c>
      <c r="D479" s="46">
        <v>1126</v>
      </c>
      <c r="E479" s="53">
        <v>0</v>
      </c>
      <c r="F479" s="54">
        <v>974.12</v>
      </c>
      <c r="G479" s="46">
        <v>621.12</v>
      </c>
      <c r="H479" s="53">
        <v>0</v>
      </c>
      <c r="I479" s="54">
        <v>344.92680000000001</v>
      </c>
      <c r="J479" s="46">
        <v>344.92680000000001</v>
      </c>
      <c r="K479" s="54">
        <v>25.281169999999999</v>
      </c>
      <c r="L479" s="46">
        <v>23.09376</v>
      </c>
      <c r="M479" s="53">
        <f t="shared" si="28"/>
        <v>2.1874099999999999</v>
      </c>
      <c r="N479" s="11">
        <v>4.7093318823229717</v>
      </c>
      <c r="O479" s="11">
        <v>4.3018649948050243</v>
      </c>
      <c r="P479" s="11">
        <v>0.40746688751794691</v>
      </c>
      <c r="Q479" s="26">
        <v>281010</v>
      </c>
      <c r="R479">
        <v>6590</v>
      </c>
      <c r="S479">
        <v>2880</v>
      </c>
      <c r="T479" s="27">
        <f t="shared" si="29"/>
        <v>290480</v>
      </c>
      <c r="U479" s="46" t="str">
        <f t="shared" si="30"/>
        <v>OH</v>
      </c>
      <c r="V479">
        <f t="shared" si="31"/>
        <v>1367966.7251771768</v>
      </c>
    </row>
    <row r="480" spans="1:22" x14ac:dyDescent="0.2">
      <c r="A480" s="24">
        <v>27049</v>
      </c>
      <c r="B480" s="25" t="s">
        <v>698</v>
      </c>
      <c r="C480" s="46">
        <v>841</v>
      </c>
      <c r="D480" s="46">
        <v>974</v>
      </c>
      <c r="E480" s="53">
        <v>0</v>
      </c>
      <c r="F480" s="54">
        <v>730.82</v>
      </c>
      <c r="G480" s="46">
        <v>863.82</v>
      </c>
      <c r="H480" s="53">
        <v>0</v>
      </c>
      <c r="I480" s="54">
        <v>344.6737</v>
      </c>
      <c r="J480" s="46">
        <v>344.6737</v>
      </c>
      <c r="K480" s="54">
        <v>15.72669</v>
      </c>
      <c r="L480" s="46">
        <v>13.98592</v>
      </c>
      <c r="M480" s="53">
        <f t="shared" si="28"/>
        <v>1.7407699999999995</v>
      </c>
      <c r="N480" s="11">
        <v>2.92954015262782</v>
      </c>
      <c r="O480" s="11">
        <v>2.605272578746098</v>
      </c>
      <c r="P480" s="11">
        <v>0.32426757388172139</v>
      </c>
      <c r="Q480" s="26">
        <v>255270</v>
      </c>
      <c r="R480">
        <v>44270</v>
      </c>
      <c r="S480">
        <v>56870</v>
      </c>
      <c r="T480" s="27">
        <f t="shared" si="29"/>
        <v>356410</v>
      </c>
      <c r="U480" s="46" t="str">
        <f t="shared" si="30"/>
        <v>MN</v>
      </c>
      <c r="V480">
        <f t="shared" si="31"/>
        <v>1044117.4057980813</v>
      </c>
    </row>
    <row r="481" spans="1:22" x14ac:dyDescent="0.2">
      <c r="A481" s="24">
        <v>31019</v>
      </c>
      <c r="B481" s="25" t="s">
        <v>699</v>
      </c>
      <c r="C481" s="46">
        <v>837</v>
      </c>
      <c r="D481" s="46">
        <v>313</v>
      </c>
      <c r="E481" s="53">
        <v>693</v>
      </c>
      <c r="F481" s="54">
        <v>689.98</v>
      </c>
      <c r="G481" s="46">
        <v>165.98</v>
      </c>
      <c r="H481" s="53">
        <v>545.98</v>
      </c>
      <c r="I481" s="54">
        <v>344.5471</v>
      </c>
      <c r="J481" s="46">
        <v>344.5471</v>
      </c>
      <c r="K481" s="54">
        <v>14.57033</v>
      </c>
      <c r="L481" s="46">
        <v>11.61608</v>
      </c>
      <c r="M481" s="53">
        <f t="shared" si="28"/>
        <v>2.95425</v>
      </c>
      <c r="N481" s="11">
        <v>2.7141354456683322</v>
      </c>
      <c r="O481" s="11">
        <v>2.1638229516914849</v>
      </c>
      <c r="P481" s="11">
        <v>0.55031249397684678</v>
      </c>
      <c r="Q481" s="26">
        <v>304620</v>
      </c>
      <c r="R481">
        <v>2700</v>
      </c>
      <c r="S481">
        <v>234890</v>
      </c>
      <c r="T481" s="27">
        <f t="shared" si="29"/>
        <v>542210</v>
      </c>
      <c r="U481" s="46" t="str">
        <f t="shared" si="30"/>
        <v>NE</v>
      </c>
      <c r="V481">
        <f t="shared" si="31"/>
        <v>1471631.3799958264</v>
      </c>
    </row>
    <row r="482" spans="1:22" x14ac:dyDescent="0.2">
      <c r="A482" s="24">
        <v>6005</v>
      </c>
      <c r="B482" s="25" t="s">
        <v>700</v>
      </c>
      <c r="C482" s="46">
        <v>1500</v>
      </c>
      <c r="D482" s="46">
        <v>1500</v>
      </c>
      <c r="E482" s="53">
        <v>816</v>
      </c>
      <c r="F482" s="54">
        <v>0</v>
      </c>
      <c r="G482" s="46">
        <v>0</v>
      </c>
      <c r="H482" s="53">
        <v>0</v>
      </c>
      <c r="I482" s="54"/>
      <c r="J482" s="46">
        <v>344.45080000000002</v>
      </c>
      <c r="K482" s="54">
        <v>38.532919999999997</v>
      </c>
      <c r="L482" s="46">
        <v>29.622900000000001</v>
      </c>
      <c r="M482" s="53">
        <f t="shared" si="28"/>
        <v>8.9100199999999958</v>
      </c>
      <c r="N482" s="11">
        <v>7.177844564749198</v>
      </c>
      <c r="O482" s="11">
        <v>5.5181017103585468</v>
      </c>
      <c r="P482" s="11">
        <v>1.6597428543906521</v>
      </c>
      <c r="Q482" s="26">
        <v>1040</v>
      </c>
      <c r="R482">
        <v>1190</v>
      </c>
      <c r="S482">
        <v>126480</v>
      </c>
      <c r="T482" s="27">
        <f t="shared" si="29"/>
        <v>128710</v>
      </c>
      <c r="U482" s="46" t="str">
        <f t="shared" si="30"/>
        <v>CA</v>
      </c>
      <c r="V482">
        <f t="shared" si="31"/>
        <v>923860.37392886926</v>
      </c>
    </row>
    <row r="483" spans="1:22" x14ac:dyDescent="0.2">
      <c r="A483" s="24">
        <v>48381</v>
      </c>
      <c r="B483" s="25" t="s">
        <v>701</v>
      </c>
      <c r="C483" s="46">
        <v>299</v>
      </c>
      <c r="D483" s="46">
        <v>517</v>
      </c>
      <c r="E483" s="53">
        <v>109</v>
      </c>
      <c r="F483" s="54">
        <v>99.62</v>
      </c>
      <c r="G483" s="46">
        <v>317.62</v>
      </c>
      <c r="H483" s="53">
        <v>0</v>
      </c>
      <c r="I483" s="54"/>
      <c r="J483" s="46">
        <v>344.42759999999998</v>
      </c>
      <c r="K483" s="54">
        <v>11.4861</v>
      </c>
      <c r="L483" s="46">
        <v>14.998609999999999</v>
      </c>
      <c r="M483" s="53">
        <f t="shared" si="28"/>
        <v>-3.5125099999999989</v>
      </c>
      <c r="N483" s="11">
        <v>2.1396105059041921</v>
      </c>
      <c r="O483" s="11">
        <v>2.7939146907966741</v>
      </c>
      <c r="P483" s="11">
        <v>-0.65430418489248154</v>
      </c>
      <c r="Q483" s="26">
        <v>158220</v>
      </c>
      <c r="R483">
        <v>0</v>
      </c>
      <c r="S483">
        <v>371340</v>
      </c>
      <c r="T483" s="27">
        <f t="shared" si="29"/>
        <v>529560</v>
      </c>
      <c r="U483" s="46" t="str">
        <f t="shared" si="30"/>
        <v>TX</v>
      </c>
      <c r="V483">
        <f t="shared" si="31"/>
        <v>1133052.1395066241</v>
      </c>
    </row>
    <row r="484" spans="1:22" x14ac:dyDescent="0.2">
      <c r="A484" s="24">
        <v>48359</v>
      </c>
      <c r="B484" s="25" t="s">
        <v>702</v>
      </c>
      <c r="C484" s="46">
        <v>128</v>
      </c>
      <c r="D484" s="46">
        <v>220</v>
      </c>
      <c r="E484" s="53">
        <v>153</v>
      </c>
      <c r="F484" s="54">
        <v>0</v>
      </c>
      <c r="G484" s="46">
        <v>20.62</v>
      </c>
      <c r="H484" s="53">
        <v>0</v>
      </c>
      <c r="I484" s="54"/>
      <c r="J484" s="46">
        <v>344.37970000000001</v>
      </c>
      <c r="K484" s="54">
        <v>11.4861</v>
      </c>
      <c r="L484" s="46">
        <v>15.25634</v>
      </c>
      <c r="M484" s="53">
        <f t="shared" si="28"/>
        <v>-3.7702399999999994</v>
      </c>
      <c r="N484" s="11">
        <v>2.1396105059041921</v>
      </c>
      <c r="O484" s="11">
        <v>2.8419241818934511</v>
      </c>
      <c r="P484" s="11">
        <v>-0.70231367598925842</v>
      </c>
      <c r="Q484" s="26">
        <v>49070</v>
      </c>
      <c r="R484">
        <v>0</v>
      </c>
      <c r="S484">
        <v>185180</v>
      </c>
      <c r="T484" s="27">
        <f t="shared" si="29"/>
        <v>234250</v>
      </c>
      <c r="U484" s="46" t="str">
        <f t="shared" si="30"/>
        <v>TX</v>
      </c>
      <c r="V484">
        <f t="shared" si="31"/>
        <v>501203.76100805699</v>
      </c>
    </row>
    <row r="485" spans="1:22" x14ac:dyDescent="0.2">
      <c r="A485" s="24">
        <v>42105</v>
      </c>
      <c r="B485" s="25" t="s">
        <v>703</v>
      </c>
      <c r="C485" s="46">
        <v>938</v>
      </c>
      <c r="D485" s="46">
        <v>938</v>
      </c>
      <c r="E485" s="53">
        <v>74</v>
      </c>
      <c r="F485" s="54">
        <v>668.88</v>
      </c>
      <c r="G485" s="46">
        <v>668.88</v>
      </c>
      <c r="H485" s="53">
        <v>0</v>
      </c>
      <c r="I485" s="54">
        <v>344.29390000000001</v>
      </c>
      <c r="J485" s="46">
        <v>344.29390000000001</v>
      </c>
      <c r="K485" s="54">
        <v>24.08821</v>
      </c>
      <c r="L485" s="46">
        <v>22.14376</v>
      </c>
      <c r="M485" s="53">
        <f t="shared" si="28"/>
        <v>1.9444499999999998</v>
      </c>
      <c r="N485" s="11">
        <v>4.4871093917366576</v>
      </c>
      <c r="O485" s="11">
        <v>4.1249006656934046</v>
      </c>
      <c r="P485" s="11">
        <v>0.36220872604325283</v>
      </c>
      <c r="Q485" s="26">
        <v>11410</v>
      </c>
      <c r="R485">
        <v>75830</v>
      </c>
      <c r="S485">
        <v>3620</v>
      </c>
      <c r="T485" s="27">
        <f t="shared" si="29"/>
        <v>90860</v>
      </c>
      <c r="U485" s="46" t="str">
        <f t="shared" si="30"/>
        <v>PA</v>
      </c>
      <c r="V485">
        <f t="shared" si="31"/>
        <v>407698.75933319272</v>
      </c>
    </row>
    <row r="486" spans="1:22" x14ac:dyDescent="0.2">
      <c r="A486" s="24">
        <v>42097</v>
      </c>
      <c r="B486" s="25" t="s">
        <v>704</v>
      </c>
      <c r="C486" s="46">
        <v>1646</v>
      </c>
      <c r="D486" s="46">
        <v>2068</v>
      </c>
      <c r="E486" s="53">
        <v>251</v>
      </c>
      <c r="F486" s="54">
        <v>1043.58</v>
      </c>
      <c r="G486" s="46">
        <v>1465.58</v>
      </c>
      <c r="H486" s="53">
        <v>0</v>
      </c>
      <c r="I486" s="54">
        <v>343.91419999999999</v>
      </c>
      <c r="J486" s="46">
        <v>343.91419999999999</v>
      </c>
      <c r="K486" s="54">
        <v>24.989629999999998</v>
      </c>
      <c r="L486" s="46">
        <v>23.158259999999999</v>
      </c>
      <c r="M486" s="53">
        <f t="shared" si="28"/>
        <v>1.8313699999999997</v>
      </c>
      <c r="N486" s="11">
        <v>4.6550243238922331</v>
      </c>
      <c r="O486" s="11">
        <v>4.313879941360498</v>
      </c>
      <c r="P486" s="11">
        <v>0.3411443825317349</v>
      </c>
      <c r="Q486" s="26">
        <v>55120</v>
      </c>
      <c r="R486">
        <v>59680</v>
      </c>
      <c r="S486">
        <v>80</v>
      </c>
      <c r="T486" s="27">
        <f t="shared" si="29"/>
        <v>114880</v>
      </c>
      <c r="U486" s="46" t="str">
        <f t="shared" si="30"/>
        <v>PA</v>
      </c>
      <c r="V486">
        <f t="shared" si="31"/>
        <v>534769.19432873977</v>
      </c>
    </row>
    <row r="487" spans="1:22" x14ac:dyDescent="0.2">
      <c r="A487" s="24">
        <v>6095</v>
      </c>
      <c r="B487" s="25" t="s">
        <v>705</v>
      </c>
      <c r="C487" s="46">
        <v>2554</v>
      </c>
      <c r="D487" s="46">
        <v>2514</v>
      </c>
      <c r="E487" s="53">
        <v>990</v>
      </c>
      <c r="F487" s="54">
        <v>928.04</v>
      </c>
      <c r="G487" s="46">
        <v>888.04</v>
      </c>
      <c r="H487" s="53">
        <v>0</v>
      </c>
      <c r="I487" s="54"/>
      <c r="J487" s="46">
        <v>343.8777</v>
      </c>
      <c r="K487" s="54">
        <v>38.532919999999997</v>
      </c>
      <c r="L487" s="46">
        <v>31.085840000000001</v>
      </c>
      <c r="M487" s="53">
        <f t="shared" si="28"/>
        <v>7.4470799999999961</v>
      </c>
      <c r="N487" s="11">
        <v>7.177844564749198</v>
      </c>
      <c r="O487" s="11">
        <v>5.790615600495971</v>
      </c>
      <c r="P487" s="11">
        <v>1.3872289642532261</v>
      </c>
      <c r="Q487" s="26">
        <v>65790</v>
      </c>
      <c r="R487">
        <v>9410</v>
      </c>
      <c r="S487">
        <v>89480</v>
      </c>
      <c r="T487" s="27">
        <f t="shared" si="29"/>
        <v>164680</v>
      </c>
      <c r="U487" s="46" t="str">
        <f t="shared" si="30"/>
        <v>CA</v>
      </c>
      <c r="V487">
        <f t="shared" si="31"/>
        <v>1182047.4429228979</v>
      </c>
    </row>
    <row r="488" spans="1:22" x14ac:dyDescent="0.2">
      <c r="A488" s="24">
        <v>29015</v>
      </c>
      <c r="B488" s="25" t="s">
        <v>706</v>
      </c>
      <c r="C488" s="46">
        <v>918</v>
      </c>
      <c r="D488" s="46">
        <v>918</v>
      </c>
      <c r="E488" s="53">
        <v>918</v>
      </c>
      <c r="F488" s="54">
        <v>805.14</v>
      </c>
      <c r="G488" s="46">
        <v>805.14</v>
      </c>
      <c r="H488" s="53">
        <v>805.14</v>
      </c>
      <c r="I488" s="54">
        <v>343.53449999999998</v>
      </c>
      <c r="J488" s="46">
        <v>343.53449999999998</v>
      </c>
      <c r="K488" s="54">
        <v>12.809939999999999</v>
      </c>
      <c r="L488" s="46">
        <v>11.552619999999999</v>
      </c>
      <c r="M488" s="53">
        <f t="shared" si="28"/>
        <v>1.25732</v>
      </c>
      <c r="N488" s="11">
        <v>2.3862130926948528</v>
      </c>
      <c r="O488" s="11">
        <v>2.152001734506829</v>
      </c>
      <c r="P488" s="11">
        <v>0.23421135818802369</v>
      </c>
      <c r="Q488" s="26">
        <v>37140</v>
      </c>
      <c r="R488">
        <v>125370</v>
      </c>
      <c r="S488">
        <v>4320</v>
      </c>
      <c r="T488" s="27">
        <f t="shared" si="29"/>
        <v>166830</v>
      </c>
      <c r="U488" s="46" t="str">
        <f t="shared" si="30"/>
        <v>MO</v>
      </c>
      <c r="V488">
        <f t="shared" si="31"/>
        <v>398091.93025428231</v>
      </c>
    </row>
    <row r="489" spans="1:22" x14ac:dyDescent="0.2">
      <c r="A489" s="24">
        <v>18171</v>
      </c>
      <c r="B489" s="25" t="s">
        <v>707</v>
      </c>
      <c r="C489" s="46">
        <v>1222</v>
      </c>
      <c r="D489" s="46">
        <v>1817</v>
      </c>
      <c r="E489" s="53">
        <v>0</v>
      </c>
      <c r="F489" s="54">
        <v>1116.2</v>
      </c>
      <c r="G489" s="46">
        <v>1711.2</v>
      </c>
      <c r="H489" s="53">
        <v>0</v>
      </c>
      <c r="I489" s="54">
        <v>343.40789999999998</v>
      </c>
      <c r="J489" s="46">
        <v>343.40789999999998</v>
      </c>
      <c r="K489" s="54">
        <v>13.42873</v>
      </c>
      <c r="L489" s="46">
        <v>12.179080000000001</v>
      </c>
      <c r="M489" s="53">
        <f t="shared" si="28"/>
        <v>1.249649999999999</v>
      </c>
      <c r="N489" s="11">
        <v>2.501480205548515</v>
      </c>
      <c r="O489" s="11">
        <v>2.2686976014702669</v>
      </c>
      <c r="P489" s="11">
        <v>0.23278260407824869</v>
      </c>
      <c r="Q489" s="26">
        <v>168000</v>
      </c>
      <c r="R489">
        <v>16770</v>
      </c>
      <c r="S489">
        <v>630</v>
      </c>
      <c r="T489" s="27">
        <f t="shared" si="29"/>
        <v>185400</v>
      </c>
      <c r="U489" s="46" t="str">
        <f t="shared" si="30"/>
        <v>IN</v>
      </c>
      <c r="V489">
        <f t="shared" si="31"/>
        <v>463774.43010869471</v>
      </c>
    </row>
    <row r="490" spans="1:22" x14ac:dyDescent="0.2">
      <c r="A490" s="24">
        <v>35043</v>
      </c>
      <c r="B490" s="25" t="s">
        <v>708</v>
      </c>
      <c r="C490" s="46">
        <v>178</v>
      </c>
      <c r="D490" s="46">
        <v>178</v>
      </c>
      <c r="E490" s="53">
        <v>72</v>
      </c>
      <c r="F490" s="54">
        <v>178</v>
      </c>
      <c r="G490" s="46">
        <v>178</v>
      </c>
      <c r="H490" s="53">
        <v>72</v>
      </c>
      <c r="I490" s="54"/>
      <c r="J490" s="46">
        <v>343.36610000000002</v>
      </c>
      <c r="K490" s="54">
        <v>9.687011</v>
      </c>
      <c r="L490" s="46">
        <v>9.1346430000000005</v>
      </c>
      <c r="M490" s="53">
        <f t="shared" si="28"/>
        <v>0.55236799999999953</v>
      </c>
      <c r="N490" s="11">
        <v>1.8044793712756699</v>
      </c>
      <c r="O490" s="11">
        <v>1.7015852317570099</v>
      </c>
      <c r="P490" s="11">
        <v>0.1028941395186605</v>
      </c>
      <c r="Q490" s="26">
        <v>0</v>
      </c>
      <c r="R490">
        <v>360</v>
      </c>
      <c r="S490">
        <v>4050</v>
      </c>
      <c r="T490" s="27">
        <f t="shared" si="29"/>
        <v>4410</v>
      </c>
      <c r="U490" s="46" t="str">
        <f t="shared" si="30"/>
        <v>NM</v>
      </c>
      <c r="V490">
        <f t="shared" si="31"/>
        <v>7957.7540273257046</v>
      </c>
    </row>
    <row r="491" spans="1:22" x14ac:dyDescent="0.2">
      <c r="A491" s="24">
        <v>16087</v>
      </c>
      <c r="B491" s="25" t="s">
        <v>709</v>
      </c>
      <c r="C491" s="46">
        <v>550</v>
      </c>
      <c r="D491" s="46">
        <v>550</v>
      </c>
      <c r="E491" s="53">
        <v>147</v>
      </c>
      <c r="F491" s="54">
        <v>303.38</v>
      </c>
      <c r="G491" s="46">
        <v>303.38</v>
      </c>
      <c r="H491" s="53">
        <v>0</v>
      </c>
      <c r="I491" s="54"/>
      <c r="J491" s="46">
        <v>343.28280000000001</v>
      </c>
      <c r="K491" s="54">
        <v>14.61468</v>
      </c>
      <c r="L491" s="46">
        <v>13.686310000000001</v>
      </c>
      <c r="M491" s="53">
        <f t="shared" si="28"/>
        <v>0.92836999999999925</v>
      </c>
      <c r="N491" s="11">
        <v>2.7223968856642271</v>
      </c>
      <c r="O491" s="11">
        <v>2.549461754909117</v>
      </c>
      <c r="P491" s="11">
        <v>0.17293513075511041</v>
      </c>
      <c r="Q491" s="26">
        <v>11200</v>
      </c>
      <c r="R491">
        <v>7160</v>
      </c>
      <c r="S491">
        <v>271650</v>
      </c>
      <c r="T491" s="27">
        <f t="shared" si="29"/>
        <v>290010</v>
      </c>
      <c r="U491" s="46" t="str">
        <f t="shared" si="30"/>
        <v>ID</v>
      </c>
      <c r="V491">
        <f t="shared" si="31"/>
        <v>789522.3208114825</v>
      </c>
    </row>
    <row r="492" spans="1:22" x14ac:dyDescent="0.2">
      <c r="A492" s="24">
        <v>19173</v>
      </c>
      <c r="B492" s="25" t="s">
        <v>710</v>
      </c>
      <c r="C492" s="46">
        <v>776</v>
      </c>
      <c r="D492" s="46">
        <v>957</v>
      </c>
      <c r="E492" s="53">
        <v>0</v>
      </c>
      <c r="F492" s="54">
        <v>722.52</v>
      </c>
      <c r="G492" s="46">
        <v>903.52</v>
      </c>
      <c r="H492" s="53">
        <v>0</v>
      </c>
      <c r="I492" s="54">
        <v>343.02820000000003</v>
      </c>
      <c r="J492" s="46">
        <v>343.02820000000003</v>
      </c>
      <c r="K492" s="54">
        <v>13.97128</v>
      </c>
      <c r="L492" s="46">
        <v>12.05621</v>
      </c>
      <c r="M492" s="53">
        <f t="shared" si="28"/>
        <v>1.9150700000000001</v>
      </c>
      <c r="N492" s="11">
        <v>2.6025454652953681</v>
      </c>
      <c r="O492" s="11">
        <v>2.2458095939776932</v>
      </c>
      <c r="P492" s="11">
        <v>0.35673587131767459</v>
      </c>
      <c r="Q492" s="26">
        <v>156910</v>
      </c>
      <c r="R492">
        <v>123020</v>
      </c>
      <c r="S492">
        <v>4460</v>
      </c>
      <c r="T492" s="27">
        <f t="shared" si="29"/>
        <v>284390</v>
      </c>
      <c r="U492" s="46" t="str">
        <f t="shared" si="30"/>
        <v>IA</v>
      </c>
      <c r="V492">
        <f t="shared" si="31"/>
        <v>740137.90487534972</v>
      </c>
    </row>
    <row r="493" spans="1:22" x14ac:dyDescent="0.2">
      <c r="A493" s="24">
        <v>48129</v>
      </c>
      <c r="B493" s="25" t="s">
        <v>711</v>
      </c>
      <c r="C493" s="46">
        <v>270</v>
      </c>
      <c r="D493" s="46">
        <v>276</v>
      </c>
      <c r="E493" s="53">
        <v>156</v>
      </c>
      <c r="F493" s="54">
        <v>70.62</v>
      </c>
      <c r="G493" s="46">
        <v>76.62</v>
      </c>
      <c r="H493" s="53">
        <v>0</v>
      </c>
      <c r="I493" s="54"/>
      <c r="J493" s="46">
        <v>342.8553</v>
      </c>
      <c r="K493" s="54">
        <v>11.4861</v>
      </c>
      <c r="L493" s="46">
        <v>15.17666</v>
      </c>
      <c r="M493" s="53">
        <f t="shared" si="28"/>
        <v>-3.6905599999999996</v>
      </c>
      <c r="N493" s="11">
        <v>2.1396105059041921</v>
      </c>
      <c r="O493" s="11">
        <v>2.827081531637015</v>
      </c>
      <c r="P493" s="11">
        <v>-0.6874710257328227</v>
      </c>
      <c r="Q493" s="26">
        <v>41860</v>
      </c>
      <c r="R493">
        <v>0</v>
      </c>
      <c r="S493">
        <v>528210</v>
      </c>
      <c r="T493" s="27">
        <f t="shared" si="29"/>
        <v>570070</v>
      </c>
      <c r="U493" s="46" t="str">
        <f t="shared" si="30"/>
        <v>TX</v>
      </c>
      <c r="V493">
        <f t="shared" si="31"/>
        <v>1219727.7611008028</v>
      </c>
    </row>
    <row r="494" spans="1:22" x14ac:dyDescent="0.2">
      <c r="A494" s="24">
        <v>16059</v>
      </c>
      <c r="B494" s="25" t="s">
        <v>712</v>
      </c>
      <c r="C494" s="46">
        <v>830</v>
      </c>
      <c r="D494" s="46">
        <v>830</v>
      </c>
      <c r="E494" s="53">
        <v>157</v>
      </c>
      <c r="F494" s="54">
        <v>388.92</v>
      </c>
      <c r="G494" s="46">
        <v>388.92</v>
      </c>
      <c r="H494" s="53">
        <v>0</v>
      </c>
      <c r="I494" s="54"/>
      <c r="J494" s="46">
        <v>341.97289999999998</v>
      </c>
      <c r="K494" s="54">
        <v>14.251609999999999</v>
      </c>
      <c r="L494" s="46">
        <v>13.356400000000001</v>
      </c>
      <c r="M494" s="53">
        <f t="shared" si="28"/>
        <v>0.89520999999999873</v>
      </c>
      <c r="N494" s="11">
        <v>2.6547648446425889</v>
      </c>
      <c r="O494" s="11">
        <v>2.48800670036468</v>
      </c>
      <c r="P494" s="11">
        <v>0.16675814427790889</v>
      </c>
      <c r="Q494" s="26">
        <v>2090</v>
      </c>
      <c r="R494">
        <v>12690</v>
      </c>
      <c r="S494">
        <v>75570</v>
      </c>
      <c r="T494" s="27">
        <f t="shared" si="29"/>
        <v>90350</v>
      </c>
      <c r="U494" s="46" t="str">
        <f t="shared" si="30"/>
        <v>ID</v>
      </c>
      <c r="V494">
        <f t="shared" si="31"/>
        <v>239858.0037134579</v>
      </c>
    </row>
    <row r="495" spans="1:22" x14ac:dyDescent="0.2">
      <c r="A495" s="24">
        <v>48205</v>
      </c>
      <c r="B495" s="25" t="s">
        <v>713</v>
      </c>
      <c r="C495" s="46">
        <v>314</v>
      </c>
      <c r="D495" s="46">
        <v>189</v>
      </c>
      <c r="E495" s="53">
        <v>49</v>
      </c>
      <c r="F495" s="54">
        <v>114.62</v>
      </c>
      <c r="G495" s="46">
        <v>0</v>
      </c>
      <c r="H495" s="53">
        <v>0</v>
      </c>
      <c r="I495" s="54"/>
      <c r="J495" s="46">
        <v>341.58850000000001</v>
      </c>
      <c r="K495" s="54">
        <v>11.4861</v>
      </c>
      <c r="L495" s="46">
        <v>15.293659999999999</v>
      </c>
      <c r="M495" s="53">
        <f t="shared" si="28"/>
        <v>-3.8075599999999987</v>
      </c>
      <c r="N495" s="11">
        <v>2.1396105059041921</v>
      </c>
      <c r="O495" s="11">
        <v>2.8488760858539202</v>
      </c>
      <c r="P495" s="11">
        <v>-0.70926557994972739</v>
      </c>
      <c r="Q495" s="26">
        <v>21610</v>
      </c>
      <c r="R495">
        <v>0</v>
      </c>
      <c r="S495">
        <v>46090</v>
      </c>
      <c r="T495" s="27">
        <f t="shared" si="29"/>
        <v>67700</v>
      </c>
      <c r="U495" s="46" t="str">
        <f t="shared" si="30"/>
        <v>TX</v>
      </c>
      <c r="V495">
        <f t="shared" si="31"/>
        <v>144851.6312497138</v>
      </c>
    </row>
    <row r="496" spans="1:22" x14ac:dyDescent="0.2">
      <c r="A496" s="24">
        <v>48087</v>
      </c>
      <c r="B496" s="25" t="s">
        <v>714</v>
      </c>
      <c r="C496" s="46">
        <v>261</v>
      </c>
      <c r="D496" s="46">
        <v>453</v>
      </c>
      <c r="E496" s="53">
        <v>300</v>
      </c>
      <c r="F496" s="54">
        <v>61.62</v>
      </c>
      <c r="G496" s="46">
        <v>253.62</v>
      </c>
      <c r="H496" s="53">
        <v>100.62</v>
      </c>
      <c r="I496" s="54"/>
      <c r="J496" s="46">
        <v>341.07560000000001</v>
      </c>
      <c r="K496" s="54">
        <v>11.4861</v>
      </c>
      <c r="L496" s="46">
        <v>15.37316</v>
      </c>
      <c r="M496" s="53">
        <f t="shared" si="28"/>
        <v>-3.88706</v>
      </c>
      <c r="N496" s="11">
        <v>2.1396105059041921</v>
      </c>
      <c r="O496" s="11">
        <v>2.8636852060269451</v>
      </c>
      <c r="P496" s="11">
        <v>-0.72407470012275266</v>
      </c>
      <c r="Q496" s="26">
        <v>104300</v>
      </c>
      <c r="R496">
        <v>0</v>
      </c>
      <c r="S496">
        <v>463270</v>
      </c>
      <c r="T496" s="27">
        <f t="shared" si="29"/>
        <v>567570</v>
      </c>
      <c r="U496" s="46" t="str">
        <f t="shared" si="30"/>
        <v>TX</v>
      </c>
      <c r="V496">
        <f t="shared" si="31"/>
        <v>1214378.7348360424</v>
      </c>
    </row>
    <row r="497" spans="1:22" x14ac:dyDescent="0.2">
      <c r="A497" s="24">
        <v>6097</v>
      </c>
      <c r="B497" s="25" t="s">
        <v>715</v>
      </c>
      <c r="C497" s="46">
        <v>1761</v>
      </c>
      <c r="D497" s="46">
        <v>4022</v>
      </c>
      <c r="E497" s="53">
        <v>283</v>
      </c>
      <c r="F497" s="54">
        <v>135.04</v>
      </c>
      <c r="G497" s="46">
        <v>2396.04</v>
      </c>
      <c r="H497" s="53">
        <v>0</v>
      </c>
      <c r="I497" s="54"/>
      <c r="J497" s="46">
        <v>340.38799999999998</v>
      </c>
      <c r="K497" s="54">
        <v>38.532919999999997</v>
      </c>
      <c r="L497" s="46">
        <v>31.073219999999999</v>
      </c>
      <c r="M497" s="53">
        <f t="shared" si="28"/>
        <v>7.459699999999998</v>
      </c>
      <c r="N497" s="11">
        <v>7.177844564749198</v>
      </c>
      <c r="O497" s="11">
        <v>5.7882647690924038</v>
      </c>
      <c r="P497" s="11">
        <v>1.3895797956567939</v>
      </c>
      <c r="Q497" s="26">
        <v>50220</v>
      </c>
      <c r="R497">
        <v>650</v>
      </c>
      <c r="S497">
        <v>397780</v>
      </c>
      <c r="T497" s="27">
        <f t="shared" si="29"/>
        <v>448650</v>
      </c>
      <c r="U497" s="46" t="str">
        <f t="shared" si="30"/>
        <v>CA</v>
      </c>
      <c r="V497">
        <f t="shared" si="31"/>
        <v>3220339.9639747278</v>
      </c>
    </row>
    <row r="498" spans="1:22" x14ac:dyDescent="0.2">
      <c r="A498" s="24">
        <v>30011</v>
      </c>
      <c r="B498" s="25" t="s">
        <v>716</v>
      </c>
      <c r="C498" s="46">
        <v>107</v>
      </c>
      <c r="D498" s="46">
        <v>107</v>
      </c>
      <c r="E498" s="53">
        <v>107</v>
      </c>
      <c r="F498" s="54">
        <v>0</v>
      </c>
      <c r="G498" s="46">
        <v>0</v>
      </c>
      <c r="H498" s="53">
        <v>0</v>
      </c>
      <c r="I498" s="54"/>
      <c r="J498" s="46">
        <v>339.98450000000003</v>
      </c>
      <c r="K498" s="54">
        <v>0</v>
      </c>
      <c r="L498" s="46">
        <v>0</v>
      </c>
      <c r="M498" s="53">
        <f t="shared" si="28"/>
        <v>0</v>
      </c>
      <c r="N498" s="11">
        <v>0</v>
      </c>
      <c r="O498" s="11">
        <v>0</v>
      </c>
      <c r="P498" s="11">
        <v>0</v>
      </c>
      <c r="Q498" s="26">
        <v>0</v>
      </c>
      <c r="R498">
        <v>0</v>
      </c>
      <c r="S498">
        <v>0</v>
      </c>
      <c r="T498" s="27">
        <f t="shared" si="29"/>
        <v>0</v>
      </c>
      <c r="U498" s="46" t="str">
        <f t="shared" si="30"/>
        <v>MT</v>
      </c>
      <c r="V498">
        <f t="shared" si="31"/>
        <v>0</v>
      </c>
    </row>
    <row r="499" spans="1:22" x14ac:dyDescent="0.2">
      <c r="A499" s="24">
        <v>30075</v>
      </c>
      <c r="B499" s="25" t="s">
        <v>717</v>
      </c>
      <c r="C499" s="46">
        <v>142</v>
      </c>
      <c r="D499" s="46">
        <v>142</v>
      </c>
      <c r="E499" s="53">
        <v>142</v>
      </c>
      <c r="F499" s="54">
        <v>0</v>
      </c>
      <c r="G499" s="46">
        <v>0</v>
      </c>
      <c r="H499" s="53">
        <v>0</v>
      </c>
      <c r="I499" s="54"/>
      <c r="J499" s="46">
        <v>339.84989999999999</v>
      </c>
      <c r="K499" s="54">
        <v>0</v>
      </c>
      <c r="L499" s="46">
        <v>0</v>
      </c>
      <c r="M499" s="53">
        <f t="shared" si="28"/>
        <v>0</v>
      </c>
      <c r="N499" s="11">
        <v>0</v>
      </c>
      <c r="O499" s="11">
        <v>0</v>
      </c>
      <c r="P499" s="11">
        <v>0</v>
      </c>
      <c r="Q499" s="26">
        <v>0</v>
      </c>
      <c r="R499">
        <v>0</v>
      </c>
      <c r="S499">
        <v>0</v>
      </c>
      <c r="T499" s="27">
        <f t="shared" si="29"/>
        <v>0</v>
      </c>
      <c r="U499" s="46" t="str">
        <f t="shared" si="30"/>
        <v>MT</v>
      </c>
      <c r="V499">
        <f t="shared" si="31"/>
        <v>0</v>
      </c>
    </row>
    <row r="500" spans="1:22" x14ac:dyDescent="0.2">
      <c r="A500" s="24">
        <v>35047</v>
      </c>
      <c r="B500" s="25" t="s">
        <v>718</v>
      </c>
      <c r="C500" s="46">
        <v>189</v>
      </c>
      <c r="D500" s="46">
        <v>189</v>
      </c>
      <c r="E500" s="53">
        <v>189</v>
      </c>
      <c r="F500" s="54">
        <v>189</v>
      </c>
      <c r="G500" s="46">
        <v>189</v>
      </c>
      <c r="H500" s="53">
        <v>189</v>
      </c>
      <c r="I500" s="54"/>
      <c r="J500" s="46">
        <v>339.71960000000001</v>
      </c>
      <c r="K500" s="54">
        <v>8.4264259999999993</v>
      </c>
      <c r="L500" s="46">
        <v>7.8796280000000003</v>
      </c>
      <c r="M500" s="53">
        <f t="shared" si="28"/>
        <v>0.54679799999999901</v>
      </c>
      <c r="N500" s="11">
        <v>1.5696598146302261</v>
      </c>
      <c r="O500" s="11">
        <v>1.467803244914883</v>
      </c>
      <c r="P500" s="11">
        <v>0.10185656971534281</v>
      </c>
      <c r="Q500" s="26">
        <v>20</v>
      </c>
      <c r="R500">
        <v>1230</v>
      </c>
      <c r="S500">
        <v>13310</v>
      </c>
      <c r="T500" s="27">
        <f t="shared" si="29"/>
        <v>14560</v>
      </c>
      <c r="U500" s="46" t="str">
        <f t="shared" si="30"/>
        <v>NM</v>
      </c>
      <c r="V500">
        <f t="shared" si="31"/>
        <v>22854.246901016093</v>
      </c>
    </row>
    <row r="501" spans="1:22" x14ac:dyDescent="0.2">
      <c r="A501" s="24">
        <v>35049</v>
      </c>
      <c r="B501" s="25" t="s">
        <v>719</v>
      </c>
      <c r="C501" s="46">
        <v>312</v>
      </c>
      <c r="D501" s="46">
        <v>312</v>
      </c>
      <c r="E501" s="53">
        <v>312</v>
      </c>
      <c r="F501" s="54">
        <v>312</v>
      </c>
      <c r="G501" s="46">
        <v>312</v>
      </c>
      <c r="H501" s="53">
        <v>312</v>
      </c>
      <c r="I501" s="54"/>
      <c r="J501" s="46">
        <v>339.59620000000001</v>
      </c>
      <c r="K501" s="54">
        <v>10.076140000000001</v>
      </c>
      <c r="L501" s="46">
        <v>9.5765659999999997</v>
      </c>
      <c r="M501" s="53">
        <f t="shared" si="28"/>
        <v>0.49957400000000085</v>
      </c>
      <c r="N501" s="11">
        <v>1.87696563698396</v>
      </c>
      <c r="O501" s="11">
        <v>1.783905870929636</v>
      </c>
      <c r="P501" s="11">
        <v>9.3059766054325047E-2</v>
      </c>
      <c r="Q501" s="26">
        <v>0</v>
      </c>
      <c r="R501">
        <v>0</v>
      </c>
      <c r="S501">
        <v>1810</v>
      </c>
      <c r="T501" s="27">
        <f t="shared" si="29"/>
        <v>1810</v>
      </c>
      <c r="U501" s="46" t="str">
        <f t="shared" si="30"/>
        <v>NM</v>
      </c>
      <c r="V501">
        <f t="shared" si="31"/>
        <v>3397.3078029409676</v>
      </c>
    </row>
    <row r="502" spans="1:22" x14ac:dyDescent="0.2">
      <c r="A502" s="24">
        <v>30009</v>
      </c>
      <c r="B502" s="25" t="s">
        <v>720</v>
      </c>
      <c r="C502" s="46">
        <v>459</v>
      </c>
      <c r="D502" s="46">
        <v>459</v>
      </c>
      <c r="E502" s="53">
        <v>459</v>
      </c>
      <c r="F502" s="54">
        <v>253.68</v>
      </c>
      <c r="G502" s="46">
        <v>253.68</v>
      </c>
      <c r="H502" s="53">
        <v>253.68</v>
      </c>
      <c r="I502" s="54"/>
      <c r="J502" s="46">
        <v>339.35210000000001</v>
      </c>
      <c r="K502" s="54">
        <v>13.926780000000001</v>
      </c>
      <c r="L502" s="46">
        <v>13.006729999999999</v>
      </c>
      <c r="M502" s="53">
        <f t="shared" si="28"/>
        <v>0.92005000000000159</v>
      </c>
      <c r="N502" s="11">
        <v>2.5942560835632968</v>
      </c>
      <c r="O502" s="11">
        <v>2.422870787774722</v>
      </c>
      <c r="P502" s="11">
        <v>0.17138529578857539</v>
      </c>
      <c r="Q502" s="26">
        <v>10</v>
      </c>
      <c r="R502">
        <v>4810</v>
      </c>
      <c r="S502">
        <v>58150</v>
      </c>
      <c r="T502" s="27">
        <f t="shared" si="29"/>
        <v>62970</v>
      </c>
      <c r="U502" s="46" t="str">
        <f t="shared" si="30"/>
        <v>MT</v>
      </c>
      <c r="V502">
        <f t="shared" si="31"/>
        <v>163360.30558198079</v>
      </c>
    </row>
    <row r="503" spans="1:22" x14ac:dyDescent="0.2">
      <c r="A503" s="24">
        <v>18017</v>
      </c>
      <c r="B503" s="25" t="s">
        <v>721</v>
      </c>
      <c r="C503" s="46">
        <v>1312</v>
      </c>
      <c r="D503" s="46">
        <v>1591</v>
      </c>
      <c r="E503" s="53">
        <v>0</v>
      </c>
      <c r="F503" s="54">
        <v>1198.3800000000001</v>
      </c>
      <c r="G503" s="46">
        <v>1477.38</v>
      </c>
      <c r="H503" s="53">
        <v>0</v>
      </c>
      <c r="I503" s="54">
        <v>339.10419999999999</v>
      </c>
      <c r="J503" s="46">
        <v>339.10419999999999</v>
      </c>
      <c r="K503" s="54">
        <v>13.64832</v>
      </c>
      <c r="L503" s="46">
        <v>11.968</v>
      </c>
      <c r="M503" s="53">
        <f t="shared" si="28"/>
        <v>1.68032</v>
      </c>
      <c r="N503" s="11">
        <v>2.5423850445270642</v>
      </c>
      <c r="O503" s="11">
        <v>2.229377990324076</v>
      </c>
      <c r="P503" s="11">
        <v>0.3130070542029873</v>
      </c>
      <c r="Q503" s="26">
        <v>195000</v>
      </c>
      <c r="R503">
        <v>11910</v>
      </c>
      <c r="S503">
        <v>2990</v>
      </c>
      <c r="T503" s="27">
        <f t="shared" si="29"/>
        <v>209900</v>
      </c>
      <c r="U503" s="46" t="str">
        <f t="shared" si="30"/>
        <v>IN</v>
      </c>
      <c r="V503">
        <f t="shared" si="31"/>
        <v>533646.62084623077</v>
      </c>
    </row>
    <row r="504" spans="1:22" x14ac:dyDescent="0.2">
      <c r="A504" s="24">
        <v>46105</v>
      </c>
      <c r="B504" s="25" t="s">
        <v>722</v>
      </c>
      <c r="C504" s="46">
        <v>161</v>
      </c>
      <c r="D504" s="46">
        <v>161</v>
      </c>
      <c r="E504" s="53">
        <v>161</v>
      </c>
      <c r="F504" s="54">
        <v>0</v>
      </c>
      <c r="G504" s="46">
        <v>0</v>
      </c>
      <c r="H504" s="53">
        <v>0</v>
      </c>
      <c r="I504" s="54"/>
      <c r="J504" s="46">
        <v>339.0265</v>
      </c>
      <c r="K504" s="54">
        <v>0</v>
      </c>
      <c r="L504" s="46">
        <v>0</v>
      </c>
      <c r="M504" s="53">
        <f t="shared" si="28"/>
        <v>0</v>
      </c>
      <c r="N504" s="11">
        <v>0</v>
      </c>
      <c r="O504" s="11">
        <v>0</v>
      </c>
      <c r="P504" s="11">
        <v>0</v>
      </c>
      <c r="Q504" s="26">
        <v>0</v>
      </c>
      <c r="R504">
        <v>0</v>
      </c>
      <c r="S504">
        <v>0</v>
      </c>
      <c r="T504" s="27">
        <f t="shared" si="29"/>
        <v>0</v>
      </c>
      <c r="U504" s="46" t="str">
        <f t="shared" si="30"/>
        <v>SD</v>
      </c>
      <c r="V504">
        <f t="shared" si="31"/>
        <v>0</v>
      </c>
    </row>
    <row r="505" spans="1:22" x14ac:dyDescent="0.2">
      <c r="A505" s="24">
        <v>35031</v>
      </c>
      <c r="B505" s="25" t="s">
        <v>723</v>
      </c>
      <c r="C505" s="46">
        <v>99</v>
      </c>
      <c r="D505" s="46">
        <v>99</v>
      </c>
      <c r="E505" s="53">
        <v>69</v>
      </c>
      <c r="F505" s="54">
        <v>99</v>
      </c>
      <c r="G505" s="46">
        <v>99</v>
      </c>
      <c r="H505" s="53">
        <v>69</v>
      </c>
      <c r="I505" s="54"/>
      <c r="J505" s="46">
        <v>338.86619999999999</v>
      </c>
      <c r="K505" s="54">
        <v>8.3304960000000001</v>
      </c>
      <c r="L505" s="46">
        <v>7.7897249999999998</v>
      </c>
      <c r="M505" s="53">
        <f t="shared" si="28"/>
        <v>0.54077100000000033</v>
      </c>
      <c r="N505" s="11">
        <v>1.551790142954776</v>
      </c>
      <c r="O505" s="11">
        <v>1.451056272198965</v>
      </c>
      <c r="P505" s="11">
        <v>0.1007338707558106</v>
      </c>
      <c r="Q505" s="26">
        <v>0</v>
      </c>
      <c r="R505">
        <v>0</v>
      </c>
      <c r="S505">
        <v>90</v>
      </c>
      <c r="T505" s="27">
        <f t="shared" si="29"/>
        <v>90</v>
      </c>
      <c r="U505" s="46" t="str">
        <f t="shared" si="30"/>
        <v>NM</v>
      </c>
      <c r="V505">
        <f t="shared" si="31"/>
        <v>139.66111286592985</v>
      </c>
    </row>
    <row r="506" spans="1:22" x14ac:dyDescent="0.2">
      <c r="A506" s="24">
        <v>30003</v>
      </c>
      <c r="B506" s="25" t="s">
        <v>724</v>
      </c>
      <c r="C506" s="46">
        <v>229</v>
      </c>
      <c r="D506" s="46">
        <v>229</v>
      </c>
      <c r="E506" s="53">
        <v>229</v>
      </c>
      <c r="F506" s="54">
        <v>0</v>
      </c>
      <c r="G506" s="46">
        <v>0</v>
      </c>
      <c r="H506" s="53">
        <v>0</v>
      </c>
      <c r="I506" s="54"/>
      <c r="J506" s="46">
        <v>338.81909999999999</v>
      </c>
      <c r="K506" s="54">
        <v>11.03824</v>
      </c>
      <c r="L506" s="46">
        <v>10.385719999999999</v>
      </c>
      <c r="M506" s="53">
        <f t="shared" si="28"/>
        <v>0.65252000000000088</v>
      </c>
      <c r="N506" s="11">
        <v>2.056183932813739</v>
      </c>
      <c r="O506" s="11">
        <v>1.9346336548854079</v>
      </c>
      <c r="P506" s="11">
        <v>0.1215502779283312</v>
      </c>
      <c r="Q506" s="26">
        <v>3420</v>
      </c>
      <c r="R506">
        <v>1930</v>
      </c>
      <c r="S506">
        <v>113620</v>
      </c>
      <c r="T506" s="27">
        <f t="shared" si="29"/>
        <v>118970</v>
      </c>
      <c r="U506" s="46" t="str">
        <f t="shared" si="30"/>
        <v>MT</v>
      </c>
      <c r="V506">
        <f t="shared" si="31"/>
        <v>244624.20248685053</v>
      </c>
    </row>
    <row r="507" spans="1:22" x14ac:dyDescent="0.2">
      <c r="A507" s="24">
        <v>38003</v>
      </c>
      <c r="B507" s="25" t="s">
        <v>725</v>
      </c>
      <c r="C507" s="46">
        <v>485</v>
      </c>
      <c r="D507" s="46">
        <v>485</v>
      </c>
      <c r="E507" s="53">
        <v>171</v>
      </c>
      <c r="F507" s="54">
        <v>455.52</v>
      </c>
      <c r="G507" s="46">
        <v>455.52</v>
      </c>
      <c r="H507" s="53">
        <v>141.52000000000001</v>
      </c>
      <c r="I507" s="54">
        <v>338.34469999999999</v>
      </c>
      <c r="J507" s="46">
        <v>338.34469999999999</v>
      </c>
      <c r="K507" s="54">
        <v>14.57033</v>
      </c>
      <c r="L507" s="46">
        <v>12.159739999999999</v>
      </c>
      <c r="M507" s="53">
        <f t="shared" si="28"/>
        <v>2.4105900000000009</v>
      </c>
      <c r="N507" s="11">
        <v>2.7141354456683322</v>
      </c>
      <c r="O507" s="11">
        <v>2.2650949802860358</v>
      </c>
      <c r="P507" s="11">
        <v>0.44904046538229592</v>
      </c>
      <c r="Q507" s="26">
        <v>143010</v>
      </c>
      <c r="R507">
        <v>37160</v>
      </c>
      <c r="S507">
        <v>9860</v>
      </c>
      <c r="T507" s="27">
        <f t="shared" si="29"/>
        <v>190030</v>
      </c>
      <c r="U507" s="46" t="str">
        <f t="shared" si="30"/>
        <v>ND</v>
      </c>
      <c r="V507">
        <f t="shared" si="31"/>
        <v>515767.15874035319</v>
      </c>
    </row>
    <row r="508" spans="1:22" x14ac:dyDescent="0.2">
      <c r="A508" s="24">
        <v>46063</v>
      </c>
      <c r="B508" s="25" t="s">
        <v>726</v>
      </c>
      <c r="C508" s="46">
        <v>169</v>
      </c>
      <c r="D508" s="46">
        <v>169</v>
      </c>
      <c r="E508" s="53">
        <v>0</v>
      </c>
      <c r="F508" s="54">
        <v>0</v>
      </c>
      <c r="G508" s="46">
        <v>0</v>
      </c>
      <c r="H508" s="53">
        <v>0</v>
      </c>
      <c r="I508" s="54"/>
      <c r="J508" s="46">
        <v>338.23989999999998</v>
      </c>
      <c r="K508" s="54">
        <v>0</v>
      </c>
      <c r="L508" s="46">
        <v>0</v>
      </c>
      <c r="M508" s="53">
        <f t="shared" si="28"/>
        <v>0</v>
      </c>
      <c r="N508" s="11">
        <v>0</v>
      </c>
      <c r="O508" s="11">
        <v>0</v>
      </c>
      <c r="P508" s="11">
        <v>0</v>
      </c>
      <c r="Q508" s="26">
        <v>0</v>
      </c>
      <c r="R508">
        <v>0</v>
      </c>
      <c r="S508">
        <v>0</v>
      </c>
      <c r="T508" s="27">
        <f t="shared" si="29"/>
        <v>0</v>
      </c>
      <c r="U508" s="46" t="str">
        <f t="shared" si="30"/>
        <v>SD</v>
      </c>
      <c r="V508">
        <f t="shared" si="31"/>
        <v>0</v>
      </c>
    </row>
    <row r="509" spans="1:22" x14ac:dyDescent="0.2">
      <c r="A509" s="24">
        <v>55061</v>
      </c>
      <c r="B509" s="25" t="s">
        <v>727</v>
      </c>
      <c r="C509" s="46">
        <v>703</v>
      </c>
      <c r="D509" s="46">
        <v>582</v>
      </c>
      <c r="E509" s="53">
        <v>0</v>
      </c>
      <c r="F509" s="54">
        <v>618.32000000000005</v>
      </c>
      <c r="G509" s="46">
        <v>497.32</v>
      </c>
      <c r="H509" s="53">
        <v>0</v>
      </c>
      <c r="I509" s="54">
        <v>337.96499999999997</v>
      </c>
      <c r="J509" s="46">
        <v>337.96499999999997</v>
      </c>
      <c r="K509" s="54">
        <v>18.58841</v>
      </c>
      <c r="L509" s="46">
        <v>16.53735</v>
      </c>
      <c r="M509" s="53">
        <f t="shared" si="28"/>
        <v>2.0510599999999997</v>
      </c>
      <c r="N509" s="11">
        <v>3.462616320949194</v>
      </c>
      <c r="O509" s="11">
        <v>3.0805484716147951</v>
      </c>
      <c r="P509" s="11">
        <v>0.38206784933440002</v>
      </c>
      <c r="Q509" s="26">
        <v>41010</v>
      </c>
      <c r="R509">
        <v>102540</v>
      </c>
      <c r="S509">
        <v>5040</v>
      </c>
      <c r="T509" s="27">
        <f t="shared" si="29"/>
        <v>148590</v>
      </c>
      <c r="U509" s="46" t="str">
        <f t="shared" si="30"/>
        <v>WI</v>
      </c>
      <c r="V509">
        <f t="shared" si="31"/>
        <v>514510.15912984073</v>
      </c>
    </row>
    <row r="510" spans="1:22" x14ac:dyDescent="0.2">
      <c r="A510" s="24">
        <v>19131</v>
      </c>
      <c r="B510" s="25" t="s">
        <v>728</v>
      </c>
      <c r="C510" s="46">
        <v>1317</v>
      </c>
      <c r="D510" s="46">
        <v>929</v>
      </c>
      <c r="E510" s="53">
        <v>0</v>
      </c>
      <c r="F510" s="54">
        <v>1236.68</v>
      </c>
      <c r="G510" s="46">
        <v>848.68</v>
      </c>
      <c r="H510" s="53">
        <v>0</v>
      </c>
      <c r="I510" s="54">
        <v>337.83839999999998</v>
      </c>
      <c r="J510" s="46">
        <v>337.83839999999998</v>
      </c>
      <c r="K510" s="54">
        <v>13.436529999999999</v>
      </c>
      <c r="L510" s="46">
        <v>11.88325</v>
      </c>
      <c r="M510" s="53">
        <f t="shared" si="28"/>
        <v>1.5532799999999991</v>
      </c>
      <c r="N510" s="11">
        <v>2.502933175829642</v>
      </c>
      <c r="O510" s="11">
        <v>2.2135909093849082</v>
      </c>
      <c r="P510" s="11">
        <v>0.28934226644473432</v>
      </c>
      <c r="Q510" s="26">
        <v>242010</v>
      </c>
      <c r="R510">
        <v>8170</v>
      </c>
      <c r="S510">
        <v>18060</v>
      </c>
      <c r="T510" s="27">
        <f t="shared" si="29"/>
        <v>268240</v>
      </c>
      <c r="U510" s="46" t="str">
        <f t="shared" si="30"/>
        <v>IA</v>
      </c>
      <c r="V510">
        <f t="shared" si="31"/>
        <v>671386.79508454318</v>
      </c>
    </row>
    <row r="511" spans="1:22" x14ac:dyDescent="0.2">
      <c r="A511" s="24">
        <v>48191</v>
      </c>
      <c r="B511" s="25" t="s">
        <v>729</v>
      </c>
      <c r="C511" s="46">
        <v>122</v>
      </c>
      <c r="D511" s="46">
        <v>235</v>
      </c>
      <c r="E511" s="53">
        <v>177</v>
      </c>
      <c r="F511" s="54">
        <v>0</v>
      </c>
      <c r="G511" s="46">
        <v>35.619999999999997</v>
      </c>
      <c r="H511" s="53">
        <v>0</v>
      </c>
      <c r="I511" s="54"/>
      <c r="J511" s="46">
        <v>337.524</v>
      </c>
      <c r="K511" s="54">
        <v>11.4861</v>
      </c>
      <c r="L511" s="46">
        <v>15.415789999999999</v>
      </c>
      <c r="M511" s="53">
        <f t="shared" si="28"/>
        <v>-3.929689999999999</v>
      </c>
      <c r="N511" s="11">
        <v>2.1396105059041921</v>
      </c>
      <c r="O511" s="11">
        <v>2.871626247448027</v>
      </c>
      <c r="P511" s="11">
        <v>-0.73201574154383509</v>
      </c>
      <c r="Q511" s="26">
        <v>130940</v>
      </c>
      <c r="R511">
        <v>0</v>
      </c>
      <c r="S511">
        <v>411740</v>
      </c>
      <c r="T511" s="27">
        <f t="shared" si="29"/>
        <v>542680</v>
      </c>
      <c r="U511" s="46" t="str">
        <f t="shared" si="30"/>
        <v>TX</v>
      </c>
      <c r="V511">
        <f t="shared" si="31"/>
        <v>1161123.829344087</v>
      </c>
    </row>
    <row r="512" spans="1:22" x14ac:dyDescent="0.2">
      <c r="A512" s="24">
        <v>16003</v>
      </c>
      <c r="B512" s="25" t="s">
        <v>730</v>
      </c>
      <c r="C512" s="46">
        <v>651</v>
      </c>
      <c r="D512" s="46">
        <v>651</v>
      </c>
      <c r="E512" s="53">
        <v>651</v>
      </c>
      <c r="F512" s="54">
        <v>406.76</v>
      </c>
      <c r="G512" s="46">
        <v>406.76</v>
      </c>
      <c r="H512" s="53">
        <v>406.76</v>
      </c>
      <c r="I512" s="54"/>
      <c r="J512" s="46">
        <v>337.48430000000002</v>
      </c>
      <c r="K512" s="54">
        <v>13.87494</v>
      </c>
      <c r="L512" s="46">
        <v>12.88453</v>
      </c>
      <c r="M512" s="53">
        <f t="shared" si="28"/>
        <v>0.99041000000000068</v>
      </c>
      <c r="N512" s="11">
        <v>2.5845994195410378</v>
      </c>
      <c r="O512" s="11">
        <v>2.400107586703732</v>
      </c>
      <c r="P512" s="11">
        <v>0.1844918328373053</v>
      </c>
      <c r="Q512" s="26">
        <v>3920</v>
      </c>
      <c r="R512">
        <v>12870</v>
      </c>
      <c r="S512">
        <v>154550</v>
      </c>
      <c r="T512" s="27">
        <f t="shared" si="29"/>
        <v>171340</v>
      </c>
      <c r="U512" s="46" t="str">
        <f t="shared" si="30"/>
        <v>ID</v>
      </c>
      <c r="V512">
        <f t="shared" si="31"/>
        <v>442845.26454416139</v>
      </c>
    </row>
    <row r="513" spans="1:22" x14ac:dyDescent="0.2">
      <c r="A513" s="24">
        <v>18119</v>
      </c>
      <c r="B513" s="25" t="s">
        <v>731</v>
      </c>
      <c r="C513" s="46">
        <v>1457</v>
      </c>
      <c r="D513" s="46">
        <v>1457</v>
      </c>
      <c r="E513" s="53">
        <v>314</v>
      </c>
      <c r="F513" s="54">
        <v>1363.52</v>
      </c>
      <c r="G513" s="46">
        <v>1363.52</v>
      </c>
      <c r="H513" s="53">
        <v>220.52</v>
      </c>
      <c r="I513" s="54">
        <v>337.45870000000002</v>
      </c>
      <c r="J513" s="46">
        <v>337.45870000000002</v>
      </c>
      <c r="K513" s="54">
        <v>13.71049</v>
      </c>
      <c r="L513" s="46">
        <v>12.321730000000001</v>
      </c>
      <c r="M513" s="53">
        <f t="shared" si="28"/>
        <v>1.3887599999999996</v>
      </c>
      <c r="N513" s="11">
        <v>2.5539659627806111</v>
      </c>
      <c r="O513" s="11">
        <v>2.2952701925731849</v>
      </c>
      <c r="P513" s="11">
        <v>0.25869577020742512</v>
      </c>
      <c r="Q513" s="26">
        <v>45940</v>
      </c>
      <c r="R513">
        <v>23110</v>
      </c>
      <c r="S513">
        <v>11370</v>
      </c>
      <c r="T513" s="27">
        <f t="shared" si="29"/>
        <v>80420</v>
      </c>
      <c r="U513" s="46" t="str">
        <f t="shared" si="30"/>
        <v>IN</v>
      </c>
      <c r="V513">
        <f t="shared" si="31"/>
        <v>205389.94272681675</v>
      </c>
    </row>
    <row r="514" spans="1:22" x14ac:dyDescent="0.2">
      <c r="A514" s="24">
        <v>48045</v>
      </c>
      <c r="B514" s="25" t="s">
        <v>732</v>
      </c>
      <c r="C514" s="46">
        <v>282</v>
      </c>
      <c r="D514" s="46">
        <v>282</v>
      </c>
      <c r="E514" s="53">
        <v>149</v>
      </c>
      <c r="F514" s="54">
        <v>82.62</v>
      </c>
      <c r="G514" s="46">
        <v>82.62</v>
      </c>
      <c r="H514" s="53">
        <v>0</v>
      </c>
      <c r="I514" s="54"/>
      <c r="J514" s="46">
        <v>337.40170000000001</v>
      </c>
      <c r="K514" s="54">
        <v>11.4861</v>
      </c>
      <c r="L514" s="46">
        <v>15.36185</v>
      </c>
      <c r="M514" s="53">
        <f t="shared" si="28"/>
        <v>-3.87575</v>
      </c>
      <c r="N514" s="11">
        <v>2.1396105059041921</v>
      </c>
      <c r="O514" s="11">
        <v>2.8615783991193111</v>
      </c>
      <c r="P514" s="11">
        <v>-0.72196789321511856</v>
      </c>
      <c r="Q514" s="26">
        <v>100470</v>
      </c>
      <c r="R514">
        <v>0</v>
      </c>
      <c r="S514">
        <v>393640</v>
      </c>
      <c r="T514" s="27">
        <f t="shared" si="29"/>
        <v>494110</v>
      </c>
      <c r="U514" s="46" t="str">
        <f t="shared" si="30"/>
        <v>TX</v>
      </c>
      <c r="V514">
        <f t="shared" si="31"/>
        <v>1057202.9470723204</v>
      </c>
    </row>
    <row r="515" spans="1:22" x14ac:dyDescent="0.2">
      <c r="A515" s="24">
        <v>26055</v>
      </c>
      <c r="B515" s="25" t="s">
        <v>733</v>
      </c>
      <c r="C515" s="46">
        <v>1885</v>
      </c>
      <c r="D515" s="46">
        <v>2051</v>
      </c>
      <c r="E515" s="53">
        <v>710</v>
      </c>
      <c r="F515" s="54">
        <v>1596.42</v>
      </c>
      <c r="G515" s="46">
        <v>1762.42</v>
      </c>
      <c r="H515" s="53">
        <v>421.42</v>
      </c>
      <c r="I515" s="54">
        <v>337.33210000000003</v>
      </c>
      <c r="J515" s="46">
        <v>337.33210000000003</v>
      </c>
      <c r="K515" s="54">
        <v>17.087879999999998</v>
      </c>
      <c r="L515" s="46">
        <v>14.606299999999999</v>
      </c>
      <c r="M515" s="53">
        <f t="shared" si="28"/>
        <v>2.4815799999999992</v>
      </c>
      <c r="N515" s="11">
        <v>3.1831002317261849</v>
      </c>
      <c r="O515" s="11">
        <v>2.720835874003221</v>
      </c>
      <c r="P515" s="11">
        <v>0.46226435772296293</v>
      </c>
      <c r="Q515" s="26">
        <v>41520</v>
      </c>
      <c r="R515">
        <v>11080</v>
      </c>
      <c r="S515">
        <v>28840</v>
      </c>
      <c r="T515" s="27">
        <f t="shared" si="29"/>
        <v>81440</v>
      </c>
      <c r="U515" s="46" t="str">
        <f t="shared" si="30"/>
        <v>MI</v>
      </c>
      <c r="V515">
        <f t="shared" si="31"/>
        <v>259231.6828717805</v>
      </c>
    </row>
    <row r="516" spans="1:22" x14ac:dyDescent="0.2">
      <c r="A516" s="24">
        <v>48075</v>
      </c>
      <c r="B516" s="25" t="s">
        <v>734</v>
      </c>
      <c r="C516" s="46">
        <v>253</v>
      </c>
      <c r="D516" s="46">
        <v>312</v>
      </c>
      <c r="E516" s="53">
        <v>220</v>
      </c>
      <c r="F516" s="54">
        <v>53.62</v>
      </c>
      <c r="G516" s="46">
        <v>112.62</v>
      </c>
      <c r="H516" s="53">
        <v>20.62</v>
      </c>
      <c r="I516" s="54"/>
      <c r="J516" s="46">
        <v>336.55369999999999</v>
      </c>
      <c r="K516" s="54">
        <v>11.4861</v>
      </c>
      <c r="L516" s="46">
        <v>15.402979999999999</v>
      </c>
      <c r="M516" s="53">
        <f t="shared" si="28"/>
        <v>-3.916879999999999</v>
      </c>
      <c r="N516" s="11">
        <v>2.1396105059041921</v>
      </c>
      <c r="O516" s="11">
        <v>2.8692400231786381</v>
      </c>
      <c r="P516" s="11">
        <v>-0.72962951727444569</v>
      </c>
      <c r="Q516" s="26">
        <v>112300</v>
      </c>
      <c r="R516">
        <v>0</v>
      </c>
      <c r="S516">
        <v>312320</v>
      </c>
      <c r="T516" s="27">
        <f t="shared" si="29"/>
        <v>424620</v>
      </c>
      <c r="U516" s="46" t="str">
        <f t="shared" si="30"/>
        <v>TX</v>
      </c>
      <c r="V516">
        <f t="shared" si="31"/>
        <v>908521.41301703802</v>
      </c>
    </row>
    <row r="517" spans="1:22" x14ac:dyDescent="0.2">
      <c r="A517" s="24">
        <v>30031</v>
      </c>
      <c r="B517" s="25" t="s">
        <v>735</v>
      </c>
      <c r="C517" s="46">
        <v>976</v>
      </c>
      <c r="D517" s="46">
        <v>976</v>
      </c>
      <c r="E517" s="53">
        <v>580</v>
      </c>
      <c r="F517" s="54">
        <v>842.48</v>
      </c>
      <c r="G517" s="46">
        <v>842.48</v>
      </c>
      <c r="H517" s="53">
        <v>446.48</v>
      </c>
      <c r="I517" s="54"/>
      <c r="J517" s="46">
        <v>336.36900000000003</v>
      </c>
      <c r="K517" s="54">
        <v>15.246270000000001</v>
      </c>
      <c r="L517" s="46">
        <v>14.20908</v>
      </c>
      <c r="M517" s="53">
        <f t="shared" si="28"/>
        <v>1.0371900000000007</v>
      </c>
      <c r="N517" s="11">
        <v>2.840048360004868</v>
      </c>
      <c r="O517" s="11">
        <v>2.646842431045624</v>
      </c>
      <c r="P517" s="11">
        <v>0.19320592895924391</v>
      </c>
      <c r="Q517" s="26">
        <v>16200</v>
      </c>
      <c r="R517">
        <v>38600</v>
      </c>
      <c r="S517">
        <v>230320</v>
      </c>
      <c r="T517" s="27">
        <f t="shared" si="29"/>
        <v>285120</v>
      </c>
      <c r="U517" s="46" t="str">
        <f t="shared" si="30"/>
        <v>MT</v>
      </c>
      <c r="V517">
        <f t="shared" si="31"/>
        <v>809754.58840458794</v>
      </c>
    </row>
    <row r="518" spans="1:22" x14ac:dyDescent="0.2">
      <c r="A518" s="24">
        <v>18081</v>
      </c>
      <c r="B518" s="25" t="s">
        <v>736</v>
      </c>
      <c r="C518" s="46">
        <v>2122</v>
      </c>
      <c r="D518" s="46">
        <v>2256</v>
      </c>
      <c r="E518" s="53">
        <v>831</v>
      </c>
      <c r="F518" s="54">
        <v>2053.6999999999998</v>
      </c>
      <c r="G518" s="46">
        <v>2187.6999999999998</v>
      </c>
      <c r="H518" s="53">
        <v>762.7</v>
      </c>
      <c r="I518" s="54">
        <v>336.06630000000001</v>
      </c>
      <c r="J518" s="46">
        <v>336.06630000000001</v>
      </c>
      <c r="K518" s="54">
        <v>13.65765</v>
      </c>
      <c r="L518" s="46">
        <v>12.330550000000001</v>
      </c>
      <c r="M518" s="53">
        <f t="shared" si="28"/>
        <v>1.3270999999999997</v>
      </c>
      <c r="N518" s="11">
        <v>2.5441230205171812</v>
      </c>
      <c r="O518" s="11">
        <v>2.296913166660306</v>
      </c>
      <c r="P518" s="11">
        <v>0.24720985385687511</v>
      </c>
      <c r="Q518" s="26">
        <v>116040</v>
      </c>
      <c r="R518">
        <v>14720</v>
      </c>
      <c r="S518">
        <v>1030</v>
      </c>
      <c r="T518" s="27">
        <f t="shared" si="29"/>
        <v>131790</v>
      </c>
      <c r="U518" s="46" t="str">
        <f t="shared" si="30"/>
        <v>IN</v>
      </c>
      <c r="V518">
        <f t="shared" si="31"/>
        <v>335289.97287395928</v>
      </c>
    </row>
    <row r="519" spans="1:22" x14ac:dyDescent="0.2">
      <c r="A519" s="24">
        <v>4005</v>
      </c>
      <c r="B519" s="25" t="s">
        <v>737</v>
      </c>
      <c r="C519" s="46">
        <v>142</v>
      </c>
      <c r="D519" s="46">
        <v>142</v>
      </c>
      <c r="E519" s="53">
        <v>35</v>
      </c>
      <c r="F519" s="54">
        <v>133.82</v>
      </c>
      <c r="G519" s="46">
        <v>133.82</v>
      </c>
      <c r="H519" s="53">
        <v>26.82</v>
      </c>
      <c r="I519" s="54"/>
      <c r="J519" s="46">
        <v>335.97410000000002</v>
      </c>
      <c r="K519" s="54">
        <v>7.9256630000000001</v>
      </c>
      <c r="L519" s="46">
        <v>7.5326969999999998</v>
      </c>
      <c r="M519" s="53">
        <f t="shared" si="28"/>
        <v>0.39296600000000037</v>
      </c>
      <c r="N519" s="11">
        <v>1.47637856374715</v>
      </c>
      <c r="O519" s="11">
        <v>1.40317754842749</v>
      </c>
      <c r="P519" s="11">
        <v>7.3201015319660084E-2</v>
      </c>
      <c r="Q519" s="26">
        <v>0</v>
      </c>
      <c r="R519">
        <v>0</v>
      </c>
      <c r="S519">
        <v>40810</v>
      </c>
      <c r="T519" s="27">
        <f t="shared" si="29"/>
        <v>40810</v>
      </c>
      <c r="U519" s="46" t="str">
        <f t="shared" si="30"/>
        <v>AZ</v>
      </c>
      <c r="V519">
        <f t="shared" si="31"/>
        <v>60251.009186521194</v>
      </c>
    </row>
    <row r="520" spans="1:22" x14ac:dyDescent="0.2">
      <c r="A520" s="24">
        <v>30001</v>
      </c>
      <c r="B520" s="25" t="s">
        <v>738</v>
      </c>
      <c r="C520" s="46">
        <v>401</v>
      </c>
      <c r="D520" s="46">
        <v>401</v>
      </c>
      <c r="E520" s="53">
        <v>401</v>
      </c>
      <c r="F520" s="54">
        <v>239.74</v>
      </c>
      <c r="G520" s="46">
        <v>239.74</v>
      </c>
      <c r="H520" s="53">
        <v>239.74</v>
      </c>
      <c r="I520" s="54"/>
      <c r="J520" s="46">
        <v>335.548</v>
      </c>
      <c r="K520" s="54">
        <v>14.801439999999999</v>
      </c>
      <c r="L520" s="46">
        <v>13.823460000000001</v>
      </c>
      <c r="M520" s="53">
        <f t="shared" si="28"/>
        <v>0.97797999999999874</v>
      </c>
      <c r="N520" s="11">
        <v>2.7571862099851598</v>
      </c>
      <c r="O520" s="11">
        <v>2.5750098156856001</v>
      </c>
      <c r="P520" s="11">
        <v>0.18217639429956031</v>
      </c>
      <c r="Q520" s="26">
        <v>9810</v>
      </c>
      <c r="R520">
        <v>56220</v>
      </c>
      <c r="S520">
        <v>685540</v>
      </c>
      <c r="T520" s="27">
        <f t="shared" si="29"/>
        <v>751570</v>
      </c>
      <c r="U520" s="46" t="str">
        <f t="shared" si="30"/>
        <v>MT</v>
      </c>
      <c r="V520">
        <f t="shared" si="31"/>
        <v>2072218.4398385466</v>
      </c>
    </row>
    <row r="521" spans="1:22" x14ac:dyDescent="0.2">
      <c r="A521" s="24">
        <v>6011</v>
      </c>
      <c r="B521" s="25" t="s">
        <v>739</v>
      </c>
      <c r="C521" s="46">
        <v>1434</v>
      </c>
      <c r="D521" s="46">
        <v>2426</v>
      </c>
      <c r="E521" s="53">
        <v>175</v>
      </c>
      <c r="F521" s="54">
        <v>0</v>
      </c>
      <c r="G521" s="46">
        <v>800.04</v>
      </c>
      <c r="H521" s="53">
        <v>0</v>
      </c>
      <c r="I521" s="54"/>
      <c r="J521" s="46">
        <v>335.44869999999997</v>
      </c>
      <c r="K521" s="54">
        <v>38.532919999999997</v>
      </c>
      <c r="L521" s="46">
        <v>29.383579999999998</v>
      </c>
      <c r="M521" s="53">
        <f t="shared" si="28"/>
        <v>9.1493399999999987</v>
      </c>
      <c r="N521" s="11">
        <v>7.177844564749198</v>
      </c>
      <c r="O521" s="11">
        <v>5.4735216016817114</v>
      </c>
      <c r="P521" s="11">
        <v>1.704322963067487</v>
      </c>
      <c r="Q521" s="26">
        <v>1550</v>
      </c>
      <c r="R521">
        <v>230</v>
      </c>
      <c r="S521">
        <v>201950</v>
      </c>
      <c r="T521" s="27">
        <f t="shared" si="29"/>
        <v>203730</v>
      </c>
      <c r="U521" s="46" t="str">
        <f t="shared" si="30"/>
        <v>CA</v>
      </c>
      <c r="V521">
        <f t="shared" si="31"/>
        <v>1462342.2731763541</v>
      </c>
    </row>
    <row r="522" spans="1:22" x14ac:dyDescent="0.2">
      <c r="A522" s="24">
        <v>46031</v>
      </c>
      <c r="B522" s="25" t="s">
        <v>740</v>
      </c>
      <c r="C522" s="46">
        <v>171</v>
      </c>
      <c r="D522" s="46">
        <v>171</v>
      </c>
      <c r="E522" s="53">
        <v>171</v>
      </c>
      <c r="F522" s="54">
        <v>0</v>
      </c>
      <c r="G522" s="46">
        <v>0</v>
      </c>
      <c r="H522" s="53">
        <v>0</v>
      </c>
      <c r="I522" s="54"/>
      <c r="J522" s="46">
        <v>335.30399999999997</v>
      </c>
      <c r="K522" s="54">
        <v>0</v>
      </c>
      <c r="L522" s="46">
        <v>0</v>
      </c>
      <c r="M522" s="53">
        <f t="shared" si="28"/>
        <v>0</v>
      </c>
      <c r="N522" s="11">
        <v>0</v>
      </c>
      <c r="O522" s="11">
        <v>0</v>
      </c>
      <c r="P522" s="11">
        <v>0</v>
      </c>
      <c r="Q522" s="26">
        <v>0</v>
      </c>
      <c r="R522">
        <v>0</v>
      </c>
      <c r="S522">
        <v>0</v>
      </c>
      <c r="T522" s="27">
        <f t="shared" si="29"/>
        <v>0</v>
      </c>
      <c r="U522" s="46" t="str">
        <f t="shared" si="30"/>
        <v>SD</v>
      </c>
      <c r="V522">
        <f t="shared" si="31"/>
        <v>0</v>
      </c>
    </row>
    <row r="523" spans="1:22" x14ac:dyDescent="0.2">
      <c r="A523" s="24">
        <v>32003</v>
      </c>
      <c r="B523" s="25" t="s">
        <v>741</v>
      </c>
      <c r="C523" s="46">
        <v>266.47399999999999</v>
      </c>
      <c r="D523" s="46">
        <v>266.47399999999999</v>
      </c>
      <c r="E523" s="53">
        <v>109.06699999999999</v>
      </c>
      <c r="F523" s="54">
        <v>82.908659999999998</v>
      </c>
      <c r="G523" s="46">
        <v>82.908659999999998</v>
      </c>
      <c r="H523" s="53">
        <v>0</v>
      </c>
      <c r="I523" s="54"/>
      <c r="J523" s="46">
        <v>335.18779999999998</v>
      </c>
      <c r="K523" s="54">
        <v>9.4008350000000007</v>
      </c>
      <c r="L523" s="46">
        <v>8.8235159999999997</v>
      </c>
      <c r="M523" s="53">
        <f t="shared" si="28"/>
        <v>0.57731900000000103</v>
      </c>
      <c r="N523" s="11">
        <v>1.7511710093305679</v>
      </c>
      <c r="O523" s="11">
        <v>1.643629041416472</v>
      </c>
      <c r="P523" s="11">
        <v>0.10754196791409661</v>
      </c>
      <c r="Q523" s="26">
        <v>0</v>
      </c>
      <c r="R523">
        <v>0</v>
      </c>
      <c r="S523">
        <v>230</v>
      </c>
      <c r="T523" s="27">
        <f t="shared" si="29"/>
        <v>230</v>
      </c>
      <c r="U523" s="46" t="str">
        <f t="shared" si="30"/>
        <v>NV</v>
      </c>
      <c r="V523">
        <f t="shared" si="31"/>
        <v>402.76933214603059</v>
      </c>
    </row>
    <row r="524" spans="1:22" x14ac:dyDescent="0.2">
      <c r="A524" s="24">
        <v>36019</v>
      </c>
      <c r="B524" s="25" t="s">
        <v>742</v>
      </c>
      <c r="C524" s="46">
        <v>946</v>
      </c>
      <c r="D524" s="46">
        <v>189</v>
      </c>
      <c r="E524" s="53">
        <v>48</v>
      </c>
      <c r="F524" s="54">
        <v>828.1</v>
      </c>
      <c r="G524" s="46">
        <v>71.099999999999994</v>
      </c>
      <c r="H524" s="53">
        <v>0</v>
      </c>
      <c r="I524" s="54">
        <v>334.67399999999998</v>
      </c>
      <c r="J524" s="46">
        <v>334.67399999999998</v>
      </c>
      <c r="K524" s="54">
        <v>21.683579999999999</v>
      </c>
      <c r="L524" s="46">
        <v>19.993549999999999</v>
      </c>
      <c r="M524" s="53">
        <f t="shared" ref="M524:M587" si="32">K524-L524</f>
        <v>1.6900300000000001</v>
      </c>
      <c r="N524" s="11">
        <v>4.0391791446717349</v>
      </c>
      <c r="O524" s="11">
        <v>3.7243633287469868</v>
      </c>
      <c r="P524" s="11">
        <v>0.31481581592474922</v>
      </c>
      <c r="Q524" s="26">
        <v>38670</v>
      </c>
      <c r="R524">
        <v>42060</v>
      </c>
      <c r="S524">
        <v>20960</v>
      </c>
      <c r="T524" s="27">
        <f t="shared" ref="T524:T587" si="33">SUM(Q524:S524)</f>
        <v>101690</v>
      </c>
      <c r="U524" s="46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">
      <c r="A525" s="24">
        <v>41019</v>
      </c>
      <c r="B525" s="25" t="s">
        <v>743</v>
      </c>
      <c r="C525" s="46">
        <v>1814</v>
      </c>
      <c r="D525" s="46">
        <v>1814</v>
      </c>
      <c r="E525" s="53">
        <v>522</v>
      </c>
      <c r="F525" s="54">
        <v>0</v>
      </c>
      <c r="G525" s="46">
        <v>0</v>
      </c>
      <c r="H525" s="53">
        <v>0</v>
      </c>
      <c r="I525" s="54"/>
      <c r="J525" s="46">
        <v>334.3494</v>
      </c>
      <c r="K525" s="54">
        <v>46.22607</v>
      </c>
      <c r="L525" s="46">
        <v>40.832790000000003</v>
      </c>
      <c r="M525" s="53">
        <f t="shared" si="32"/>
        <v>5.3932799999999972</v>
      </c>
      <c r="N525" s="11">
        <v>8.610911015807158</v>
      </c>
      <c r="O525" s="11">
        <v>7.6062603032691376</v>
      </c>
      <c r="P525" s="11">
        <v>1.00465071253802</v>
      </c>
      <c r="Q525" s="26">
        <v>8120</v>
      </c>
      <c r="R525">
        <v>154420</v>
      </c>
      <c r="S525">
        <v>361510</v>
      </c>
      <c r="T525" s="27">
        <f t="shared" si="33"/>
        <v>524050</v>
      </c>
      <c r="U525" s="46" t="str">
        <f t="shared" si="34"/>
        <v>OR</v>
      </c>
      <c r="V525">
        <f t="shared" si="35"/>
        <v>4512547.9178337408</v>
      </c>
    </row>
    <row r="526" spans="1:22" x14ac:dyDescent="0.2">
      <c r="A526" s="24">
        <v>17119</v>
      </c>
      <c r="B526" s="25" t="s">
        <v>744</v>
      </c>
      <c r="C526" s="46">
        <v>1744</v>
      </c>
      <c r="D526" s="46">
        <v>2155</v>
      </c>
      <c r="E526" s="53">
        <v>661</v>
      </c>
      <c r="F526" s="54">
        <v>1641.36</v>
      </c>
      <c r="G526" s="46">
        <v>2052.36</v>
      </c>
      <c r="H526" s="53">
        <v>558.36</v>
      </c>
      <c r="I526" s="54">
        <v>334.04109999999997</v>
      </c>
      <c r="J526" s="46">
        <v>334.04109999999997</v>
      </c>
      <c r="K526" s="54">
        <v>13.39729</v>
      </c>
      <c r="L526" s="46">
        <v>11.619070000000001</v>
      </c>
      <c r="M526" s="53">
        <f t="shared" si="32"/>
        <v>1.7782199999999992</v>
      </c>
      <c r="N526" s="11">
        <v>2.4956236176461259</v>
      </c>
      <c r="O526" s="11">
        <v>2.164379923632584</v>
      </c>
      <c r="P526" s="11">
        <v>0.33124369401354259</v>
      </c>
      <c r="Q526" s="26">
        <v>202090</v>
      </c>
      <c r="R526">
        <v>59740</v>
      </c>
      <c r="S526">
        <v>750</v>
      </c>
      <c r="T526" s="27">
        <f t="shared" si="33"/>
        <v>262580</v>
      </c>
      <c r="U526" s="46" t="str">
        <f t="shared" si="34"/>
        <v>IL</v>
      </c>
      <c r="V526">
        <f t="shared" si="35"/>
        <v>655300.84952151973</v>
      </c>
    </row>
    <row r="527" spans="1:22" x14ac:dyDescent="0.2">
      <c r="A527" s="24">
        <v>19089</v>
      </c>
      <c r="B527" s="25" t="s">
        <v>745</v>
      </c>
      <c r="C527" s="46">
        <v>892</v>
      </c>
      <c r="D527" s="46">
        <v>950</v>
      </c>
      <c r="E527" s="53">
        <v>0</v>
      </c>
      <c r="F527" s="54">
        <v>786.72</v>
      </c>
      <c r="G527" s="46">
        <v>844.72</v>
      </c>
      <c r="H527" s="53">
        <v>0</v>
      </c>
      <c r="I527" s="54">
        <v>334.04109999999997</v>
      </c>
      <c r="J527" s="46">
        <v>334.04109999999997</v>
      </c>
      <c r="K527" s="54">
        <v>13.21847</v>
      </c>
      <c r="L527" s="46">
        <v>11.848789999999999</v>
      </c>
      <c r="M527" s="53">
        <f t="shared" si="32"/>
        <v>1.3696800000000007</v>
      </c>
      <c r="N527" s="11">
        <v>2.4623133425600852</v>
      </c>
      <c r="O527" s="11">
        <v>2.2071717611941861</v>
      </c>
      <c r="P527" s="11">
        <v>0.25514158136589932</v>
      </c>
      <c r="Q527" s="26">
        <v>222400</v>
      </c>
      <c r="R527">
        <v>20690</v>
      </c>
      <c r="S527">
        <v>28430</v>
      </c>
      <c r="T527" s="27">
        <f t="shared" si="33"/>
        <v>271520</v>
      </c>
      <c r="U527" s="46" t="str">
        <f t="shared" si="34"/>
        <v>IA</v>
      </c>
      <c r="V527">
        <f t="shared" si="35"/>
        <v>668567.31877191435</v>
      </c>
    </row>
    <row r="528" spans="1:22" x14ac:dyDescent="0.2">
      <c r="A528" s="24">
        <v>30057</v>
      </c>
      <c r="B528" s="25" t="s">
        <v>746</v>
      </c>
      <c r="C528" s="46">
        <v>501</v>
      </c>
      <c r="D528" s="46">
        <v>501</v>
      </c>
      <c r="E528" s="53">
        <v>501</v>
      </c>
      <c r="F528" s="54">
        <v>335.64</v>
      </c>
      <c r="G528" s="46">
        <v>335.64</v>
      </c>
      <c r="H528" s="53">
        <v>335.64</v>
      </c>
      <c r="I528" s="54"/>
      <c r="J528" s="46">
        <v>333.56729999999999</v>
      </c>
      <c r="K528" s="54">
        <v>14.837759999999999</v>
      </c>
      <c r="L528" s="46">
        <v>13.92252</v>
      </c>
      <c r="M528" s="53">
        <f t="shared" si="32"/>
        <v>0.91523999999999894</v>
      </c>
      <c r="N528" s="11">
        <v>2.763951835704459</v>
      </c>
      <c r="O528" s="11">
        <v>2.593462538255912</v>
      </c>
      <c r="P528" s="11">
        <v>0.1704892974485466</v>
      </c>
      <c r="Q528" s="26">
        <v>4470</v>
      </c>
      <c r="R528">
        <v>9630</v>
      </c>
      <c r="S528">
        <v>482510</v>
      </c>
      <c r="T528" s="27">
        <f t="shared" si="33"/>
        <v>496610</v>
      </c>
      <c r="U528" s="46" t="str">
        <f t="shared" si="34"/>
        <v>MT</v>
      </c>
      <c r="V528">
        <f t="shared" si="35"/>
        <v>1372606.1211291915</v>
      </c>
    </row>
    <row r="529" spans="1:22" x14ac:dyDescent="0.2">
      <c r="A529" s="24">
        <v>42011</v>
      </c>
      <c r="B529" s="25" t="s">
        <v>747</v>
      </c>
      <c r="C529" s="46">
        <v>2254</v>
      </c>
      <c r="D529" s="46">
        <v>2629</v>
      </c>
      <c r="E529" s="53">
        <v>1237</v>
      </c>
      <c r="F529" s="54">
        <v>1654.16</v>
      </c>
      <c r="G529" s="46">
        <v>2029.16</v>
      </c>
      <c r="H529" s="53">
        <v>637.16</v>
      </c>
      <c r="I529" s="54">
        <v>333.40820000000002</v>
      </c>
      <c r="J529" s="46">
        <v>333.40820000000002</v>
      </c>
      <c r="K529" s="54">
        <v>24.37951</v>
      </c>
      <c r="L529" s="46">
        <v>22.599540000000001</v>
      </c>
      <c r="M529" s="53">
        <f t="shared" si="32"/>
        <v>1.7799699999999987</v>
      </c>
      <c r="N529" s="11">
        <v>4.5413722433895174</v>
      </c>
      <c r="O529" s="11">
        <v>4.2098025624539259</v>
      </c>
      <c r="P529" s="11">
        <v>0.33156968093559019</v>
      </c>
      <c r="Q529" s="26">
        <v>111450</v>
      </c>
      <c r="R529">
        <v>143430</v>
      </c>
      <c r="S529">
        <v>0</v>
      </c>
      <c r="T529" s="27">
        <f t="shared" si="33"/>
        <v>254880</v>
      </c>
      <c r="U529" s="46" t="str">
        <f t="shared" si="34"/>
        <v>PA</v>
      </c>
      <c r="V529">
        <f t="shared" si="35"/>
        <v>1157504.9573951203</v>
      </c>
    </row>
    <row r="530" spans="1:22" x14ac:dyDescent="0.2">
      <c r="A530" s="24">
        <v>30067</v>
      </c>
      <c r="B530" s="25" t="s">
        <v>748</v>
      </c>
      <c r="C530" s="46">
        <v>640</v>
      </c>
      <c r="D530" s="46">
        <v>640</v>
      </c>
      <c r="E530" s="53">
        <v>640</v>
      </c>
      <c r="F530" s="54">
        <v>512.26</v>
      </c>
      <c r="G530" s="46">
        <v>512.26</v>
      </c>
      <c r="H530" s="53">
        <v>512.26</v>
      </c>
      <c r="I530" s="54"/>
      <c r="J530" s="46">
        <v>333.19060000000002</v>
      </c>
      <c r="K530" s="54">
        <v>15.71674</v>
      </c>
      <c r="L530" s="46">
        <v>14.53553</v>
      </c>
      <c r="M530" s="53">
        <f t="shared" si="32"/>
        <v>1.1812100000000001</v>
      </c>
      <c r="N530" s="11">
        <v>2.9276866841281768</v>
      </c>
      <c r="O530" s="11">
        <v>2.7076529628756121</v>
      </c>
      <c r="P530" s="11">
        <v>0.2200337212525654</v>
      </c>
      <c r="Q530" s="26">
        <v>4770</v>
      </c>
      <c r="R530">
        <v>54380</v>
      </c>
      <c r="S530">
        <v>448190</v>
      </c>
      <c r="T530" s="27">
        <f t="shared" si="33"/>
        <v>507340</v>
      </c>
      <c r="U530" s="46" t="str">
        <f t="shared" si="34"/>
        <v>MT</v>
      </c>
      <c r="V530">
        <f t="shared" si="35"/>
        <v>1485332.5623255891</v>
      </c>
    </row>
    <row r="531" spans="1:22" x14ac:dyDescent="0.2">
      <c r="A531" s="24">
        <v>6027</v>
      </c>
      <c r="B531" s="25" t="s">
        <v>749</v>
      </c>
      <c r="C531" s="46">
        <v>815</v>
      </c>
      <c r="D531" s="46">
        <v>815</v>
      </c>
      <c r="E531" s="53">
        <v>80</v>
      </c>
      <c r="F531" s="54">
        <v>0</v>
      </c>
      <c r="G531" s="46">
        <v>0</v>
      </c>
      <c r="H531" s="53">
        <v>0</v>
      </c>
      <c r="I531" s="54"/>
      <c r="J531" s="46">
        <v>332.4873</v>
      </c>
      <c r="K531" s="54">
        <v>38.532919999999997</v>
      </c>
      <c r="L531" s="46">
        <v>31.050899999999999</v>
      </c>
      <c r="M531" s="53">
        <f t="shared" si="32"/>
        <v>7.4820199999999986</v>
      </c>
      <c r="N531" s="11">
        <v>7.177844564749198</v>
      </c>
      <c r="O531" s="11">
        <v>5.7841070387494868</v>
      </c>
      <c r="P531" s="11">
        <v>1.3937375259997109</v>
      </c>
      <c r="Q531" s="26">
        <v>0</v>
      </c>
      <c r="R531">
        <v>0</v>
      </c>
      <c r="S531">
        <v>1920</v>
      </c>
      <c r="T531" s="27">
        <f t="shared" si="33"/>
        <v>1920</v>
      </c>
      <c r="U531" s="46" t="str">
        <f t="shared" si="34"/>
        <v>CA</v>
      </c>
      <c r="V531">
        <f t="shared" si="35"/>
        <v>13781.461564318461</v>
      </c>
    </row>
    <row r="532" spans="1:22" x14ac:dyDescent="0.2">
      <c r="A532" s="24">
        <v>17023</v>
      </c>
      <c r="B532" s="25" t="s">
        <v>750</v>
      </c>
      <c r="C532" s="46">
        <v>1216</v>
      </c>
      <c r="D532" s="46">
        <v>1499</v>
      </c>
      <c r="E532" s="53">
        <v>0</v>
      </c>
      <c r="F532" s="54">
        <v>1121.8</v>
      </c>
      <c r="G532" s="46">
        <v>1404.8</v>
      </c>
      <c r="H532" s="53">
        <v>0</v>
      </c>
      <c r="I532" s="54">
        <v>332.3956</v>
      </c>
      <c r="J532" s="46">
        <v>332.3956</v>
      </c>
      <c r="K532" s="54">
        <v>13.254289999999999</v>
      </c>
      <c r="L532" s="46">
        <v>11.81437</v>
      </c>
      <c r="M532" s="53">
        <f t="shared" si="32"/>
        <v>1.439919999999999</v>
      </c>
      <c r="N532" s="11">
        <v>2.4689858291587981</v>
      </c>
      <c r="O532" s="11">
        <v>2.2007600641331102</v>
      </c>
      <c r="P532" s="11">
        <v>0.26822576502568862</v>
      </c>
      <c r="Q532" s="26">
        <v>205680</v>
      </c>
      <c r="R532">
        <v>11400</v>
      </c>
      <c r="S532">
        <v>3960</v>
      </c>
      <c r="T532" s="27">
        <f t="shared" si="33"/>
        <v>221040</v>
      </c>
      <c r="U532" s="46" t="str">
        <f t="shared" si="34"/>
        <v>IL</v>
      </c>
      <c r="V532">
        <f t="shared" si="35"/>
        <v>545744.62767726067</v>
      </c>
    </row>
    <row r="533" spans="1:22" x14ac:dyDescent="0.2">
      <c r="A533" s="24">
        <v>18123</v>
      </c>
      <c r="B533" s="25" t="s">
        <v>751</v>
      </c>
      <c r="C533" s="46">
        <v>1214</v>
      </c>
      <c r="D533" s="46">
        <v>1214</v>
      </c>
      <c r="E533" s="53">
        <v>196</v>
      </c>
      <c r="F533" s="54">
        <v>1029.24</v>
      </c>
      <c r="G533" s="46">
        <v>1029.24</v>
      </c>
      <c r="H533" s="53">
        <v>11.24001</v>
      </c>
      <c r="I533" s="54">
        <v>332.14240000000001</v>
      </c>
      <c r="J533" s="46">
        <v>332.14240000000001</v>
      </c>
      <c r="K533" s="54">
        <v>13.05814</v>
      </c>
      <c r="L533" s="46">
        <v>11.49309</v>
      </c>
      <c r="M533" s="53">
        <f t="shared" si="32"/>
        <v>1.5650499999999994</v>
      </c>
      <c r="N533" s="11">
        <v>2.4324473521532779</v>
      </c>
      <c r="O533" s="11">
        <v>2.1409125908099709</v>
      </c>
      <c r="P533" s="11">
        <v>0.29153476134330669</v>
      </c>
      <c r="Q533" s="26">
        <v>18080</v>
      </c>
      <c r="R533">
        <v>17040</v>
      </c>
      <c r="S533">
        <v>4630</v>
      </c>
      <c r="T533" s="27">
        <f t="shared" si="33"/>
        <v>39750</v>
      </c>
      <c r="U533" s="46" t="str">
        <f t="shared" si="34"/>
        <v>IN</v>
      </c>
      <c r="V533">
        <f t="shared" si="35"/>
        <v>96689.782248092801</v>
      </c>
    </row>
    <row r="534" spans="1:22" x14ac:dyDescent="0.2">
      <c r="A534" s="24">
        <v>48117</v>
      </c>
      <c r="B534" s="25" t="s">
        <v>752</v>
      </c>
      <c r="C534" s="46">
        <v>145</v>
      </c>
      <c r="D534" s="46">
        <v>341</v>
      </c>
      <c r="E534" s="53">
        <v>39</v>
      </c>
      <c r="F534" s="54">
        <v>0</v>
      </c>
      <c r="G534" s="46">
        <v>141.62</v>
      </c>
      <c r="H534" s="53">
        <v>0</v>
      </c>
      <c r="I534" s="54"/>
      <c r="J534" s="46">
        <v>332.11130000000003</v>
      </c>
      <c r="K534" s="54">
        <v>11.4861</v>
      </c>
      <c r="L534" s="46">
        <v>15.61149</v>
      </c>
      <c r="M534" s="53">
        <f t="shared" si="32"/>
        <v>-4.1253899999999994</v>
      </c>
      <c r="N534" s="11">
        <v>2.1396105059041921</v>
      </c>
      <c r="O534" s="11">
        <v>2.9080808992450211</v>
      </c>
      <c r="P534" s="11">
        <v>-0.76847039334082889</v>
      </c>
      <c r="Q534" s="26">
        <v>178790</v>
      </c>
      <c r="R534">
        <v>0</v>
      </c>
      <c r="S534">
        <v>126460</v>
      </c>
      <c r="T534" s="27">
        <f t="shared" si="33"/>
        <v>305250</v>
      </c>
      <c r="U534" s="46" t="str">
        <f t="shared" si="34"/>
        <v>TX</v>
      </c>
      <c r="V534">
        <f t="shared" si="35"/>
        <v>653116.10692725459</v>
      </c>
    </row>
    <row r="535" spans="1:22" x14ac:dyDescent="0.2">
      <c r="A535" s="24">
        <v>41017</v>
      </c>
      <c r="B535" s="25" t="s">
        <v>753</v>
      </c>
      <c r="C535" s="46">
        <v>2715</v>
      </c>
      <c r="D535" s="46">
        <v>2715</v>
      </c>
      <c r="E535" s="53">
        <v>2715</v>
      </c>
      <c r="F535" s="54">
        <v>2289.92</v>
      </c>
      <c r="G535" s="46">
        <v>2289.92</v>
      </c>
      <c r="H535" s="53">
        <v>2289.92</v>
      </c>
      <c r="I535" s="54"/>
      <c r="J535" s="46">
        <v>331.99290000000002</v>
      </c>
      <c r="K535" s="54">
        <v>12.088660000000001</v>
      </c>
      <c r="L535" s="46">
        <v>11.414149999999999</v>
      </c>
      <c r="M535" s="53">
        <f t="shared" si="32"/>
        <v>0.6745100000000015</v>
      </c>
      <c r="N535" s="11">
        <v>2.2518543229036641</v>
      </c>
      <c r="O535" s="11">
        <v>2.1262077864520021</v>
      </c>
      <c r="P535" s="11">
        <v>0.12564653645166241</v>
      </c>
      <c r="Q535" s="26">
        <v>1030</v>
      </c>
      <c r="R535">
        <v>840</v>
      </c>
      <c r="S535">
        <v>22590</v>
      </c>
      <c r="T535" s="27">
        <f t="shared" si="33"/>
        <v>24460</v>
      </c>
      <c r="U535" s="46" t="str">
        <f t="shared" si="34"/>
        <v>OR</v>
      </c>
      <c r="V535">
        <f t="shared" si="35"/>
        <v>55080.356738223622</v>
      </c>
    </row>
    <row r="536" spans="1:22" x14ac:dyDescent="0.2">
      <c r="A536" s="24">
        <v>4001</v>
      </c>
      <c r="B536" s="25" t="s">
        <v>754</v>
      </c>
      <c r="C536" s="46">
        <v>210.52699999999999</v>
      </c>
      <c r="D536" s="46">
        <v>210.52699999999999</v>
      </c>
      <c r="E536" s="53">
        <v>69.858500000000006</v>
      </c>
      <c r="F536" s="54">
        <v>209.0865</v>
      </c>
      <c r="G536" s="46">
        <v>209.0865</v>
      </c>
      <c r="H536" s="53">
        <v>68.417950000000005</v>
      </c>
      <c r="I536" s="54"/>
      <c r="J536" s="46">
        <v>331.83179999999999</v>
      </c>
      <c r="K536" s="54">
        <v>10.554880000000001</v>
      </c>
      <c r="L536" s="46">
        <v>9.875299</v>
      </c>
      <c r="M536" s="53">
        <f t="shared" si="32"/>
        <v>0.67958100000000066</v>
      </c>
      <c r="N536" s="11">
        <v>1.9661444821617471</v>
      </c>
      <c r="O536" s="11">
        <v>1.839553328749111</v>
      </c>
      <c r="P536" s="11">
        <v>0.12659115341263599</v>
      </c>
      <c r="Q536" s="26">
        <v>0</v>
      </c>
      <c r="R536">
        <v>0</v>
      </c>
      <c r="S536">
        <v>12320</v>
      </c>
      <c r="T536" s="27">
        <f t="shared" si="33"/>
        <v>12320</v>
      </c>
      <c r="U536" s="46" t="str">
        <f t="shared" si="34"/>
        <v>AZ</v>
      </c>
      <c r="V536">
        <f t="shared" si="35"/>
        <v>24222.900020232722</v>
      </c>
    </row>
    <row r="537" spans="1:22" x14ac:dyDescent="0.2">
      <c r="A537" s="24">
        <v>48069</v>
      </c>
      <c r="B537" s="25" t="s">
        <v>755</v>
      </c>
      <c r="C537" s="46">
        <v>129</v>
      </c>
      <c r="D537" s="46">
        <v>101</v>
      </c>
      <c r="E537" s="53">
        <v>20</v>
      </c>
      <c r="F537" s="54">
        <v>0</v>
      </c>
      <c r="G537" s="46">
        <v>0</v>
      </c>
      <c r="H537" s="53">
        <v>0</v>
      </c>
      <c r="I537" s="54"/>
      <c r="J537" s="46">
        <v>331.7638</v>
      </c>
      <c r="K537" s="54">
        <v>11.4861</v>
      </c>
      <c r="L537" s="46">
        <v>15.351990000000001</v>
      </c>
      <c r="M537" s="53">
        <f t="shared" si="32"/>
        <v>-3.8658900000000003</v>
      </c>
      <c r="N537" s="11">
        <v>2.1396105059041921</v>
      </c>
      <c r="O537" s="11">
        <v>2.859741695661373</v>
      </c>
      <c r="P537" s="11">
        <v>-0.72013118975718116</v>
      </c>
      <c r="Q537" s="26">
        <v>277460</v>
      </c>
      <c r="R537">
        <v>0</v>
      </c>
      <c r="S537">
        <v>155000</v>
      </c>
      <c r="T537" s="27">
        <f t="shared" si="33"/>
        <v>432460</v>
      </c>
      <c r="U537" s="46" t="str">
        <f t="shared" si="34"/>
        <v>TX</v>
      </c>
      <c r="V537">
        <f t="shared" si="35"/>
        <v>925295.95938332693</v>
      </c>
    </row>
    <row r="538" spans="1:22" x14ac:dyDescent="0.2">
      <c r="A538" s="24">
        <v>4017</v>
      </c>
      <c r="B538" s="25" t="s">
        <v>756</v>
      </c>
      <c r="C538" s="46">
        <v>219</v>
      </c>
      <c r="D538" s="46">
        <v>219</v>
      </c>
      <c r="E538" s="53">
        <v>43</v>
      </c>
      <c r="F538" s="54">
        <v>211.54</v>
      </c>
      <c r="G538" s="46">
        <v>211.54</v>
      </c>
      <c r="H538" s="53">
        <v>35.54</v>
      </c>
      <c r="I538" s="54"/>
      <c r="J538" s="46">
        <v>331.73750000000001</v>
      </c>
      <c r="K538" s="54">
        <v>8.5790459999999999</v>
      </c>
      <c r="L538" s="46">
        <v>8.0226600000000001</v>
      </c>
      <c r="M538" s="53">
        <f t="shared" si="32"/>
        <v>0.55638599999999983</v>
      </c>
      <c r="N538" s="11">
        <v>1.598089599797611</v>
      </c>
      <c r="O538" s="11">
        <v>1.4944469943059291</v>
      </c>
      <c r="P538" s="11">
        <v>0.1036426054916821</v>
      </c>
      <c r="Q538" s="26">
        <v>40</v>
      </c>
      <c r="R538">
        <v>0</v>
      </c>
      <c r="S538">
        <v>2800</v>
      </c>
      <c r="T538" s="27">
        <f t="shared" si="33"/>
        <v>2840</v>
      </c>
      <c r="U538" s="46" t="str">
        <f t="shared" si="34"/>
        <v>AZ</v>
      </c>
      <c r="V538">
        <f t="shared" si="35"/>
        <v>4538.5744634252151</v>
      </c>
    </row>
    <row r="539" spans="1:22" x14ac:dyDescent="0.2">
      <c r="A539" s="24">
        <v>41023</v>
      </c>
      <c r="B539" s="25" t="s">
        <v>757</v>
      </c>
      <c r="C539" s="46">
        <v>339</v>
      </c>
      <c r="D539" s="46">
        <v>339</v>
      </c>
      <c r="E539" s="53">
        <v>339</v>
      </c>
      <c r="F539" s="54">
        <v>0</v>
      </c>
      <c r="G539" s="46">
        <v>0</v>
      </c>
      <c r="H539" s="53">
        <v>0</v>
      </c>
      <c r="I539" s="54"/>
      <c r="J539" s="46">
        <v>331.26889999999997</v>
      </c>
      <c r="K539" s="54">
        <v>13.89237</v>
      </c>
      <c r="L539" s="46">
        <v>13.01454</v>
      </c>
      <c r="M539" s="53">
        <f t="shared" si="32"/>
        <v>0.87782999999999944</v>
      </c>
      <c r="N539" s="11">
        <v>2.5878462492846328</v>
      </c>
      <c r="O539" s="11">
        <v>2.4243256208382609</v>
      </c>
      <c r="P539" s="11">
        <v>0.16352062844637219</v>
      </c>
      <c r="Q539" s="26">
        <v>850</v>
      </c>
      <c r="R539">
        <v>1170</v>
      </c>
      <c r="S539">
        <v>439660</v>
      </c>
      <c r="T539" s="27">
        <f t="shared" si="33"/>
        <v>441680</v>
      </c>
      <c r="U539" s="46" t="str">
        <f t="shared" si="34"/>
        <v>OR</v>
      </c>
      <c r="V539">
        <f t="shared" si="35"/>
        <v>1142999.9313840366</v>
      </c>
    </row>
    <row r="540" spans="1:22" x14ac:dyDescent="0.2">
      <c r="A540" s="24">
        <v>19149</v>
      </c>
      <c r="B540" s="25" t="s">
        <v>758</v>
      </c>
      <c r="C540" s="46">
        <v>1453</v>
      </c>
      <c r="D540" s="46">
        <v>867</v>
      </c>
      <c r="E540" s="53">
        <v>118</v>
      </c>
      <c r="F540" s="54">
        <v>1420.76</v>
      </c>
      <c r="G540" s="46">
        <v>834.76</v>
      </c>
      <c r="H540" s="53">
        <v>85.76</v>
      </c>
      <c r="I540" s="54">
        <v>331.25630000000001</v>
      </c>
      <c r="J540" s="46">
        <v>331.25630000000001</v>
      </c>
      <c r="K540" s="54">
        <v>14.24395</v>
      </c>
      <c r="L540" s="46">
        <v>12.402469999999999</v>
      </c>
      <c r="M540" s="53">
        <f t="shared" si="32"/>
        <v>1.8414800000000007</v>
      </c>
      <c r="N540" s="11">
        <v>2.6533379533152259</v>
      </c>
      <c r="O540" s="11">
        <v>2.3103102977652612</v>
      </c>
      <c r="P540" s="11">
        <v>0.34302765554996512</v>
      </c>
      <c r="Q540" s="26">
        <v>417290</v>
      </c>
      <c r="R540">
        <v>10240</v>
      </c>
      <c r="S540">
        <v>66010</v>
      </c>
      <c r="T540" s="27">
        <f t="shared" si="33"/>
        <v>493540</v>
      </c>
      <c r="U540" s="46" t="str">
        <f t="shared" si="34"/>
        <v>IA</v>
      </c>
      <c r="V540">
        <f t="shared" si="35"/>
        <v>1309528.4134791966</v>
      </c>
    </row>
    <row r="541" spans="1:22" x14ac:dyDescent="0.2">
      <c r="A541" s="24">
        <v>41013</v>
      </c>
      <c r="B541" s="25" t="s">
        <v>759</v>
      </c>
      <c r="C541" s="46">
        <v>359</v>
      </c>
      <c r="D541" s="46">
        <v>359</v>
      </c>
      <c r="E541" s="53">
        <v>289</v>
      </c>
      <c r="F541" s="54">
        <v>0</v>
      </c>
      <c r="G541" s="46">
        <v>0</v>
      </c>
      <c r="H541" s="53">
        <v>0</v>
      </c>
      <c r="I541" s="54"/>
      <c r="J541" s="46">
        <v>330.64659999999998</v>
      </c>
      <c r="K541" s="54">
        <v>12.577870000000001</v>
      </c>
      <c r="L541" s="46">
        <v>11.846109999999999</v>
      </c>
      <c r="M541" s="53">
        <f t="shared" si="32"/>
        <v>0.7317600000000013</v>
      </c>
      <c r="N541" s="11">
        <v>2.342983501266501</v>
      </c>
      <c r="O541" s="11">
        <v>2.2066725355078489</v>
      </c>
      <c r="P541" s="11">
        <v>0.1363109657586522</v>
      </c>
      <c r="Q541" s="26">
        <v>160</v>
      </c>
      <c r="R541">
        <v>180</v>
      </c>
      <c r="S541">
        <v>239250</v>
      </c>
      <c r="T541" s="27">
        <f t="shared" si="33"/>
        <v>239590</v>
      </c>
      <c r="U541" s="46" t="str">
        <f t="shared" si="34"/>
        <v>OR</v>
      </c>
      <c r="V541">
        <f t="shared" si="35"/>
        <v>561355.41706844093</v>
      </c>
    </row>
    <row r="542" spans="1:22" x14ac:dyDescent="0.2">
      <c r="A542" s="24">
        <v>51041</v>
      </c>
      <c r="B542" s="25" t="s">
        <v>760</v>
      </c>
      <c r="C542" s="46">
        <v>2620</v>
      </c>
      <c r="D542" s="46">
        <v>2305</v>
      </c>
      <c r="E542" s="53">
        <v>1728</v>
      </c>
      <c r="F542" s="54">
        <v>2220.66</v>
      </c>
      <c r="G542" s="46">
        <v>1905.66</v>
      </c>
      <c r="H542" s="53">
        <v>1328.66</v>
      </c>
      <c r="I542" s="54">
        <v>330.62349999999998</v>
      </c>
      <c r="J542" s="46">
        <v>330.62349999999998</v>
      </c>
      <c r="K542" s="54">
        <v>13.08222</v>
      </c>
      <c r="L542" s="46">
        <v>20.131350000000001</v>
      </c>
      <c r="M542" s="53">
        <f t="shared" si="32"/>
        <v>-7.0491300000000017</v>
      </c>
      <c r="N542" s="11">
        <v>2.436932932200655</v>
      </c>
      <c r="O542" s="11">
        <v>3.7500324703802299</v>
      </c>
      <c r="P542" s="11">
        <v>-1.313099538179576</v>
      </c>
      <c r="Q542" s="26">
        <v>8530</v>
      </c>
      <c r="R542">
        <v>19010</v>
      </c>
      <c r="S542">
        <v>4160</v>
      </c>
      <c r="T542" s="27">
        <f t="shared" si="33"/>
        <v>31700</v>
      </c>
      <c r="U542" s="46" t="str">
        <f t="shared" si="34"/>
        <v>VA</v>
      </c>
      <c r="V542">
        <f t="shared" si="35"/>
        <v>77250.773950760762</v>
      </c>
    </row>
    <row r="543" spans="1:22" x14ac:dyDescent="0.2">
      <c r="A543" s="24">
        <v>35037</v>
      </c>
      <c r="B543" s="25" t="s">
        <v>761</v>
      </c>
      <c r="C543" s="46">
        <v>167</v>
      </c>
      <c r="D543" s="46">
        <v>167</v>
      </c>
      <c r="E543" s="53">
        <v>156</v>
      </c>
      <c r="F543" s="54">
        <v>167</v>
      </c>
      <c r="G543" s="46">
        <v>167</v>
      </c>
      <c r="H543" s="53">
        <v>156</v>
      </c>
      <c r="I543" s="54"/>
      <c r="J543" s="46">
        <v>329.91059999999999</v>
      </c>
      <c r="K543" s="54">
        <v>9.8936499999999992</v>
      </c>
      <c r="L543" s="46">
        <v>9.327121</v>
      </c>
      <c r="M543" s="53">
        <f t="shared" si="32"/>
        <v>0.56652899999999917</v>
      </c>
      <c r="N543" s="11">
        <v>1.842971720752824</v>
      </c>
      <c r="O543" s="11">
        <v>1.737439695060953</v>
      </c>
      <c r="P543" s="11">
        <v>0.10553202569187051</v>
      </c>
      <c r="Q543" s="26">
        <v>25830</v>
      </c>
      <c r="R543">
        <v>0</v>
      </c>
      <c r="S543">
        <v>84730</v>
      </c>
      <c r="T543" s="27">
        <f t="shared" si="33"/>
        <v>110560</v>
      </c>
      <c r="U543" s="46" t="str">
        <f t="shared" si="34"/>
        <v>NM</v>
      </c>
      <c r="V543">
        <f t="shared" si="35"/>
        <v>203758.95344643222</v>
      </c>
    </row>
    <row r="544" spans="1:22" x14ac:dyDescent="0.2">
      <c r="A544" s="24">
        <v>41033</v>
      </c>
      <c r="B544" s="25" t="s">
        <v>762</v>
      </c>
      <c r="C544" s="46">
        <v>3162</v>
      </c>
      <c r="D544" s="46">
        <v>4177</v>
      </c>
      <c r="E544" s="53">
        <v>1271</v>
      </c>
      <c r="F544" s="54">
        <v>388.34010000000001</v>
      </c>
      <c r="G544" s="46">
        <v>1403.34</v>
      </c>
      <c r="H544" s="53">
        <v>0</v>
      </c>
      <c r="I544" s="54"/>
      <c r="J544" s="46">
        <v>329.78530000000001</v>
      </c>
      <c r="K544" s="54">
        <v>46.342019999999998</v>
      </c>
      <c r="L544" s="46">
        <v>34.829749999999997</v>
      </c>
      <c r="M544" s="53">
        <f t="shared" si="32"/>
        <v>11.512270000000001</v>
      </c>
      <c r="N544" s="11">
        <v>8.6325099778708339</v>
      </c>
      <c r="O544" s="11">
        <v>6.4880245703952202</v>
      </c>
      <c r="P544" s="11">
        <v>2.144485407475615</v>
      </c>
      <c r="Q544" s="26">
        <v>1490</v>
      </c>
      <c r="R544">
        <v>18040</v>
      </c>
      <c r="S544">
        <v>92690</v>
      </c>
      <c r="T544" s="27">
        <f t="shared" si="33"/>
        <v>112220</v>
      </c>
      <c r="U544" s="46" t="str">
        <f t="shared" si="34"/>
        <v>OR</v>
      </c>
      <c r="V544">
        <f t="shared" si="35"/>
        <v>968740.26971666503</v>
      </c>
    </row>
    <row r="545" spans="1:22" x14ac:dyDescent="0.2">
      <c r="A545" s="24">
        <v>19037</v>
      </c>
      <c r="B545" s="25" t="s">
        <v>763</v>
      </c>
      <c r="C545" s="46">
        <v>1001</v>
      </c>
      <c r="D545" s="46">
        <v>846</v>
      </c>
      <c r="E545" s="53">
        <v>0</v>
      </c>
      <c r="F545" s="54">
        <v>830.72</v>
      </c>
      <c r="G545" s="46">
        <v>675.72</v>
      </c>
      <c r="H545" s="53">
        <v>0</v>
      </c>
      <c r="I545" s="54">
        <v>329.61079999999998</v>
      </c>
      <c r="J545" s="46">
        <v>329.61079999999998</v>
      </c>
      <c r="K545" s="54">
        <v>12.650449999999999</v>
      </c>
      <c r="L545" s="46">
        <v>11.43699</v>
      </c>
      <c r="M545" s="53">
        <f t="shared" si="32"/>
        <v>1.2134599999999995</v>
      </c>
      <c r="N545" s="11">
        <v>2.356503576010629</v>
      </c>
      <c r="O545" s="11">
        <v>2.130462381480327</v>
      </c>
      <c r="P545" s="11">
        <v>0.22604119453030189</v>
      </c>
      <c r="Q545" s="26">
        <v>235530</v>
      </c>
      <c r="R545">
        <v>18810</v>
      </c>
      <c r="S545">
        <v>26350</v>
      </c>
      <c r="T545" s="27">
        <f t="shared" si="33"/>
        <v>280690</v>
      </c>
      <c r="U545" s="46" t="str">
        <f t="shared" si="34"/>
        <v>IA</v>
      </c>
      <c r="V545">
        <f t="shared" si="35"/>
        <v>661446.98875042342</v>
      </c>
    </row>
    <row r="546" spans="1:22" x14ac:dyDescent="0.2">
      <c r="A546" s="24">
        <v>48345</v>
      </c>
      <c r="B546" s="25" t="s">
        <v>764</v>
      </c>
      <c r="C546" s="46">
        <v>199</v>
      </c>
      <c r="D546" s="46">
        <v>199</v>
      </c>
      <c r="E546" s="53">
        <v>199</v>
      </c>
      <c r="F546" s="54">
        <v>0</v>
      </c>
      <c r="G546" s="46">
        <v>0</v>
      </c>
      <c r="H546" s="53">
        <v>0</v>
      </c>
      <c r="I546" s="54"/>
      <c r="J546" s="46">
        <v>329.52269999999999</v>
      </c>
      <c r="K546" s="54">
        <v>11.4861</v>
      </c>
      <c r="L546" s="46">
        <v>15.38926</v>
      </c>
      <c r="M546" s="53">
        <f t="shared" si="32"/>
        <v>-3.9031599999999997</v>
      </c>
      <c r="N546" s="11">
        <v>2.1396105059041921</v>
      </c>
      <c r="O546" s="11">
        <v>2.8666842857097841</v>
      </c>
      <c r="P546" s="11">
        <v>-0.72707377980559174</v>
      </c>
      <c r="Q546" s="26">
        <v>49770</v>
      </c>
      <c r="R546">
        <v>0</v>
      </c>
      <c r="S546">
        <v>564740</v>
      </c>
      <c r="T546" s="27">
        <f t="shared" si="33"/>
        <v>614510</v>
      </c>
      <c r="U546" s="46" t="str">
        <f t="shared" si="34"/>
        <v>TX</v>
      </c>
      <c r="V546">
        <f t="shared" si="35"/>
        <v>1314812.0519831851</v>
      </c>
    </row>
    <row r="547" spans="1:22" x14ac:dyDescent="0.2">
      <c r="A547" s="24">
        <v>41001</v>
      </c>
      <c r="B547" s="25" t="s">
        <v>765</v>
      </c>
      <c r="C547" s="46">
        <v>504</v>
      </c>
      <c r="D547" s="46">
        <v>504</v>
      </c>
      <c r="E547" s="53">
        <v>228</v>
      </c>
      <c r="F547" s="54">
        <v>0</v>
      </c>
      <c r="G547" s="46">
        <v>0</v>
      </c>
      <c r="H547" s="53">
        <v>0</v>
      </c>
      <c r="I547" s="54"/>
      <c r="J547" s="46">
        <v>329.39150000000001</v>
      </c>
      <c r="K547" s="54">
        <v>14.60075</v>
      </c>
      <c r="L547" s="46">
        <v>13.56812</v>
      </c>
      <c r="M547" s="53">
        <f t="shared" si="32"/>
        <v>1.0326299999999993</v>
      </c>
      <c r="N547" s="11">
        <v>2.7198020297647281</v>
      </c>
      <c r="O547" s="11">
        <v>2.527445529585219</v>
      </c>
      <c r="P547" s="11">
        <v>0.19235650017950781</v>
      </c>
      <c r="Q547" s="26">
        <v>13200</v>
      </c>
      <c r="R547">
        <v>1400</v>
      </c>
      <c r="S547">
        <v>277230</v>
      </c>
      <c r="T547" s="27">
        <f t="shared" si="33"/>
        <v>291830</v>
      </c>
      <c r="U547" s="46" t="str">
        <f t="shared" si="34"/>
        <v>OR</v>
      </c>
      <c r="V547">
        <f t="shared" si="35"/>
        <v>793719.82634624059</v>
      </c>
    </row>
    <row r="548" spans="1:22" x14ac:dyDescent="0.2">
      <c r="A548" s="24">
        <v>36089</v>
      </c>
      <c r="B548" s="25" t="s">
        <v>766</v>
      </c>
      <c r="C548" s="46">
        <v>666</v>
      </c>
      <c r="D548" s="46">
        <v>267</v>
      </c>
      <c r="E548" s="53">
        <v>72</v>
      </c>
      <c r="F548" s="54">
        <v>531.04</v>
      </c>
      <c r="G548" s="46">
        <v>132.04</v>
      </c>
      <c r="H548" s="53">
        <v>0</v>
      </c>
      <c r="I548" s="54">
        <v>329.10449999999997</v>
      </c>
      <c r="J548" s="46">
        <v>329.10449999999997</v>
      </c>
      <c r="K548" s="54">
        <v>22.04607</v>
      </c>
      <c r="L548" s="46">
        <v>20.498889999999999</v>
      </c>
      <c r="M548" s="53">
        <f t="shared" si="32"/>
        <v>1.5471800000000009</v>
      </c>
      <c r="N548" s="11">
        <v>4.1067031443134949</v>
      </c>
      <c r="O548" s="11">
        <v>3.8184971751398979</v>
      </c>
      <c r="P548" s="11">
        <v>0.28820596917359681</v>
      </c>
      <c r="Q548" s="26">
        <v>58380</v>
      </c>
      <c r="R548">
        <v>167460</v>
      </c>
      <c r="S548">
        <v>33070</v>
      </c>
      <c r="T548" s="27">
        <f t="shared" si="33"/>
        <v>258910</v>
      </c>
      <c r="U548" s="46" t="str">
        <f t="shared" si="34"/>
        <v>NY</v>
      </c>
      <c r="V548">
        <f t="shared" si="35"/>
        <v>1063266.5110942069</v>
      </c>
    </row>
    <row r="549" spans="1:22" x14ac:dyDescent="0.2">
      <c r="A549" s="24">
        <v>35001</v>
      </c>
      <c r="B549" s="25" t="s">
        <v>767</v>
      </c>
      <c r="C549" s="46">
        <v>436</v>
      </c>
      <c r="D549" s="46">
        <v>436</v>
      </c>
      <c r="E549" s="53">
        <v>233</v>
      </c>
      <c r="F549" s="54">
        <v>436</v>
      </c>
      <c r="G549" s="46">
        <v>436</v>
      </c>
      <c r="H549" s="53">
        <v>233</v>
      </c>
      <c r="I549" s="54"/>
      <c r="J549" s="46">
        <v>328.97250000000003</v>
      </c>
      <c r="K549" s="54">
        <v>7.9256630000000001</v>
      </c>
      <c r="L549" s="46">
        <v>7.4103250000000003</v>
      </c>
      <c r="M549" s="53">
        <f t="shared" si="32"/>
        <v>0.51533799999999985</v>
      </c>
      <c r="N549" s="11">
        <v>1.47637856374715</v>
      </c>
      <c r="O549" s="11">
        <v>1.3803823074990189</v>
      </c>
      <c r="P549" s="11">
        <v>9.5996256248130712E-2</v>
      </c>
      <c r="Q549" s="26">
        <v>0</v>
      </c>
      <c r="R549">
        <v>0</v>
      </c>
      <c r="S549">
        <v>130</v>
      </c>
      <c r="T549" s="27">
        <f t="shared" si="33"/>
        <v>130</v>
      </c>
      <c r="U549" s="46" t="str">
        <f t="shared" si="34"/>
        <v>NM</v>
      </c>
      <c r="V549">
        <f t="shared" si="35"/>
        <v>191.9292132871295</v>
      </c>
    </row>
    <row r="550" spans="1:22" x14ac:dyDescent="0.2">
      <c r="A550" s="24">
        <v>21061</v>
      </c>
      <c r="B550" s="25" t="s">
        <v>768</v>
      </c>
      <c r="C550" s="46">
        <v>1305</v>
      </c>
      <c r="D550" s="46">
        <v>1305</v>
      </c>
      <c r="E550" s="53">
        <v>21</v>
      </c>
      <c r="F550" s="54">
        <v>1086.56</v>
      </c>
      <c r="G550" s="46">
        <v>1086.56</v>
      </c>
      <c r="H550" s="53">
        <v>0</v>
      </c>
      <c r="I550" s="54">
        <v>328.34500000000003</v>
      </c>
      <c r="J550" s="46">
        <v>328.34500000000003</v>
      </c>
      <c r="K550" s="54">
        <v>11.4693</v>
      </c>
      <c r="L550" s="46">
        <v>15.85923</v>
      </c>
      <c r="M550" s="53">
        <f t="shared" si="32"/>
        <v>-4.3899299999999997</v>
      </c>
      <c r="N550" s="11">
        <v>2.1364810314525342</v>
      </c>
      <c r="O550" s="11">
        <v>2.9542294707125092</v>
      </c>
      <c r="P550" s="11">
        <v>-0.8177484392599742</v>
      </c>
      <c r="Q550" s="26">
        <v>5540</v>
      </c>
      <c r="R550">
        <v>41690</v>
      </c>
      <c r="S550">
        <v>7190</v>
      </c>
      <c r="T550" s="27">
        <f t="shared" si="33"/>
        <v>54420</v>
      </c>
      <c r="U550" s="46" t="str">
        <f t="shared" si="34"/>
        <v>KY</v>
      </c>
      <c r="V550">
        <f t="shared" si="35"/>
        <v>116267.29773164692</v>
      </c>
    </row>
    <row r="551" spans="1:22" x14ac:dyDescent="0.2">
      <c r="A551" s="24">
        <v>4015</v>
      </c>
      <c r="B551" s="25" t="s">
        <v>769</v>
      </c>
      <c r="C551" s="46">
        <v>257</v>
      </c>
      <c r="D551" s="46">
        <v>257</v>
      </c>
      <c r="E551" s="53">
        <v>159</v>
      </c>
      <c r="F551" s="54">
        <v>248.82</v>
      </c>
      <c r="G551" s="46">
        <v>248.82</v>
      </c>
      <c r="H551" s="53">
        <v>150.82</v>
      </c>
      <c r="I551" s="54"/>
      <c r="J551" s="46">
        <v>328.07979999999998</v>
      </c>
      <c r="K551" s="54">
        <v>0</v>
      </c>
      <c r="L551" s="46">
        <v>0</v>
      </c>
      <c r="M551" s="53">
        <f t="shared" si="32"/>
        <v>0</v>
      </c>
      <c r="N551" s="11">
        <v>0</v>
      </c>
      <c r="O551" s="11">
        <v>0</v>
      </c>
      <c r="P551" s="11">
        <v>0</v>
      </c>
      <c r="Q551" s="26">
        <v>0</v>
      </c>
      <c r="R551">
        <v>0</v>
      </c>
      <c r="S551">
        <v>0</v>
      </c>
      <c r="T551" s="27">
        <f t="shared" si="33"/>
        <v>0</v>
      </c>
      <c r="U551" s="46" t="str">
        <f t="shared" si="34"/>
        <v>AZ</v>
      </c>
      <c r="V551">
        <f t="shared" si="35"/>
        <v>0</v>
      </c>
    </row>
    <row r="552" spans="1:22" x14ac:dyDescent="0.2">
      <c r="A552" s="24">
        <v>53013</v>
      </c>
      <c r="B552" s="25" t="s">
        <v>770</v>
      </c>
      <c r="C552" s="46">
        <v>514</v>
      </c>
      <c r="D552" s="46">
        <v>514</v>
      </c>
      <c r="E552" s="53">
        <v>144</v>
      </c>
      <c r="F552" s="54">
        <v>0</v>
      </c>
      <c r="G552" s="46">
        <v>0</v>
      </c>
      <c r="H552" s="53">
        <v>0</v>
      </c>
      <c r="I552" s="54">
        <v>327.71210000000002</v>
      </c>
      <c r="J552" s="46">
        <v>327.71210000000002</v>
      </c>
      <c r="K552" s="54">
        <v>22.244019999999999</v>
      </c>
      <c r="L552" s="46">
        <v>19.333939999999998</v>
      </c>
      <c r="M552" s="53">
        <f t="shared" si="32"/>
        <v>2.9100800000000007</v>
      </c>
      <c r="N552" s="11">
        <v>4.1435769221531213</v>
      </c>
      <c r="O552" s="11">
        <v>3.6014923380887591</v>
      </c>
      <c r="P552" s="11">
        <v>0.54208458406436244</v>
      </c>
      <c r="Q552" s="26">
        <v>58960</v>
      </c>
      <c r="R552">
        <v>50</v>
      </c>
      <c r="S552">
        <v>35210</v>
      </c>
      <c r="T552" s="27">
        <f t="shared" si="33"/>
        <v>94220</v>
      </c>
      <c r="U552" s="46" t="str">
        <f t="shared" si="34"/>
        <v>WA</v>
      </c>
      <c r="V552">
        <f t="shared" si="35"/>
        <v>390407.8176052671</v>
      </c>
    </row>
    <row r="553" spans="1:22" x14ac:dyDescent="0.2">
      <c r="A553" s="24">
        <v>18157</v>
      </c>
      <c r="B553" s="25" t="s">
        <v>771</v>
      </c>
      <c r="C553" s="46">
        <v>1802</v>
      </c>
      <c r="D553" s="46">
        <v>2511</v>
      </c>
      <c r="E553" s="53">
        <v>374</v>
      </c>
      <c r="F553" s="54">
        <v>1635.72</v>
      </c>
      <c r="G553" s="46">
        <v>2344.7199999999998</v>
      </c>
      <c r="H553" s="53">
        <v>207.72</v>
      </c>
      <c r="I553" s="54">
        <v>327.459</v>
      </c>
      <c r="J553" s="46">
        <v>327.459</v>
      </c>
      <c r="K553" s="54">
        <v>13.524570000000001</v>
      </c>
      <c r="L553" s="46">
        <v>11.899319999999999</v>
      </c>
      <c r="M553" s="53">
        <f t="shared" si="32"/>
        <v>1.6252500000000012</v>
      </c>
      <c r="N553" s="11">
        <v>2.5193331121822609</v>
      </c>
      <c r="O553" s="11">
        <v>2.216584400720512</v>
      </c>
      <c r="P553" s="11">
        <v>0.30274871146174859</v>
      </c>
      <c r="Q553" s="26">
        <v>211570</v>
      </c>
      <c r="R553">
        <v>19160</v>
      </c>
      <c r="S553">
        <v>4300</v>
      </c>
      <c r="T553" s="27">
        <f t="shared" si="33"/>
        <v>235030</v>
      </c>
      <c r="U553" s="46" t="str">
        <f t="shared" si="34"/>
        <v>IN</v>
      </c>
      <c r="V553">
        <f t="shared" si="35"/>
        <v>592118.86135619681</v>
      </c>
    </row>
    <row r="554" spans="1:22" x14ac:dyDescent="0.2">
      <c r="A554" s="24">
        <v>6039</v>
      </c>
      <c r="B554" s="25" t="s">
        <v>772</v>
      </c>
      <c r="C554" s="46">
        <v>1792</v>
      </c>
      <c r="D554" s="46">
        <v>1393</v>
      </c>
      <c r="E554" s="53">
        <v>148</v>
      </c>
      <c r="F554" s="54">
        <v>0</v>
      </c>
      <c r="G554" s="46">
        <v>0</v>
      </c>
      <c r="H554" s="53">
        <v>0</v>
      </c>
      <c r="I554" s="54"/>
      <c r="J554" s="46">
        <v>327.40609999999998</v>
      </c>
      <c r="K554" s="54">
        <v>47.76737</v>
      </c>
      <c r="L554" s="46">
        <v>37.893120000000003</v>
      </c>
      <c r="M554" s="53">
        <f t="shared" si="32"/>
        <v>9.8742499999999964</v>
      </c>
      <c r="N554" s="11">
        <v>8.8980216689226754</v>
      </c>
      <c r="O554" s="11">
        <v>7.058663746048552</v>
      </c>
      <c r="P554" s="11">
        <v>1.839357922874123</v>
      </c>
      <c r="Q554" s="26">
        <v>90</v>
      </c>
      <c r="R554">
        <v>0</v>
      </c>
      <c r="S554">
        <v>82080</v>
      </c>
      <c r="T554" s="27">
        <f t="shared" si="33"/>
        <v>82170</v>
      </c>
      <c r="U554" s="46" t="str">
        <f t="shared" si="34"/>
        <v>CA</v>
      </c>
      <c r="V554">
        <f t="shared" si="35"/>
        <v>731150.4405353762</v>
      </c>
    </row>
    <row r="555" spans="1:22" x14ac:dyDescent="0.2">
      <c r="A555" s="24">
        <v>18061</v>
      </c>
      <c r="B555" s="25" t="s">
        <v>773</v>
      </c>
      <c r="C555" s="46">
        <v>1744</v>
      </c>
      <c r="D555" s="46">
        <v>1744</v>
      </c>
      <c r="E555" s="53">
        <v>0</v>
      </c>
      <c r="F555" s="54">
        <v>1582.86</v>
      </c>
      <c r="G555" s="46">
        <v>1582.86</v>
      </c>
      <c r="H555" s="53">
        <v>0</v>
      </c>
      <c r="I555" s="54">
        <v>327.33240000000001</v>
      </c>
      <c r="J555" s="46">
        <v>327.33240000000001</v>
      </c>
      <c r="K555" s="54">
        <v>13.335559999999999</v>
      </c>
      <c r="L555" s="46">
        <v>11.843489999999999</v>
      </c>
      <c r="M555" s="53">
        <f t="shared" si="32"/>
        <v>1.49207</v>
      </c>
      <c r="N555" s="11">
        <v>2.484124661818695</v>
      </c>
      <c r="O555" s="11">
        <v>2.2061844865159839</v>
      </c>
      <c r="P555" s="11">
        <v>0.27794017530271098</v>
      </c>
      <c r="Q555" s="26">
        <v>49880</v>
      </c>
      <c r="R555">
        <v>78220</v>
      </c>
      <c r="S555">
        <v>7670</v>
      </c>
      <c r="T555" s="27">
        <f t="shared" si="33"/>
        <v>135770</v>
      </c>
      <c r="U555" s="46" t="str">
        <f t="shared" si="34"/>
        <v>IN</v>
      </c>
      <c r="V555">
        <f t="shared" si="35"/>
        <v>337269.60533512419</v>
      </c>
    </row>
    <row r="556" spans="1:22" x14ac:dyDescent="0.2">
      <c r="A556" s="24">
        <v>6081</v>
      </c>
      <c r="B556" s="25" t="s">
        <v>774</v>
      </c>
      <c r="C556" s="46">
        <v>1307.32</v>
      </c>
      <c r="D556" s="46">
        <v>1804.76</v>
      </c>
      <c r="E556" s="53">
        <v>1071.83</v>
      </c>
      <c r="F556" s="54">
        <v>154.32509999999999</v>
      </c>
      <c r="G556" s="46">
        <v>651.76829999999995</v>
      </c>
      <c r="H556" s="53">
        <v>0</v>
      </c>
      <c r="I556" s="54"/>
      <c r="J556" s="46">
        <v>327.23610000000002</v>
      </c>
      <c r="K556" s="54">
        <v>38.532919999999997</v>
      </c>
      <c r="L556" s="46">
        <v>29.62677</v>
      </c>
      <c r="M556" s="53">
        <f t="shared" si="32"/>
        <v>8.9061499999999967</v>
      </c>
      <c r="N556" s="11">
        <v>7.177844564749198</v>
      </c>
      <c r="O556" s="11">
        <v>5.5188226071518747</v>
      </c>
      <c r="P556" s="11">
        <v>1.6590219575973231</v>
      </c>
      <c r="Q556" s="26">
        <v>2860</v>
      </c>
      <c r="R556">
        <v>50</v>
      </c>
      <c r="S556">
        <v>36650</v>
      </c>
      <c r="T556" s="27">
        <f t="shared" si="33"/>
        <v>39560</v>
      </c>
      <c r="U556" s="46" t="str">
        <f t="shared" si="34"/>
        <v>CA</v>
      </c>
      <c r="V556">
        <f t="shared" si="35"/>
        <v>283955.53098147828</v>
      </c>
    </row>
    <row r="557" spans="1:22" x14ac:dyDescent="0.2">
      <c r="A557" s="24">
        <v>31181</v>
      </c>
      <c r="B557" s="25" t="s">
        <v>775</v>
      </c>
      <c r="C557" s="46">
        <v>553</v>
      </c>
      <c r="D557" s="46">
        <v>251</v>
      </c>
      <c r="E557" s="53">
        <v>569</v>
      </c>
      <c r="F557" s="54">
        <v>405.98</v>
      </c>
      <c r="G557" s="46">
        <v>103.98</v>
      </c>
      <c r="H557" s="53">
        <v>421.98</v>
      </c>
      <c r="I557" s="54">
        <v>327.07920000000001</v>
      </c>
      <c r="J557" s="46">
        <v>327.07920000000001</v>
      </c>
      <c r="K557" s="54">
        <v>14.57033</v>
      </c>
      <c r="L557" s="46">
        <v>12.159739999999999</v>
      </c>
      <c r="M557" s="53">
        <f t="shared" si="32"/>
        <v>2.4105900000000009</v>
      </c>
      <c r="N557" s="11">
        <v>2.7141354456683322</v>
      </c>
      <c r="O557" s="11">
        <v>2.2650949802860358</v>
      </c>
      <c r="P557" s="11">
        <v>0.44904046538229592</v>
      </c>
      <c r="Q557" s="26">
        <v>163220</v>
      </c>
      <c r="R557">
        <v>270</v>
      </c>
      <c r="S557">
        <v>174230</v>
      </c>
      <c r="T557" s="27">
        <f t="shared" si="33"/>
        <v>337720</v>
      </c>
      <c r="U557" s="46" t="str">
        <f t="shared" si="34"/>
        <v>NE</v>
      </c>
      <c r="V557">
        <f t="shared" si="35"/>
        <v>916617.82271110918</v>
      </c>
    </row>
    <row r="558" spans="1:22" x14ac:dyDescent="0.2">
      <c r="A558" s="24">
        <v>6077</v>
      </c>
      <c r="B558" s="25" t="s">
        <v>776</v>
      </c>
      <c r="C558" s="46">
        <v>2283</v>
      </c>
      <c r="D558" s="46">
        <v>2165</v>
      </c>
      <c r="E558" s="53">
        <v>383</v>
      </c>
      <c r="F558" s="54">
        <v>657.04</v>
      </c>
      <c r="G558" s="46">
        <v>539.04</v>
      </c>
      <c r="H558" s="53">
        <v>0</v>
      </c>
      <c r="I558" s="54"/>
      <c r="J558" s="46">
        <v>326.96039999999999</v>
      </c>
      <c r="K558" s="54">
        <v>0</v>
      </c>
      <c r="L558" s="46">
        <v>0</v>
      </c>
      <c r="M558" s="53">
        <f t="shared" si="32"/>
        <v>0</v>
      </c>
      <c r="N558" s="11">
        <v>0</v>
      </c>
      <c r="O558" s="11">
        <v>0</v>
      </c>
      <c r="P558" s="11">
        <v>0</v>
      </c>
      <c r="Q558" s="26">
        <v>0</v>
      </c>
      <c r="R558">
        <v>0</v>
      </c>
      <c r="S558">
        <v>0</v>
      </c>
      <c r="T558" s="27">
        <f t="shared" si="33"/>
        <v>0</v>
      </c>
      <c r="U558" s="46" t="str">
        <f t="shared" si="34"/>
        <v>CA</v>
      </c>
      <c r="V558">
        <f t="shared" si="35"/>
        <v>0</v>
      </c>
    </row>
    <row r="559" spans="1:22" x14ac:dyDescent="0.2">
      <c r="A559" s="24">
        <v>20035</v>
      </c>
      <c r="B559" s="25" t="s">
        <v>777</v>
      </c>
      <c r="C559" s="46">
        <v>540</v>
      </c>
      <c r="D559" s="46">
        <v>540</v>
      </c>
      <c r="E559" s="53">
        <v>540</v>
      </c>
      <c r="F559" s="54">
        <v>442.2</v>
      </c>
      <c r="G559" s="46">
        <v>442.2</v>
      </c>
      <c r="H559" s="53">
        <v>442.2</v>
      </c>
      <c r="I559" s="54">
        <v>326.95269999999999</v>
      </c>
      <c r="J559" s="46">
        <v>326.95269999999999</v>
      </c>
      <c r="K559" s="54">
        <v>13.739520000000001</v>
      </c>
      <c r="L559" s="46">
        <v>11.80199</v>
      </c>
      <c r="M559" s="53">
        <f t="shared" si="32"/>
        <v>1.9375300000000006</v>
      </c>
      <c r="N559" s="11">
        <v>2.5593736201217792</v>
      </c>
      <c r="O559" s="11">
        <v>2.1984539395074241</v>
      </c>
      <c r="P559" s="11">
        <v>0.3609196806143557</v>
      </c>
      <c r="Q559" s="26">
        <v>148390</v>
      </c>
      <c r="R559">
        <v>26310</v>
      </c>
      <c r="S559">
        <v>437250</v>
      </c>
      <c r="T559" s="27">
        <f t="shared" si="33"/>
        <v>611950</v>
      </c>
      <c r="U559" s="46" t="str">
        <f t="shared" si="34"/>
        <v>KS</v>
      </c>
      <c r="V559">
        <f t="shared" si="35"/>
        <v>1566208.6868335227</v>
      </c>
    </row>
    <row r="560" spans="1:22" x14ac:dyDescent="0.2">
      <c r="A560" s="24">
        <v>27023</v>
      </c>
      <c r="B560" s="25" t="s">
        <v>778</v>
      </c>
      <c r="C560" s="46">
        <v>1120</v>
      </c>
      <c r="D560" s="46">
        <v>868</v>
      </c>
      <c r="E560" s="53">
        <v>0</v>
      </c>
      <c r="F560" s="54">
        <v>1057.9000000000001</v>
      </c>
      <c r="G560" s="46">
        <v>805.9</v>
      </c>
      <c r="H560" s="53">
        <v>0</v>
      </c>
      <c r="I560" s="54">
        <v>326.44639999999998</v>
      </c>
      <c r="J560" s="46">
        <v>326.44639999999998</v>
      </c>
      <c r="K560" s="54">
        <v>15.716559999999999</v>
      </c>
      <c r="L560" s="46">
        <v>11.39517</v>
      </c>
      <c r="M560" s="53">
        <f t="shared" si="32"/>
        <v>4.3213899999999992</v>
      </c>
      <c r="N560" s="11">
        <v>2.927653154044767</v>
      </c>
      <c r="O560" s="11">
        <v>2.122672225434592</v>
      </c>
      <c r="P560" s="11">
        <v>0.80498092861017356</v>
      </c>
      <c r="Q560" s="26">
        <v>310200</v>
      </c>
      <c r="R560">
        <v>6910</v>
      </c>
      <c r="S560">
        <v>5720</v>
      </c>
      <c r="T560" s="27">
        <f t="shared" si="33"/>
        <v>322830</v>
      </c>
      <c r="U560" s="46" t="str">
        <f t="shared" si="34"/>
        <v>MN</v>
      </c>
      <c r="V560">
        <f t="shared" si="35"/>
        <v>945134.26772027218</v>
      </c>
    </row>
    <row r="561" spans="1:22" x14ac:dyDescent="0.2">
      <c r="A561" s="24">
        <v>30097</v>
      </c>
      <c r="B561" s="25" t="s">
        <v>779</v>
      </c>
      <c r="C561" s="46">
        <v>423</v>
      </c>
      <c r="D561" s="46">
        <v>423</v>
      </c>
      <c r="E561" s="53">
        <v>423</v>
      </c>
      <c r="F561" s="54">
        <v>248.26</v>
      </c>
      <c r="G561" s="46">
        <v>248.26</v>
      </c>
      <c r="H561" s="53">
        <v>248.26</v>
      </c>
      <c r="I561" s="54"/>
      <c r="J561" s="46">
        <v>326.39479999999998</v>
      </c>
      <c r="K561" s="54">
        <v>13.954560000000001</v>
      </c>
      <c r="L561" s="46">
        <v>13.023350000000001</v>
      </c>
      <c r="M561" s="53">
        <f t="shared" si="32"/>
        <v>0.93121000000000009</v>
      </c>
      <c r="N561" s="11">
        <v>2.599430893103003</v>
      </c>
      <c r="O561" s="11">
        <v>2.4259667321429701</v>
      </c>
      <c r="P561" s="11">
        <v>0.1734641609600337</v>
      </c>
      <c r="Q561" s="26">
        <v>990</v>
      </c>
      <c r="R561">
        <v>9340</v>
      </c>
      <c r="S561">
        <v>188010</v>
      </c>
      <c r="T561" s="27">
        <f t="shared" si="33"/>
        <v>198340</v>
      </c>
      <c r="U561" s="46" t="str">
        <f t="shared" si="34"/>
        <v>MT</v>
      </c>
      <c r="V561">
        <f t="shared" si="35"/>
        <v>515571.12333804963</v>
      </c>
    </row>
    <row r="562" spans="1:22" x14ac:dyDescent="0.2">
      <c r="A562" s="24">
        <v>30111</v>
      </c>
      <c r="B562" s="25" t="s">
        <v>780</v>
      </c>
      <c r="C562" s="46">
        <v>372</v>
      </c>
      <c r="D562" s="46">
        <v>372</v>
      </c>
      <c r="E562" s="53">
        <v>329</v>
      </c>
      <c r="F562" s="54">
        <v>140.41999999999999</v>
      </c>
      <c r="G562" s="46">
        <v>140.41999999999999</v>
      </c>
      <c r="H562" s="53">
        <v>97.419979999999995</v>
      </c>
      <c r="I562" s="54"/>
      <c r="J562" s="46">
        <v>326.25599999999997</v>
      </c>
      <c r="K562" s="54">
        <v>0</v>
      </c>
      <c r="L562" s="46">
        <v>0</v>
      </c>
      <c r="M562" s="53">
        <f t="shared" si="32"/>
        <v>0</v>
      </c>
      <c r="N562" s="11">
        <v>0</v>
      </c>
      <c r="O562" s="11">
        <v>0</v>
      </c>
      <c r="P562" s="11">
        <v>0</v>
      </c>
      <c r="Q562" s="26">
        <v>0</v>
      </c>
      <c r="R562">
        <v>0</v>
      </c>
      <c r="S562">
        <v>0</v>
      </c>
      <c r="T562" s="27">
        <f t="shared" si="33"/>
        <v>0</v>
      </c>
      <c r="U562" s="46" t="str">
        <f t="shared" si="34"/>
        <v>MT</v>
      </c>
      <c r="V562">
        <f t="shared" si="35"/>
        <v>0</v>
      </c>
    </row>
    <row r="563" spans="1:22" x14ac:dyDescent="0.2">
      <c r="A563" s="24">
        <v>41061</v>
      </c>
      <c r="B563" s="25" t="s">
        <v>781</v>
      </c>
      <c r="C563" s="46">
        <v>823</v>
      </c>
      <c r="D563" s="46">
        <v>823</v>
      </c>
      <c r="E563" s="53">
        <v>257</v>
      </c>
      <c r="F563" s="54">
        <v>0</v>
      </c>
      <c r="G563" s="46">
        <v>0</v>
      </c>
      <c r="H563" s="53">
        <v>0</v>
      </c>
      <c r="I563" s="54"/>
      <c r="J563" s="46">
        <v>326.17649999999998</v>
      </c>
      <c r="K563" s="54">
        <v>14.70941</v>
      </c>
      <c r="L563" s="46">
        <v>13.8302</v>
      </c>
      <c r="M563" s="53">
        <f t="shared" si="32"/>
        <v>0.87921000000000049</v>
      </c>
      <c r="N563" s="11">
        <v>2.7400430234502728</v>
      </c>
      <c r="O563" s="11">
        <v>2.5762653310310859</v>
      </c>
      <c r="P563" s="11">
        <v>0.16377769241918719</v>
      </c>
      <c r="Q563" s="26">
        <v>74620</v>
      </c>
      <c r="R563">
        <v>1050</v>
      </c>
      <c r="S563">
        <v>205570</v>
      </c>
      <c r="T563" s="27">
        <f t="shared" si="33"/>
        <v>281240</v>
      </c>
      <c r="U563" s="46" t="str">
        <f t="shared" si="34"/>
        <v>OR</v>
      </c>
      <c r="V563">
        <f t="shared" si="35"/>
        <v>770609.69991515472</v>
      </c>
    </row>
    <row r="564" spans="1:22" x14ac:dyDescent="0.2">
      <c r="A564" s="24">
        <v>27093</v>
      </c>
      <c r="B564" s="25" t="s">
        <v>782</v>
      </c>
      <c r="C564" s="46">
        <v>614</v>
      </c>
      <c r="D564" s="46">
        <v>619</v>
      </c>
      <c r="E564" s="53">
        <v>0</v>
      </c>
      <c r="F564" s="54">
        <v>551.9</v>
      </c>
      <c r="G564" s="46">
        <v>556.9</v>
      </c>
      <c r="H564" s="53">
        <v>0</v>
      </c>
      <c r="I564" s="54">
        <v>326.06659999999999</v>
      </c>
      <c r="J564" s="46">
        <v>326.06659999999999</v>
      </c>
      <c r="K564" s="54">
        <v>15.716559999999999</v>
      </c>
      <c r="L564" s="46">
        <v>10.88664</v>
      </c>
      <c r="M564" s="53">
        <f t="shared" si="32"/>
        <v>4.8299199999999995</v>
      </c>
      <c r="N564" s="11">
        <v>2.927653154044767</v>
      </c>
      <c r="O564" s="11">
        <v>2.0279441514523482</v>
      </c>
      <c r="P564" s="11">
        <v>0.89970900259241826</v>
      </c>
      <c r="Q564" s="26">
        <v>271820</v>
      </c>
      <c r="R564">
        <v>46300</v>
      </c>
      <c r="S564">
        <v>5490</v>
      </c>
      <c r="T564" s="27">
        <f t="shared" si="33"/>
        <v>323610</v>
      </c>
      <c r="U564" s="46" t="str">
        <f t="shared" si="34"/>
        <v>MN</v>
      </c>
      <c r="V564">
        <f t="shared" si="35"/>
        <v>947417.83718042704</v>
      </c>
    </row>
    <row r="565" spans="1:22" x14ac:dyDescent="0.2">
      <c r="A565" s="24">
        <v>48153</v>
      </c>
      <c r="B565" s="25" t="s">
        <v>783</v>
      </c>
      <c r="C565" s="46">
        <v>240</v>
      </c>
      <c r="D565" s="46">
        <v>214</v>
      </c>
      <c r="E565" s="53">
        <v>67</v>
      </c>
      <c r="F565" s="54">
        <v>40.619999999999997</v>
      </c>
      <c r="G565" s="46">
        <v>14.62</v>
      </c>
      <c r="H565" s="53">
        <v>0</v>
      </c>
      <c r="I565" s="54"/>
      <c r="J565" s="46">
        <v>326.01850000000002</v>
      </c>
      <c r="K565" s="54">
        <v>11.4861</v>
      </c>
      <c r="L565" s="46">
        <v>15.13363</v>
      </c>
      <c r="M565" s="53">
        <f t="shared" si="32"/>
        <v>-3.6475299999999997</v>
      </c>
      <c r="N565" s="11">
        <v>2.1396105059041921</v>
      </c>
      <c r="O565" s="11">
        <v>2.8190659789194652</v>
      </c>
      <c r="P565" s="11">
        <v>-0.6794554730152722</v>
      </c>
      <c r="Q565" s="26">
        <v>352790</v>
      </c>
      <c r="R565">
        <v>0</v>
      </c>
      <c r="S565">
        <v>234700</v>
      </c>
      <c r="T565" s="27">
        <f t="shared" si="33"/>
        <v>587490</v>
      </c>
      <c r="U565" s="46" t="str">
        <f t="shared" si="34"/>
        <v>TX</v>
      </c>
      <c r="V565">
        <f t="shared" si="35"/>
        <v>1256999.7761136538</v>
      </c>
    </row>
    <row r="566" spans="1:22" x14ac:dyDescent="0.2">
      <c r="A566" s="24">
        <v>35019</v>
      </c>
      <c r="B566" s="25" t="s">
        <v>784</v>
      </c>
      <c r="C566" s="46">
        <v>121</v>
      </c>
      <c r="D566" s="46">
        <v>121</v>
      </c>
      <c r="E566" s="53">
        <v>121</v>
      </c>
      <c r="F566" s="54">
        <v>121</v>
      </c>
      <c r="G566" s="46">
        <v>121</v>
      </c>
      <c r="H566" s="53">
        <v>121</v>
      </c>
      <c r="I566" s="54"/>
      <c r="J566" s="46">
        <v>325.81169999999997</v>
      </c>
      <c r="K566" s="54">
        <v>0</v>
      </c>
      <c r="L566" s="46">
        <v>0</v>
      </c>
      <c r="M566" s="53">
        <f t="shared" si="32"/>
        <v>0</v>
      </c>
      <c r="N566" s="11">
        <v>0</v>
      </c>
      <c r="O566" s="11">
        <v>0</v>
      </c>
      <c r="P566" s="11">
        <v>0</v>
      </c>
      <c r="Q566" s="26">
        <v>0</v>
      </c>
      <c r="R566">
        <v>0</v>
      </c>
      <c r="S566">
        <v>0</v>
      </c>
      <c r="T566" s="27">
        <f t="shared" si="33"/>
        <v>0</v>
      </c>
      <c r="U566" s="46" t="str">
        <f t="shared" si="34"/>
        <v>NM</v>
      </c>
      <c r="V566">
        <f t="shared" si="35"/>
        <v>0</v>
      </c>
    </row>
    <row r="567" spans="1:22" x14ac:dyDescent="0.2">
      <c r="A567" s="24">
        <v>6013</v>
      </c>
      <c r="B567" s="25" t="s">
        <v>785</v>
      </c>
      <c r="C567" s="46">
        <v>2520</v>
      </c>
      <c r="D567" s="46">
        <v>2979</v>
      </c>
      <c r="E567" s="53">
        <v>420</v>
      </c>
      <c r="F567" s="54">
        <v>894.04</v>
      </c>
      <c r="G567" s="46">
        <v>1353.04</v>
      </c>
      <c r="H567" s="53">
        <v>0</v>
      </c>
      <c r="I567" s="54"/>
      <c r="J567" s="46">
        <v>325.46800000000002</v>
      </c>
      <c r="K567" s="54">
        <v>38.532919999999997</v>
      </c>
      <c r="L567" s="46">
        <v>29.57901</v>
      </c>
      <c r="M567" s="53">
        <f t="shared" si="32"/>
        <v>8.9539099999999969</v>
      </c>
      <c r="N567" s="11">
        <v>7.177844564749198</v>
      </c>
      <c r="O567" s="11">
        <v>5.5099259583535902</v>
      </c>
      <c r="P567" s="11">
        <v>1.6679186063956091</v>
      </c>
      <c r="Q567" s="26">
        <v>300</v>
      </c>
      <c r="R567">
        <v>120</v>
      </c>
      <c r="S567">
        <v>71030</v>
      </c>
      <c r="T567" s="27">
        <f t="shared" si="33"/>
        <v>71450</v>
      </c>
      <c r="U567" s="46" t="str">
        <f t="shared" si="34"/>
        <v>CA</v>
      </c>
      <c r="V567">
        <f t="shared" si="35"/>
        <v>512856.9941513302</v>
      </c>
    </row>
    <row r="568" spans="1:22" x14ac:dyDescent="0.2">
      <c r="A568" s="24">
        <v>41027</v>
      </c>
      <c r="B568" s="25" t="s">
        <v>786</v>
      </c>
      <c r="C568" s="46">
        <v>2297</v>
      </c>
      <c r="D568" s="46">
        <v>4050</v>
      </c>
      <c r="E568" s="53">
        <v>1852</v>
      </c>
      <c r="F568" s="54">
        <v>105.06010000000001</v>
      </c>
      <c r="G568" s="46">
        <v>1858.06</v>
      </c>
      <c r="H568" s="53">
        <v>0</v>
      </c>
      <c r="I568" s="54"/>
      <c r="J568" s="46">
        <v>325.45269999999999</v>
      </c>
      <c r="K568" s="54">
        <v>44.03969</v>
      </c>
      <c r="L568" s="46">
        <v>33.85125</v>
      </c>
      <c r="M568" s="53">
        <f t="shared" si="32"/>
        <v>10.18844</v>
      </c>
      <c r="N568" s="11">
        <v>8.203635994877617</v>
      </c>
      <c r="O568" s="11">
        <v>6.3057513114102512</v>
      </c>
      <c r="P568" s="11">
        <v>1.8978846834673659</v>
      </c>
      <c r="Q568" s="26">
        <v>22080</v>
      </c>
      <c r="R568">
        <v>2440</v>
      </c>
      <c r="S568">
        <v>21770</v>
      </c>
      <c r="T568" s="27">
        <f t="shared" si="33"/>
        <v>46290</v>
      </c>
      <c r="U568" s="46" t="str">
        <f t="shared" si="34"/>
        <v>OR</v>
      </c>
      <c r="V568">
        <f t="shared" si="35"/>
        <v>379746.3102028849</v>
      </c>
    </row>
    <row r="569" spans="1:22" x14ac:dyDescent="0.2">
      <c r="A569" s="24">
        <v>6019</v>
      </c>
      <c r="B569" s="25" t="s">
        <v>787</v>
      </c>
      <c r="C569" s="46">
        <v>885</v>
      </c>
      <c r="D569" s="46">
        <v>1378</v>
      </c>
      <c r="E569" s="53">
        <v>74</v>
      </c>
      <c r="F569" s="54">
        <v>496.34</v>
      </c>
      <c r="G569" s="46">
        <v>989.34</v>
      </c>
      <c r="H569" s="53">
        <v>0</v>
      </c>
      <c r="I569" s="54"/>
      <c r="J569" s="46">
        <v>325.20639999999997</v>
      </c>
      <c r="K569" s="54">
        <v>7.9256630000000001</v>
      </c>
      <c r="L569" s="46">
        <v>7.5326969999999998</v>
      </c>
      <c r="M569" s="53">
        <f t="shared" si="32"/>
        <v>0.39296600000000037</v>
      </c>
      <c r="N569" s="11">
        <v>1.47637856374715</v>
      </c>
      <c r="O569" s="11">
        <v>1.40317754842749</v>
      </c>
      <c r="P569" s="11">
        <v>7.3201015319660084E-2</v>
      </c>
      <c r="Q569" s="26">
        <v>20</v>
      </c>
      <c r="R569">
        <v>10</v>
      </c>
      <c r="S569">
        <v>240610</v>
      </c>
      <c r="T569" s="27">
        <f t="shared" si="33"/>
        <v>240640</v>
      </c>
      <c r="U569" s="46" t="str">
        <f t="shared" si="34"/>
        <v>CA</v>
      </c>
      <c r="V569">
        <f t="shared" si="35"/>
        <v>355275.73758011416</v>
      </c>
    </row>
    <row r="570" spans="1:22" x14ac:dyDescent="0.2">
      <c r="A570" s="24">
        <v>6099</v>
      </c>
      <c r="B570" s="25" t="s">
        <v>788</v>
      </c>
      <c r="C570" s="46">
        <v>3938</v>
      </c>
      <c r="D570" s="46">
        <v>2281</v>
      </c>
      <c r="E570" s="53">
        <v>135</v>
      </c>
      <c r="F570" s="54">
        <v>2312.04</v>
      </c>
      <c r="G570" s="46">
        <v>655.04</v>
      </c>
      <c r="H570" s="53">
        <v>0</v>
      </c>
      <c r="I570" s="54"/>
      <c r="J570" s="46">
        <v>324.86959999999999</v>
      </c>
      <c r="K570" s="54">
        <v>38.532919999999997</v>
      </c>
      <c r="L570" s="46">
        <v>31.108820000000001</v>
      </c>
      <c r="M570" s="53">
        <f t="shared" si="32"/>
        <v>7.4240999999999957</v>
      </c>
      <c r="N570" s="11">
        <v>7.177844564749198</v>
      </c>
      <c r="O570" s="11">
        <v>5.7948962744780612</v>
      </c>
      <c r="P570" s="11">
        <v>1.382948290271137</v>
      </c>
      <c r="Q570" s="26">
        <v>0</v>
      </c>
      <c r="R570">
        <v>0</v>
      </c>
      <c r="S570">
        <v>10150</v>
      </c>
      <c r="T570" s="27">
        <f t="shared" si="33"/>
        <v>10150</v>
      </c>
      <c r="U570" s="46" t="str">
        <f t="shared" si="34"/>
        <v>CA</v>
      </c>
      <c r="V570">
        <f t="shared" si="35"/>
        <v>72855.122332204366</v>
      </c>
    </row>
    <row r="571" spans="1:22" x14ac:dyDescent="0.2">
      <c r="A571" s="24">
        <v>6087</v>
      </c>
      <c r="B571" s="25" t="s">
        <v>789</v>
      </c>
      <c r="C571" s="46">
        <v>1753</v>
      </c>
      <c r="D571" s="46">
        <v>2197</v>
      </c>
      <c r="E571" s="53">
        <v>1677</v>
      </c>
      <c r="F571" s="54">
        <v>0</v>
      </c>
      <c r="G571" s="46">
        <v>189.6</v>
      </c>
      <c r="H571" s="53">
        <v>0</v>
      </c>
      <c r="I571" s="54"/>
      <c r="J571" s="46">
        <v>324.66090000000003</v>
      </c>
      <c r="K571" s="54">
        <v>47.643920000000001</v>
      </c>
      <c r="L571" s="46">
        <v>40.130690000000001</v>
      </c>
      <c r="M571" s="53">
        <f t="shared" si="32"/>
        <v>7.5132300000000001</v>
      </c>
      <c r="N571" s="11">
        <v>8.8750256200502236</v>
      </c>
      <c r="O571" s="11">
        <v>7.4754743501435916</v>
      </c>
      <c r="P571" s="11">
        <v>1.399551269906631</v>
      </c>
      <c r="Q571" s="26">
        <v>10360</v>
      </c>
      <c r="R571">
        <v>620</v>
      </c>
      <c r="S571">
        <v>29070</v>
      </c>
      <c r="T571" s="27">
        <f t="shared" si="33"/>
        <v>40050</v>
      </c>
      <c r="U571" s="46" t="str">
        <f t="shared" si="34"/>
        <v>CA</v>
      </c>
      <c r="V571">
        <f t="shared" si="35"/>
        <v>355444.77608301147</v>
      </c>
    </row>
    <row r="572" spans="1:22" x14ac:dyDescent="0.2">
      <c r="A572" s="24">
        <v>27085</v>
      </c>
      <c r="B572" s="25" t="s">
        <v>790</v>
      </c>
      <c r="C572" s="46">
        <v>1193</v>
      </c>
      <c r="D572" s="46">
        <v>853</v>
      </c>
      <c r="E572" s="53">
        <v>0</v>
      </c>
      <c r="F572" s="54">
        <v>1130.9000000000001</v>
      </c>
      <c r="G572" s="46">
        <v>790.9</v>
      </c>
      <c r="H572" s="53">
        <v>0</v>
      </c>
      <c r="I572" s="54">
        <v>324.16789999999997</v>
      </c>
      <c r="J572" s="46">
        <v>324.16789999999997</v>
      </c>
      <c r="K572" s="54">
        <v>15.716559999999999</v>
      </c>
      <c r="L572" s="46">
        <v>12.206989999999999</v>
      </c>
      <c r="M572" s="53">
        <f t="shared" si="32"/>
        <v>3.5095700000000001</v>
      </c>
      <c r="N572" s="11">
        <v>2.927653154044767</v>
      </c>
      <c r="O572" s="11">
        <v>2.2738966271813239</v>
      </c>
      <c r="P572" s="11">
        <v>0.65375652686344166</v>
      </c>
      <c r="Q572" s="26">
        <v>236610</v>
      </c>
      <c r="R572">
        <v>31970</v>
      </c>
      <c r="S572">
        <v>700</v>
      </c>
      <c r="T572" s="27">
        <f t="shared" si="33"/>
        <v>269280</v>
      </c>
      <c r="U572" s="46" t="str">
        <f t="shared" si="34"/>
        <v>MN</v>
      </c>
      <c r="V572">
        <f t="shared" si="35"/>
        <v>788358.44132117485</v>
      </c>
    </row>
    <row r="573" spans="1:22" x14ac:dyDescent="0.2">
      <c r="A573" s="24">
        <v>30093</v>
      </c>
      <c r="B573" s="25" t="s">
        <v>791</v>
      </c>
      <c r="C573" s="46">
        <v>587</v>
      </c>
      <c r="D573" s="46">
        <v>537</v>
      </c>
      <c r="E573" s="53">
        <v>317</v>
      </c>
      <c r="F573" s="54">
        <v>427.88</v>
      </c>
      <c r="G573" s="46">
        <v>377.88</v>
      </c>
      <c r="H573" s="53">
        <v>157.88</v>
      </c>
      <c r="I573" s="54"/>
      <c r="J573" s="46">
        <v>324.0471</v>
      </c>
      <c r="K573" s="54">
        <v>14.96954</v>
      </c>
      <c r="L573" s="46">
        <v>13.93633</v>
      </c>
      <c r="M573" s="53">
        <f t="shared" si="32"/>
        <v>1.0332100000000004</v>
      </c>
      <c r="N573" s="11">
        <v>2.788499582325858</v>
      </c>
      <c r="O573" s="11">
        <v>2.5960350407664721</v>
      </c>
      <c r="P573" s="11">
        <v>0.19246454155938669</v>
      </c>
      <c r="Q573" s="26">
        <v>280</v>
      </c>
      <c r="R573">
        <v>4970</v>
      </c>
      <c r="S573">
        <v>105590</v>
      </c>
      <c r="T573" s="27">
        <f t="shared" si="33"/>
        <v>110840</v>
      </c>
      <c r="U573" s="46" t="str">
        <f t="shared" si="34"/>
        <v>MT</v>
      </c>
      <c r="V573">
        <f t="shared" si="35"/>
        <v>309077.2937049981</v>
      </c>
    </row>
    <row r="574" spans="1:22" x14ac:dyDescent="0.2">
      <c r="A574" s="24">
        <v>53063</v>
      </c>
      <c r="B574" s="25" t="s">
        <v>792</v>
      </c>
      <c r="C574" s="46">
        <v>1351</v>
      </c>
      <c r="D574" s="46">
        <v>1351</v>
      </c>
      <c r="E574" s="53">
        <v>492</v>
      </c>
      <c r="F574" s="54">
        <v>1004.8</v>
      </c>
      <c r="G574" s="46">
        <v>1004.8</v>
      </c>
      <c r="H574" s="53">
        <v>145.80000000000001</v>
      </c>
      <c r="I574" s="54">
        <v>324.04140000000001</v>
      </c>
      <c r="J574" s="46">
        <v>324.04140000000001</v>
      </c>
      <c r="K574" s="54">
        <v>15.38551</v>
      </c>
      <c r="L574" s="46">
        <v>13.38166</v>
      </c>
      <c r="M574" s="53">
        <f t="shared" si="32"/>
        <v>2.0038499999999999</v>
      </c>
      <c r="N574" s="11">
        <v>2.865985742305396</v>
      </c>
      <c r="O574" s="11">
        <v>2.4927120887366381</v>
      </c>
      <c r="P574" s="11">
        <v>0.37327365356875841</v>
      </c>
      <c r="Q574" s="26">
        <v>122280</v>
      </c>
      <c r="R574">
        <v>3430</v>
      </c>
      <c r="S574">
        <v>103360</v>
      </c>
      <c r="T574" s="27">
        <f t="shared" si="33"/>
        <v>229070</v>
      </c>
      <c r="U574" s="46" t="str">
        <f t="shared" si="34"/>
        <v>WA</v>
      </c>
      <c r="V574">
        <f t="shared" si="35"/>
        <v>656511.35398989706</v>
      </c>
    </row>
    <row r="575" spans="1:22" x14ac:dyDescent="0.2">
      <c r="A575" s="24">
        <v>6047</v>
      </c>
      <c r="B575" s="25" t="s">
        <v>793</v>
      </c>
      <c r="C575" s="46">
        <v>2240</v>
      </c>
      <c r="D575" s="46">
        <v>1023</v>
      </c>
      <c r="E575" s="53">
        <v>94</v>
      </c>
      <c r="F575" s="54">
        <v>614.04</v>
      </c>
      <c r="G575" s="46">
        <v>0</v>
      </c>
      <c r="H575" s="53">
        <v>0</v>
      </c>
      <c r="I575" s="54"/>
      <c r="J575" s="46">
        <v>323.8261</v>
      </c>
      <c r="K575" s="54">
        <v>0</v>
      </c>
      <c r="L575" s="46">
        <v>0</v>
      </c>
      <c r="M575" s="53">
        <f t="shared" si="32"/>
        <v>0</v>
      </c>
      <c r="N575" s="11">
        <v>0</v>
      </c>
      <c r="O575" s="11">
        <v>0</v>
      </c>
      <c r="P575" s="11">
        <v>0</v>
      </c>
      <c r="Q575" s="26">
        <v>0</v>
      </c>
      <c r="R575">
        <v>0</v>
      </c>
      <c r="S575">
        <v>0</v>
      </c>
      <c r="T575" s="27">
        <f t="shared" si="33"/>
        <v>0</v>
      </c>
      <c r="U575" s="46" t="str">
        <f t="shared" si="34"/>
        <v>CA</v>
      </c>
      <c r="V575">
        <f t="shared" si="35"/>
        <v>0</v>
      </c>
    </row>
    <row r="576" spans="1:22" x14ac:dyDescent="0.2">
      <c r="A576" s="24">
        <v>6085</v>
      </c>
      <c r="B576" s="25" t="s">
        <v>794</v>
      </c>
      <c r="C576" s="46">
        <v>1210</v>
      </c>
      <c r="D576" s="46">
        <v>1950</v>
      </c>
      <c r="E576" s="53">
        <v>824</v>
      </c>
      <c r="F576" s="54">
        <v>619.52</v>
      </c>
      <c r="G576" s="46">
        <v>1359.52</v>
      </c>
      <c r="H576" s="53">
        <v>233.52</v>
      </c>
      <c r="I576" s="54"/>
      <c r="J576" s="46">
        <v>323.27460000000002</v>
      </c>
      <c r="K576" s="54">
        <v>13.59759</v>
      </c>
      <c r="L576" s="46">
        <v>12.35727</v>
      </c>
      <c r="M576" s="53">
        <f t="shared" si="32"/>
        <v>1.2403200000000005</v>
      </c>
      <c r="N576" s="11">
        <v>2.532935149352503</v>
      </c>
      <c r="O576" s="11">
        <v>2.3018905212643719</v>
      </c>
      <c r="P576" s="11">
        <v>0.23104462808813159</v>
      </c>
      <c r="Q576" s="26">
        <v>7320</v>
      </c>
      <c r="R576">
        <v>970</v>
      </c>
      <c r="S576">
        <v>152040</v>
      </c>
      <c r="T576" s="27">
        <f t="shared" si="33"/>
        <v>160330</v>
      </c>
      <c r="U576" s="46" t="str">
        <f t="shared" si="34"/>
        <v>CA</v>
      </c>
      <c r="V576">
        <f t="shared" si="35"/>
        <v>406105.49249568681</v>
      </c>
    </row>
    <row r="577" spans="1:22" x14ac:dyDescent="0.2">
      <c r="A577" s="24">
        <v>48279</v>
      </c>
      <c r="B577" s="25" t="s">
        <v>795</v>
      </c>
      <c r="C577" s="46">
        <v>214</v>
      </c>
      <c r="D577" s="46">
        <v>150</v>
      </c>
      <c r="E577" s="53">
        <v>55</v>
      </c>
      <c r="F577" s="54">
        <v>14.62</v>
      </c>
      <c r="G577" s="46">
        <v>0</v>
      </c>
      <c r="H577" s="53">
        <v>0</v>
      </c>
      <c r="I577" s="54"/>
      <c r="J577" s="46">
        <v>323.11669999999998</v>
      </c>
      <c r="K577" s="54">
        <v>11.4861</v>
      </c>
      <c r="L577" s="46">
        <v>15.194129999999999</v>
      </c>
      <c r="M577" s="53">
        <f t="shared" si="32"/>
        <v>-3.708029999999999</v>
      </c>
      <c r="N577" s="11">
        <v>2.1396105059041921</v>
      </c>
      <c r="O577" s="11">
        <v>2.8303358125102571</v>
      </c>
      <c r="P577" s="11">
        <v>-0.69072530660606468</v>
      </c>
      <c r="Q577" s="26">
        <v>335370</v>
      </c>
      <c r="R577">
        <v>0</v>
      </c>
      <c r="S577">
        <v>226920</v>
      </c>
      <c r="T577" s="27">
        <f t="shared" si="33"/>
        <v>562290</v>
      </c>
      <c r="U577" s="46" t="str">
        <f t="shared" si="34"/>
        <v>TX</v>
      </c>
      <c r="V577">
        <f t="shared" si="35"/>
        <v>1203081.5913648682</v>
      </c>
    </row>
    <row r="578" spans="1:22" x14ac:dyDescent="0.2">
      <c r="A578" s="24">
        <v>18053</v>
      </c>
      <c r="B578" s="25" t="s">
        <v>796</v>
      </c>
      <c r="C578" s="46">
        <v>1294</v>
      </c>
      <c r="D578" s="46">
        <v>1808</v>
      </c>
      <c r="E578" s="53">
        <v>0</v>
      </c>
      <c r="F578" s="54">
        <v>1069.3399999999999</v>
      </c>
      <c r="G578" s="46">
        <v>1583.34</v>
      </c>
      <c r="H578" s="53">
        <v>0</v>
      </c>
      <c r="I578" s="54">
        <v>322.7756</v>
      </c>
      <c r="J578" s="46">
        <v>322.7756</v>
      </c>
      <c r="K578" s="54">
        <v>13.62285</v>
      </c>
      <c r="L578" s="46">
        <v>11.36698</v>
      </c>
      <c r="M578" s="53">
        <f t="shared" si="32"/>
        <v>2.2558699999999998</v>
      </c>
      <c r="N578" s="11">
        <v>2.5376405377244611</v>
      </c>
      <c r="O578" s="11">
        <v>2.1174210418160069</v>
      </c>
      <c r="P578" s="11">
        <v>0.42021949590845359</v>
      </c>
      <c r="Q578" s="26">
        <v>205420</v>
      </c>
      <c r="R578">
        <v>5180</v>
      </c>
      <c r="S578">
        <v>2360</v>
      </c>
      <c r="T578" s="27">
        <f t="shared" si="33"/>
        <v>212960</v>
      </c>
      <c r="U578" s="46" t="str">
        <f t="shared" si="34"/>
        <v>IN</v>
      </c>
      <c r="V578">
        <f t="shared" si="35"/>
        <v>540415.92891380121</v>
      </c>
    </row>
    <row r="579" spans="1:22" x14ac:dyDescent="0.2">
      <c r="A579" s="24">
        <v>30107</v>
      </c>
      <c r="B579" s="25" t="s">
        <v>797</v>
      </c>
      <c r="C579" s="46">
        <v>217</v>
      </c>
      <c r="D579" s="46">
        <v>217</v>
      </c>
      <c r="E579" s="53">
        <v>217</v>
      </c>
      <c r="F579" s="54">
        <v>0</v>
      </c>
      <c r="G579" s="46">
        <v>0</v>
      </c>
      <c r="H579" s="53">
        <v>0</v>
      </c>
      <c r="I579" s="54"/>
      <c r="J579" s="46">
        <v>322.74790000000002</v>
      </c>
      <c r="K579" s="54">
        <v>11.03824</v>
      </c>
      <c r="L579" s="46">
        <v>10.20326</v>
      </c>
      <c r="M579" s="53">
        <f t="shared" si="32"/>
        <v>0.83497999999999983</v>
      </c>
      <c r="N579" s="11">
        <v>2.056183932813739</v>
      </c>
      <c r="O579" s="11">
        <v>1.9006453270015069</v>
      </c>
      <c r="P579" s="11">
        <v>0.15553860581223239</v>
      </c>
      <c r="Q579" s="26">
        <v>27080</v>
      </c>
      <c r="R579">
        <v>6010</v>
      </c>
      <c r="S579">
        <v>174910</v>
      </c>
      <c r="T579" s="27">
        <f t="shared" si="33"/>
        <v>208000</v>
      </c>
      <c r="U579" s="46" t="str">
        <f t="shared" si="34"/>
        <v>MT</v>
      </c>
      <c r="V579">
        <f t="shared" si="35"/>
        <v>427686.25802525773</v>
      </c>
    </row>
    <row r="580" spans="1:22" x14ac:dyDescent="0.2">
      <c r="A580" s="24">
        <v>27147</v>
      </c>
      <c r="B580" s="25" t="s">
        <v>798</v>
      </c>
      <c r="C580" s="46">
        <v>936</v>
      </c>
      <c r="D580" s="46">
        <v>612</v>
      </c>
      <c r="E580" s="53">
        <v>0</v>
      </c>
      <c r="F580" s="54">
        <v>769.76</v>
      </c>
      <c r="G580" s="46">
        <v>445.76</v>
      </c>
      <c r="H580" s="53">
        <v>0</v>
      </c>
      <c r="I580" s="54">
        <v>322.39580000000001</v>
      </c>
      <c r="J580" s="46">
        <v>322.39580000000001</v>
      </c>
      <c r="K580" s="54">
        <v>15.94525</v>
      </c>
      <c r="L580" s="46">
        <v>14.099869999999999</v>
      </c>
      <c r="M580" s="53">
        <f t="shared" si="32"/>
        <v>1.8453800000000005</v>
      </c>
      <c r="N580" s="11">
        <v>2.9702531250179631</v>
      </c>
      <c r="O580" s="11">
        <v>2.626498984327434</v>
      </c>
      <c r="P580" s="11">
        <v>0.34375414069052851</v>
      </c>
      <c r="Q580" s="26">
        <v>208440</v>
      </c>
      <c r="R580">
        <v>4570</v>
      </c>
      <c r="S580">
        <v>17950</v>
      </c>
      <c r="T580" s="27">
        <f t="shared" si="33"/>
        <v>230960</v>
      </c>
      <c r="U580" s="46" t="str">
        <f t="shared" si="34"/>
        <v>MN</v>
      </c>
      <c r="V580">
        <f t="shared" si="35"/>
        <v>686009.66175414878</v>
      </c>
    </row>
    <row r="581" spans="1:22" x14ac:dyDescent="0.2">
      <c r="A581" s="24">
        <v>6001</v>
      </c>
      <c r="B581" s="25" t="s">
        <v>799</v>
      </c>
      <c r="C581" s="46">
        <v>1494</v>
      </c>
      <c r="D581" s="46">
        <v>1504</v>
      </c>
      <c r="E581" s="53">
        <v>721</v>
      </c>
      <c r="F581" s="54">
        <v>0</v>
      </c>
      <c r="G581" s="46">
        <v>0</v>
      </c>
      <c r="H581" s="53">
        <v>0</v>
      </c>
      <c r="I581" s="54"/>
      <c r="J581" s="46">
        <v>322.15320000000003</v>
      </c>
      <c r="K581" s="54">
        <v>38.532919999999997</v>
      </c>
      <c r="L581" s="46">
        <v>31.04149</v>
      </c>
      <c r="M581" s="53">
        <f t="shared" si="32"/>
        <v>7.4914299999999976</v>
      </c>
      <c r="N581" s="11">
        <v>7.177844564749198</v>
      </c>
      <c r="O581" s="11">
        <v>5.7823541605000752</v>
      </c>
      <c r="P581" s="11">
        <v>1.3954904042491221</v>
      </c>
      <c r="Q581" s="26">
        <v>30</v>
      </c>
      <c r="R581">
        <v>0</v>
      </c>
      <c r="S581">
        <v>31680</v>
      </c>
      <c r="T581" s="27">
        <f t="shared" si="33"/>
        <v>31710</v>
      </c>
      <c r="U581" s="46" t="str">
        <f t="shared" si="34"/>
        <v>CA</v>
      </c>
      <c r="V581">
        <f t="shared" si="35"/>
        <v>227609.45114819705</v>
      </c>
    </row>
    <row r="582" spans="1:22" x14ac:dyDescent="0.2">
      <c r="A582" s="24">
        <v>41003</v>
      </c>
      <c r="B582" s="25" t="s">
        <v>800</v>
      </c>
      <c r="C582" s="46">
        <v>837</v>
      </c>
      <c r="D582" s="46">
        <v>2340</v>
      </c>
      <c r="E582" s="53">
        <v>143</v>
      </c>
      <c r="F582" s="54">
        <v>0</v>
      </c>
      <c r="G582" s="46">
        <v>40.679929999999999</v>
      </c>
      <c r="H582" s="53">
        <v>0</v>
      </c>
      <c r="I582" s="54"/>
      <c r="J582" s="46">
        <v>322.03969999999998</v>
      </c>
      <c r="K582" s="54">
        <v>45.770789999999998</v>
      </c>
      <c r="L582" s="46">
        <v>35.163310000000003</v>
      </c>
      <c r="M582" s="53">
        <f t="shared" si="32"/>
        <v>10.607479999999995</v>
      </c>
      <c r="N582" s="11">
        <v>8.5261022581672243</v>
      </c>
      <c r="O582" s="11">
        <v>6.5501595405199282</v>
      </c>
      <c r="P582" s="11">
        <v>1.975942717647295</v>
      </c>
      <c r="Q582" s="26">
        <v>40340</v>
      </c>
      <c r="R582">
        <v>57930</v>
      </c>
      <c r="S582">
        <v>38180</v>
      </c>
      <c r="T582" s="27">
        <f t="shared" si="33"/>
        <v>136450</v>
      </c>
      <c r="U582" s="46" t="str">
        <f t="shared" si="34"/>
        <v>OR</v>
      </c>
      <c r="V582">
        <f t="shared" si="35"/>
        <v>1163386.6531269178</v>
      </c>
    </row>
    <row r="583" spans="1:22" x14ac:dyDescent="0.2">
      <c r="A583" s="24">
        <v>41051</v>
      </c>
      <c r="B583" s="25" t="s">
        <v>801</v>
      </c>
      <c r="C583" s="46">
        <v>3116</v>
      </c>
      <c r="D583" s="46">
        <v>4355</v>
      </c>
      <c r="E583" s="53">
        <v>2490</v>
      </c>
      <c r="F583" s="54">
        <v>1591.4</v>
      </c>
      <c r="G583" s="46">
        <v>2830.4</v>
      </c>
      <c r="H583" s="53">
        <v>965.3999</v>
      </c>
      <c r="I583" s="54"/>
      <c r="J583" s="46">
        <v>321.42939999999999</v>
      </c>
      <c r="K583" s="54">
        <v>43.979019999999998</v>
      </c>
      <c r="L583" s="46">
        <v>35.85425</v>
      </c>
      <c r="M583" s="53">
        <f t="shared" si="32"/>
        <v>8.124769999999998</v>
      </c>
      <c r="N583" s="11">
        <v>8.1923344939858254</v>
      </c>
      <c r="O583" s="11">
        <v>6.6788666284740161</v>
      </c>
      <c r="P583" s="11">
        <v>1.5134678655118099</v>
      </c>
      <c r="Q583" s="26">
        <v>16850</v>
      </c>
      <c r="R583">
        <v>8120</v>
      </c>
      <c r="S583">
        <v>9800</v>
      </c>
      <c r="T583" s="27">
        <f t="shared" si="33"/>
        <v>34770</v>
      </c>
      <c r="U583" s="46" t="str">
        <f t="shared" si="34"/>
        <v>OR</v>
      </c>
      <c r="V583">
        <f t="shared" si="35"/>
        <v>284847.47035588714</v>
      </c>
    </row>
    <row r="584" spans="1:22" x14ac:dyDescent="0.2">
      <c r="A584" s="24">
        <v>41069</v>
      </c>
      <c r="B584" s="25" t="s">
        <v>802</v>
      </c>
      <c r="C584" s="46">
        <v>298</v>
      </c>
      <c r="D584" s="46">
        <v>298</v>
      </c>
      <c r="E584" s="53">
        <v>298</v>
      </c>
      <c r="F584" s="54">
        <v>0</v>
      </c>
      <c r="G584" s="46">
        <v>0</v>
      </c>
      <c r="H584" s="53">
        <v>0</v>
      </c>
      <c r="I584" s="54"/>
      <c r="J584" s="46">
        <v>321.04109999999997</v>
      </c>
      <c r="K584" s="54">
        <v>15.050219999999999</v>
      </c>
      <c r="L584" s="46">
        <v>14.15949</v>
      </c>
      <c r="M584" s="53">
        <f t="shared" si="32"/>
        <v>0.89072999999999958</v>
      </c>
      <c r="N584" s="11">
        <v>2.803528510823464</v>
      </c>
      <c r="O584" s="11">
        <v>2.6376048930659972</v>
      </c>
      <c r="P584" s="11">
        <v>0.16592361775746689</v>
      </c>
      <c r="Q584" s="26">
        <v>90</v>
      </c>
      <c r="R584">
        <v>2170</v>
      </c>
      <c r="S584">
        <v>154600</v>
      </c>
      <c r="T584" s="27">
        <f t="shared" si="33"/>
        <v>156860</v>
      </c>
      <c r="U584" s="46" t="str">
        <f t="shared" si="34"/>
        <v>OR</v>
      </c>
      <c r="V584">
        <f t="shared" si="35"/>
        <v>439761.48220776854</v>
      </c>
    </row>
    <row r="585" spans="1:22" x14ac:dyDescent="0.2">
      <c r="A585" s="24">
        <v>35006</v>
      </c>
      <c r="B585" s="25" t="s">
        <v>803</v>
      </c>
      <c r="C585" s="46">
        <v>123</v>
      </c>
      <c r="D585" s="46">
        <v>123</v>
      </c>
      <c r="E585" s="53">
        <v>123</v>
      </c>
      <c r="F585" s="54">
        <v>123</v>
      </c>
      <c r="G585" s="46">
        <v>123</v>
      </c>
      <c r="H585" s="53">
        <v>123</v>
      </c>
      <c r="I585" s="54"/>
      <c r="J585" s="46">
        <v>320.55680000000001</v>
      </c>
      <c r="K585" s="54">
        <v>8.6537439999999997</v>
      </c>
      <c r="L585" s="46">
        <v>8.2246849999999991</v>
      </c>
      <c r="M585" s="53">
        <f t="shared" si="32"/>
        <v>0.42905900000000052</v>
      </c>
      <c r="N585" s="11">
        <v>1.612004211856537</v>
      </c>
      <c r="O585" s="11">
        <v>1.5320798559783231</v>
      </c>
      <c r="P585" s="11">
        <v>7.9924355878213491E-2</v>
      </c>
      <c r="Q585" s="26">
        <v>0</v>
      </c>
      <c r="R585">
        <v>0</v>
      </c>
      <c r="S585">
        <v>2870</v>
      </c>
      <c r="T585" s="27">
        <f t="shared" si="33"/>
        <v>2870</v>
      </c>
      <c r="U585" s="46" t="str">
        <f t="shared" si="34"/>
        <v>NM</v>
      </c>
      <c r="V585">
        <f t="shared" si="35"/>
        <v>4626.4520880282607</v>
      </c>
    </row>
    <row r="586" spans="1:22" x14ac:dyDescent="0.2">
      <c r="A586" s="24">
        <v>41039</v>
      </c>
      <c r="B586" s="25" t="s">
        <v>804</v>
      </c>
      <c r="C586" s="46">
        <v>2662</v>
      </c>
      <c r="D586" s="46">
        <v>3428</v>
      </c>
      <c r="E586" s="53">
        <v>1181</v>
      </c>
      <c r="F586" s="54">
        <v>49.5</v>
      </c>
      <c r="G586" s="46">
        <v>815.5</v>
      </c>
      <c r="H586" s="53">
        <v>0</v>
      </c>
      <c r="I586" s="54">
        <v>320.37060000000002</v>
      </c>
      <c r="J586" s="46">
        <v>320.37060000000002</v>
      </c>
      <c r="K586" s="54">
        <v>46.820480000000003</v>
      </c>
      <c r="L586" s="46">
        <v>41.351329999999997</v>
      </c>
      <c r="M586" s="53">
        <f t="shared" si="32"/>
        <v>5.4691500000000062</v>
      </c>
      <c r="N586" s="11">
        <v>8.7216366651410944</v>
      </c>
      <c r="O586" s="11">
        <v>7.7028530224454936</v>
      </c>
      <c r="P586" s="11">
        <v>1.0187836426956001</v>
      </c>
      <c r="Q586" s="26">
        <v>51990</v>
      </c>
      <c r="R586">
        <v>125420</v>
      </c>
      <c r="S586">
        <v>229970</v>
      </c>
      <c r="T586" s="27">
        <f t="shared" si="33"/>
        <v>407380</v>
      </c>
      <c r="U586" s="46" t="str">
        <f t="shared" si="34"/>
        <v>OR</v>
      </c>
      <c r="V586">
        <f t="shared" si="35"/>
        <v>3553020.3446451789</v>
      </c>
    </row>
    <row r="587" spans="1:22" x14ac:dyDescent="0.2">
      <c r="A587" s="24">
        <v>41005</v>
      </c>
      <c r="B587" s="25" t="s">
        <v>805</v>
      </c>
      <c r="C587" s="46">
        <v>2037</v>
      </c>
      <c r="D587" s="46">
        <v>4253</v>
      </c>
      <c r="E587" s="53">
        <v>1267</v>
      </c>
      <c r="F587" s="54">
        <v>0</v>
      </c>
      <c r="G587" s="46">
        <v>2171.2199999999998</v>
      </c>
      <c r="H587" s="53">
        <v>0</v>
      </c>
      <c r="I587" s="54"/>
      <c r="J587" s="46">
        <v>320.22309999999999</v>
      </c>
      <c r="K587" s="54">
        <v>45.454909999999998</v>
      </c>
      <c r="L587" s="46">
        <v>39.004530000000003</v>
      </c>
      <c r="M587" s="53">
        <f t="shared" si="32"/>
        <v>6.4503799999999956</v>
      </c>
      <c r="N587" s="11">
        <v>8.4672606873464034</v>
      </c>
      <c r="O587" s="11">
        <v>7.2656952460674429</v>
      </c>
      <c r="P587" s="11">
        <v>1.2015654412789609</v>
      </c>
      <c r="Q587" s="26">
        <v>58870</v>
      </c>
      <c r="R587">
        <v>102790</v>
      </c>
      <c r="S587">
        <v>72740</v>
      </c>
      <c r="T587" s="27">
        <f t="shared" si="33"/>
        <v>234400</v>
      </c>
      <c r="U587" s="46" t="str">
        <f t="shared" si="34"/>
        <v>OR</v>
      </c>
      <c r="V587">
        <f t="shared" si="35"/>
        <v>1984725.9051139969</v>
      </c>
    </row>
    <row r="588" spans="1:22" x14ac:dyDescent="0.2">
      <c r="A588" s="24">
        <v>21185</v>
      </c>
      <c r="B588" s="25" t="s">
        <v>806</v>
      </c>
      <c r="C588" s="46">
        <v>2947</v>
      </c>
      <c r="D588" s="46">
        <v>2947</v>
      </c>
      <c r="E588" s="53">
        <v>919</v>
      </c>
      <c r="F588" s="54">
        <v>2686.96</v>
      </c>
      <c r="G588" s="46">
        <v>2686.96</v>
      </c>
      <c r="H588" s="53">
        <v>658.96</v>
      </c>
      <c r="I588" s="54">
        <v>319.99079999999998</v>
      </c>
      <c r="J588" s="46">
        <v>319.99079999999998</v>
      </c>
      <c r="K588" s="54">
        <v>11.33967</v>
      </c>
      <c r="L588" s="46">
        <v>15.82225</v>
      </c>
      <c r="M588" s="53">
        <f t="shared" ref="M588:M651" si="36">K588-L588</f>
        <v>-4.4825800000000005</v>
      </c>
      <c r="N588" s="11">
        <v>2.11233378304965</v>
      </c>
      <c r="O588" s="11">
        <v>2.9473409013540368</v>
      </c>
      <c r="P588" s="11">
        <v>-0.83500711830438668</v>
      </c>
      <c r="Q588" s="26">
        <v>8090</v>
      </c>
      <c r="R588">
        <v>41100</v>
      </c>
      <c r="S588">
        <v>2730</v>
      </c>
      <c r="T588" s="27">
        <f t="shared" ref="T588:T651" si="37">SUM(Q588:S588)</f>
        <v>51920</v>
      </c>
      <c r="U588" s="46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">
      <c r="A589" s="24">
        <v>27135</v>
      </c>
      <c r="B589" s="25" t="s">
        <v>807</v>
      </c>
      <c r="C589" s="46">
        <v>427</v>
      </c>
      <c r="D589" s="46">
        <v>427</v>
      </c>
      <c r="E589" s="53">
        <v>0</v>
      </c>
      <c r="F589" s="54">
        <v>395.44</v>
      </c>
      <c r="G589" s="46">
        <v>395.44</v>
      </c>
      <c r="H589" s="53">
        <v>0</v>
      </c>
      <c r="I589" s="54">
        <v>319.86430000000001</v>
      </c>
      <c r="J589" s="46">
        <v>319.86430000000001</v>
      </c>
      <c r="K589" s="54">
        <v>15.573840000000001</v>
      </c>
      <c r="L589" s="46">
        <v>13.675990000000001</v>
      </c>
      <c r="M589" s="53">
        <f t="shared" si="36"/>
        <v>1.89785</v>
      </c>
      <c r="N589" s="11">
        <v>2.9010675234649659</v>
      </c>
      <c r="O589" s="11">
        <v>2.547539363460241</v>
      </c>
      <c r="P589" s="11">
        <v>0.35352816000472492</v>
      </c>
      <c r="Q589" s="26">
        <v>432740</v>
      </c>
      <c r="R589">
        <v>101580</v>
      </c>
      <c r="S589">
        <v>6560</v>
      </c>
      <c r="T589" s="27">
        <f t="shared" si="37"/>
        <v>540880</v>
      </c>
      <c r="U589" s="46" t="str">
        <f t="shared" si="38"/>
        <v>MN</v>
      </c>
      <c r="V589">
        <f t="shared" si="39"/>
        <v>1569129.4020917309</v>
      </c>
    </row>
    <row r="590" spans="1:22" x14ac:dyDescent="0.2">
      <c r="A590" s="24">
        <v>19165</v>
      </c>
      <c r="B590" s="25" t="s">
        <v>808</v>
      </c>
      <c r="C590" s="46">
        <v>1129</v>
      </c>
      <c r="D590" s="46">
        <v>744</v>
      </c>
      <c r="E590" s="53">
        <v>101</v>
      </c>
      <c r="F590" s="54">
        <v>1089.82</v>
      </c>
      <c r="G590" s="46">
        <v>704.82</v>
      </c>
      <c r="H590" s="53">
        <v>61.82</v>
      </c>
      <c r="I590" s="54">
        <v>319.61110000000002</v>
      </c>
      <c r="J590" s="46">
        <v>319.61110000000002</v>
      </c>
      <c r="K590" s="54">
        <v>14.57033</v>
      </c>
      <c r="L590" s="46">
        <v>11.61608</v>
      </c>
      <c r="M590" s="53">
        <f t="shared" si="36"/>
        <v>2.95425</v>
      </c>
      <c r="N590" s="11">
        <v>2.7141354456683322</v>
      </c>
      <c r="O590" s="11">
        <v>2.1638229516914849</v>
      </c>
      <c r="P590" s="11">
        <v>0.55031249397684678</v>
      </c>
      <c r="Q590" s="26">
        <v>317420</v>
      </c>
      <c r="R590">
        <v>23230</v>
      </c>
      <c r="S590">
        <v>7520</v>
      </c>
      <c r="T590" s="27">
        <f t="shared" si="37"/>
        <v>348170</v>
      </c>
      <c r="U590" s="46" t="str">
        <f t="shared" si="38"/>
        <v>IA</v>
      </c>
      <c r="V590">
        <f t="shared" si="39"/>
        <v>944980.53811834322</v>
      </c>
    </row>
    <row r="591" spans="1:22" x14ac:dyDescent="0.2">
      <c r="A591" s="24">
        <v>30103</v>
      </c>
      <c r="B591" s="25" t="s">
        <v>809</v>
      </c>
      <c r="C591" s="46">
        <v>175</v>
      </c>
      <c r="D591" s="46">
        <v>175</v>
      </c>
      <c r="E591" s="53">
        <v>175</v>
      </c>
      <c r="F591" s="54">
        <v>0</v>
      </c>
      <c r="G591" s="46">
        <v>0</v>
      </c>
      <c r="H591" s="53">
        <v>0</v>
      </c>
      <c r="I591" s="54"/>
      <c r="J591" s="46">
        <v>319.45139999999998</v>
      </c>
      <c r="K591" s="54">
        <v>0</v>
      </c>
      <c r="L591" s="46">
        <v>0</v>
      </c>
      <c r="M591" s="53">
        <f t="shared" si="36"/>
        <v>0</v>
      </c>
      <c r="N591" s="11">
        <v>0</v>
      </c>
      <c r="O591" s="11">
        <v>0</v>
      </c>
      <c r="P591" s="11">
        <v>0</v>
      </c>
      <c r="Q591" s="26">
        <v>0</v>
      </c>
      <c r="R591">
        <v>0</v>
      </c>
      <c r="S591">
        <v>0</v>
      </c>
      <c r="T591" s="27">
        <f t="shared" si="37"/>
        <v>0</v>
      </c>
      <c r="U591" s="46" t="str">
        <f t="shared" si="38"/>
        <v>MT</v>
      </c>
      <c r="V591">
        <f t="shared" si="39"/>
        <v>0</v>
      </c>
    </row>
    <row r="592" spans="1:22" x14ac:dyDescent="0.2">
      <c r="A592" s="24">
        <v>21239</v>
      </c>
      <c r="B592" s="25" t="s">
        <v>810</v>
      </c>
      <c r="C592" s="46">
        <v>2112</v>
      </c>
      <c r="D592" s="46">
        <v>1035</v>
      </c>
      <c r="E592" s="53">
        <v>10</v>
      </c>
      <c r="F592" s="54">
        <v>1893.56</v>
      </c>
      <c r="G592" s="46">
        <v>816.56</v>
      </c>
      <c r="H592" s="53">
        <v>0</v>
      </c>
      <c r="I592" s="54">
        <v>318.97820000000002</v>
      </c>
      <c r="J592" s="46">
        <v>318.97820000000002</v>
      </c>
      <c r="K592" s="54">
        <v>11.4693</v>
      </c>
      <c r="L592" s="46">
        <v>16.25291</v>
      </c>
      <c r="M592" s="53">
        <f t="shared" si="36"/>
        <v>-4.7836099999999995</v>
      </c>
      <c r="N592" s="11">
        <v>2.1364810314525342</v>
      </c>
      <c r="O592" s="11">
        <v>3.027563488696364</v>
      </c>
      <c r="P592" s="11">
        <v>-0.89108245724382973</v>
      </c>
      <c r="Q592" s="26">
        <v>5900</v>
      </c>
      <c r="R592">
        <v>77350</v>
      </c>
      <c r="S592">
        <v>1000</v>
      </c>
      <c r="T592" s="27">
        <f t="shared" si="37"/>
        <v>84250</v>
      </c>
      <c r="U592" s="46" t="str">
        <f t="shared" si="38"/>
        <v>KY</v>
      </c>
      <c r="V592">
        <f t="shared" si="39"/>
        <v>179998.52689987601</v>
      </c>
    </row>
    <row r="593" spans="1:22" x14ac:dyDescent="0.2">
      <c r="A593" s="24">
        <v>39175</v>
      </c>
      <c r="B593" s="25" t="s">
        <v>811</v>
      </c>
      <c r="C593" s="46">
        <v>1558</v>
      </c>
      <c r="D593" s="46">
        <v>994</v>
      </c>
      <c r="E593" s="53">
        <v>0</v>
      </c>
      <c r="F593" s="54">
        <v>1119.06</v>
      </c>
      <c r="G593" s="46">
        <v>555.05999999999995</v>
      </c>
      <c r="H593" s="53">
        <v>0</v>
      </c>
      <c r="I593" s="54">
        <v>318.5985</v>
      </c>
      <c r="J593" s="46">
        <v>318.5985</v>
      </c>
      <c r="K593" s="54">
        <v>20.873989999999999</v>
      </c>
      <c r="L593" s="46">
        <v>18.91863</v>
      </c>
      <c r="M593" s="53">
        <f t="shared" si="36"/>
        <v>1.9553599999999989</v>
      </c>
      <c r="N593" s="11">
        <v>3.888370143402812</v>
      </c>
      <c r="O593" s="11">
        <v>3.5241291217483939</v>
      </c>
      <c r="P593" s="11">
        <v>0.36424102165441868</v>
      </c>
      <c r="Q593" s="26">
        <v>195540</v>
      </c>
      <c r="R593">
        <v>10460</v>
      </c>
      <c r="S593">
        <v>4770</v>
      </c>
      <c r="T593" s="27">
        <f t="shared" si="37"/>
        <v>210770</v>
      </c>
      <c r="U593" s="46" t="str">
        <f t="shared" si="38"/>
        <v>OH</v>
      </c>
      <c r="V593">
        <f t="shared" si="39"/>
        <v>819551.77512501064</v>
      </c>
    </row>
    <row r="594" spans="1:22" x14ac:dyDescent="0.2">
      <c r="A594" s="24">
        <v>48101</v>
      </c>
      <c r="B594" s="25" t="s">
        <v>812</v>
      </c>
      <c r="C594" s="46">
        <v>191</v>
      </c>
      <c r="D594" s="46">
        <v>191</v>
      </c>
      <c r="E594" s="53">
        <v>191</v>
      </c>
      <c r="F594" s="54">
        <v>0</v>
      </c>
      <c r="G594" s="46">
        <v>0</v>
      </c>
      <c r="H594" s="53">
        <v>0</v>
      </c>
      <c r="I594" s="54"/>
      <c r="J594" s="46">
        <v>318.27449999999999</v>
      </c>
      <c r="K594" s="54">
        <v>11.4861</v>
      </c>
      <c r="L594" s="46">
        <v>15.428699999999999</v>
      </c>
      <c r="M594" s="53">
        <f t="shared" si="36"/>
        <v>-3.9425999999999988</v>
      </c>
      <c r="N594" s="11">
        <v>2.1396105059041921</v>
      </c>
      <c r="O594" s="11">
        <v>2.8740310995415341</v>
      </c>
      <c r="P594" s="11">
        <v>-0.73442059363734113</v>
      </c>
      <c r="Q594" s="26">
        <v>69860</v>
      </c>
      <c r="R594">
        <v>0</v>
      </c>
      <c r="S594">
        <v>448030</v>
      </c>
      <c r="T594" s="27">
        <f t="shared" si="37"/>
        <v>517890</v>
      </c>
      <c r="U594" s="46" t="str">
        <f t="shared" si="38"/>
        <v>TX</v>
      </c>
      <c r="V594">
        <f t="shared" si="39"/>
        <v>1108082.884902722</v>
      </c>
    </row>
    <row r="595" spans="1:22" x14ac:dyDescent="0.2">
      <c r="A595" s="24">
        <v>30087</v>
      </c>
      <c r="B595" s="25" t="s">
        <v>813</v>
      </c>
      <c r="C595" s="46">
        <v>127</v>
      </c>
      <c r="D595" s="46">
        <v>127</v>
      </c>
      <c r="E595" s="53">
        <v>127</v>
      </c>
      <c r="F595" s="54">
        <v>0</v>
      </c>
      <c r="G595" s="46">
        <v>0</v>
      </c>
      <c r="H595" s="53">
        <v>0</v>
      </c>
      <c r="I595" s="54"/>
      <c r="J595" s="46">
        <v>318.19760000000002</v>
      </c>
      <c r="K595" s="54">
        <v>0</v>
      </c>
      <c r="L595" s="46">
        <v>0</v>
      </c>
      <c r="M595" s="53">
        <f t="shared" si="36"/>
        <v>0</v>
      </c>
      <c r="N595" s="11">
        <v>0</v>
      </c>
      <c r="O595" s="11">
        <v>0</v>
      </c>
      <c r="P595" s="11">
        <v>0</v>
      </c>
      <c r="Q595" s="26">
        <v>0</v>
      </c>
      <c r="R595">
        <v>0</v>
      </c>
      <c r="S595">
        <v>0</v>
      </c>
      <c r="T595" s="27">
        <f t="shared" si="37"/>
        <v>0</v>
      </c>
      <c r="U595" s="46" t="str">
        <f t="shared" si="38"/>
        <v>MT</v>
      </c>
      <c r="V595">
        <f t="shared" si="39"/>
        <v>0</v>
      </c>
    </row>
    <row r="596" spans="1:22" x14ac:dyDescent="0.2">
      <c r="A596" s="24">
        <v>35061</v>
      </c>
      <c r="B596" s="25" t="s">
        <v>814</v>
      </c>
      <c r="C596" s="46">
        <v>494</v>
      </c>
      <c r="D596" s="46">
        <v>494</v>
      </c>
      <c r="E596" s="53">
        <v>92</v>
      </c>
      <c r="F596" s="54">
        <v>494</v>
      </c>
      <c r="G596" s="46">
        <v>494</v>
      </c>
      <c r="H596" s="53">
        <v>92</v>
      </c>
      <c r="I596" s="54"/>
      <c r="J596" s="46">
        <v>318.12720000000002</v>
      </c>
      <c r="K596" s="54">
        <v>0</v>
      </c>
      <c r="L596" s="46">
        <v>0</v>
      </c>
      <c r="M596" s="53">
        <f t="shared" si="36"/>
        <v>0</v>
      </c>
      <c r="N596" s="11">
        <v>0</v>
      </c>
      <c r="O596" s="11">
        <v>0</v>
      </c>
      <c r="P596" s="11">
        <v>0</v>
      </c>
      <c r="Q596" s="26">
        <v>0</v>
      </c>
      <c r="R596">
        <v>0</v>
      </c>
      <c r="S596">
        <v>0</v>
      </c>
      <c r="T596" s="27">
        <f t="shared" si="37"/>
        <v>0</v>
      </c>
      <c r="U596" s="46" t="str">
        <f t="shared" si="38"/>
        <v>NM</v>
      </c>
      <c r="V596">
        <f t="shared" si="39"/>
        <v>0</v>
      </c>
    </row>
    <row r="597" spans="1:22" x14ac:dyDescent="0.2">
      <c r="A597" s="24">
        <v>42043</v>
      </c>
      <c r="B597" s="25" t="s">
        <v>815</v>
      </c>
      <c r="C597" s="46">
        <v>2845</v>
      </c>
      <c r="D597" s="46">
        <v>3264</v>
      </c>
      <c r="E597" s="53">
        <v>1436</v>
      </c>
      <c r="F597" s="54">
        <v>2261.66</v>
      </c>
      <c r="G597" s="46">
        <v>2680.66</v>
      </c>
      <c r="H597" s="53">
        <v>852.66</v>
      </c>
      <c r="I597" s="54">
        <v>317.96559999999999</v>
      </c>
      <c r="J597" s="46">
        <v>317.96559999999999</v>
      </c>
      <c r="K597" s="54">
        <v>25.147130000000001</v>
      </c>
      <c r="L597" s="46">
        <v>22.945900000000002</v>
      </c>
      <c r="M597" s="53">
        <f t="shared" si="36"/>
        <v>2.2012299999999989</v>
      </c>
      <c r="N597" s="11">
        <v>4.6843631468765281</v>
      </c>
      <c r="O597" s="11">
        <v>4.2743218940656096</v>
      </c>
      <c r="P597" s="11">
        <v>0.4100412528109178</v>
      </c>
      <c r="Q597" s="26">
        <v>34370</v>
      </c>
      <c r="R597">
        <v>65160</v>
      </c>
      <c r="S597">
        <v>0</v>
      </c>
      <c r="T597" s="27">
        <f t="shared" si="37"/>
        <v>99530</v>
      </c>
      <c r="U597" s="46" t="str">
        <f t="shared" si="38"/>
        <v>PA</v>
      </c>
      <c r="V597">
        <f t="shared" si="39"/>
        <v>466234.66400862084</v>
      </c>
    </row>
    <row r="598" spans="1:22" x14ac:dyDescent="0.2">
      <c r="A598" s="24">
        <v>30017</v>
      </c>
      <c r="B598" s="25" t="s">
        <v>816</v>
      </c>
      <c r="C598" s="46">
        <v>187</v>
      </c>
      <c r="D598" s="46">
        <v>187</v>
      </c>
      <c r="E598" s="53">
        <v>187</v>
      </c>
      <c r="F598" s="54">
        <v>0</v>
      </c>
      <c r="G598" s="46">
        <v>0</v>
      </c>
      <c r="H598" s="53">
        <v>0</v>
      </c>
      <c r="I598" s="54"/>
      <c r="J598" s="46">
        <v>317.77760000000001</v>
      </c>
      <c r="K598" s="54">
        <v>0</v>
      </c>
      <c r="L598" s="46">
        <v>0</v>
      </c>
      <c r="M598" s="53">
        <f t="shared" si="36"/>
        <v>0</v>
      </c>
      <c r="N598" s="11">
        <v>0</v>
      </c>
      <c r="O598" s="11">
        <v>0</v>
      </c>
      <c r="P598" s="11">
        <v>0</v>
      </c>
      <c r="Q598" s="26">
        <v>0</v>
      </c>
      <c r="R598">
        <v>0</v>
      </c>
      <c r="S598">
        <v>0</v>
      </c>
      <c r="T598" s="27">
        <f t="shared" si="37"/>
        <v>0</v>
      </c>
      <c r="U598" s="46" t="str">
        <f t="shared" si="38"/>
        <v>MT</v>
      </c>
      <c r="V598">
        <f t="shared" si="39"/>
        <v>0</v>
      </c>
    </row>
    <row r="599" spans="1:22" x14ac:dyDescent="0.2">
      <c r="A599" s="24">
        <v>42099</v>
      </c>
      <c r="B599" s="25" t="s">
        <v>817</v>
      </c>
      <c r="C599" s="46">
        <v>1694</v>
      </c>
      <c r="D599" s="46">
        <v>1902</v>
      </c>
      <c r="E599" s="53">
        <v>244</v>
      </c>
      <c r="F599" s="54">
        <v>1116.1199999999999</v>
      </c>
      <c r="G599" s="46">
        <v>1324.12</v>
      </c>
      <c r="H599" s="53">
        <v>0</v>
      </c>
      <c r="I599" s="54">
        <v>317.45929999999998</v>
      </c>
      <c r="J599" s="46">
        <v>317.45929999999998</v>
      </c>
      <c r="K599" s="54">
        <v>24.811140000000002</v>
      </c>
      <c r="L599" s="46">
        <v>22.977029999999999</v>
      </c>
      <c r="M599" s="53">
        <f t="shared" si="36"/>
        <v>1.8341100000000026</v>
      </c>
      <c r="N599" s="11">
        <v>4.6217755206257776</v>
      </c>
      <c r="O599" s="11">
        <v>4.2801207357132354</v>
      </c>
      <c r="P599" s="11">
        <v>0.34165478491254159</v>
      </c>
      <c r="Q599" s="26">
        <v>28820</v>
      </c>
      <c r="R599">
        <v>55990</v>
      </c>
      <c r="S599">
        <v>0</v>
      </c>
      <c r="T599" s="27">
        <f t="shared" si="37"/>
        <v>84810</v>
      </c>
      <c r="U599" s="46" t="str">
        <f t="shared" si="38"/>
        <v>PA</v>
      </c>
      <c r="V599">
        <f t="shared" si="39"/>
        <v>391972.78190427221</v>
      </c>
    </row>
    <row r="600" spans="1:22" x14ac:dyDescent="0.2">
      <c r="A600" s="24">
        <v>42071</v>
      </c>
      <c r="B600" s="25" t="s">
        <v>818</v>
      </c>
      <c r="C600" s="46">
        <v>2747</v>
      </c>
      <c r="D600" s="46">
        <v>2541</v>
      </c>
      <c r="E600" s="53">
        <v>994</v>
      </c>
      <c r="F600" s="54">
        <v>2122.7199999999998</v>
      </c>
      <c r="G600" s="46">
        <v>1916.72</v>
      </c>
      <c r="H600" s="53">
        <v>369.72</v>
      </c>
      <c r="I600" s="54">
        <v>316.57319999999999</v>
      </c>
      <c r="J600" s="46">
        <v>316.57319999999999</v>
      </c>
      <c r="K600" s="54">
        <v>25.264959999999999</v>
      </c>
      <c r="L600" s="46">
        <v>23.031700000000001</v>
      </c>
      <c r="M600" s="53">
        <f t="shared" si="36"/>
        <v>2.2332599999999978</v>
      </c>
      <c r="N600" s="11">
        <v>4.7063123120336039</v>
      </c>
      <c r="O600" s="11">
        <v>4.2903045671580076</v>
      </c>
      <c r="P600" s="11">
        <v>0.41600774487559672</v>
      </c>
      <c r="Q600" s="26">
        <v>111620</v>
      </c>
      <c r="R600">
        <v>288790</v>
      </c>
      <c r="S600">
        <v>0</v>
      </c>
      <c r="T600" s="27">
        <f t="shared" si="37"/>
        <v>400410</v>
      </c>
      <c r="U600" s="46" t="str">
        <f t="shared" si="38"/>
        <v>PA</v>
      </c>
      <c r="V600">
        <f t="shared" si="39"/>
        <v>1884454.5128613752</v>
      </c>
    </row>
    <row r="601" spans="1:22" x14ac:dyDescent="0.2">
      <c r="A601" s="24">
        <v>17101</v>
      </c>
      <c r="B601" s="25" t="s">
        <v>819</v>
      </c>
      <c r="C601" s="46">
        <v>840</v>
      </c>
      <c r="D601" s="46">
        <v>1210</v>
      </c>
      <c r="E601" s="53">
        <v>13</v>
      </c>
      <c r="F601" s="54">
        <v>761.56</v>
      </c>
      <c r="G601" s="46">
        <v>1131.56</v>
      </c>
      <c r="H601" s="53">
        <v>0</v>
      </c>
      <c r="I601" s="54">
        <v>316.44659999999999</v>
      </c>
      <c r="J601" s="46">
        <v>316.44659999999999</v>
      </c>
      <c r="K601" s="54">
        <v>14.1884</v>
      </c>
      <c r="L601" s="46">
        <v>12.17412</v>
      </c>
      <c r="M601" s="53">
        <f t="shared" si="36"/>
        <v>2.0142799999999994</v>
      </c>
      <c r="N601" s="11">
        <v>2.642990197018225</v>
      </c>
      <c r="O601" s="11">
        <v>2.2677736613940631</v>
      </c>
      <c r="P601" s="11">
        <v>0.37521653562416268</v>
      </c>
      <c r="Q601" s="26">
        <v>154710</v>
      </c>
      <c r="R601">
        <v>15790</v>
      </c>
      <c r="S601">
        <v>1550</v>
      </c>
      <c r="T601" s="27">
        <f t="shared" si="37"/>
        <v>172050</v>
      </c>
      <c r="U601" s="46" t="str">
        <f t="shared" si="38"/>
        <v>IL</v>
      </c>
      <c r="V601">
        <f t="shared" si="39"/>
        <v>454726.46339698561</v>
      </c>
    </row>
    <row r="602" spans="1:22" x14ac:dyDescent="0.2">
      <c r="A602" s="24">
        <v>36065</v>
      </c>
      <c r="B602" s="25" t="s">
        <v>820</v>
      </c>
      <c r="C602" s="46">
        <v>930</v>
      </c>
      <c r="D602" s="46">
        <v>256</v>
      </c>
      <c r="E602" s="53">
        <v>69</v>
      </c>
      <c r="F602" s="54">
        <v>785.5</v>
      </c>
      <c r="G602" s="46">
        <v>111.5</v>
      </c>
      <c r="H602" s="53">
        <v>0</v>
      </c>
      <c r="I602" s="54">
        <v>316.44659999999999</v>
      </c>
      <c r="J602" s="46">
        <v>316.44659999999999</v>
      </c>
      <c r="K602" s="54">
        <v>21.993749999999999</v>
      </c>
      <c r="L602" s="46">
        <v>20.384029999999999</v>
      </c>
      <c r="M602" s="53">
        <f t="shared" si="36"/>
        <v>1.6097199999999994</v>
      </c>
      <c r="N602" s="11">
        <v>4.0969570667354738</v>
      </c>
      <c r="O602" s="11">
        <v>3.7971012563590971</v>
      </c>
      <c r="P602" s="11">
        <v>0.29985581037637621</v>
      </c>
      <c r="Q602" s="26">
        <v>73980</v>
      </c>
      <c r="R602">
        <v>120820</v>
      </c>
      <c r="S602">
        <v>24090</v>
      </c>
      <c r="T602" s="27">
        <f t="shared" si="37"/>
        <v>218890</v>
      </c>
      <c r="U602" s="46" t="str">
        <f t="shared" si="38"/>
        <v>NY</v>
      </c>
      <c r="V602">
        <f t="shared" si="39"/>
        <v>896782.93233772786</v>
      </c>
    </row>
    <row r="603" spans="1:22" x14ac:dyDescent="0.2">
      <c r="A603" s="24">
        <v>17005</v>
      </c>
      <c r="B603" s="25" t="s">
        <v>821</v>
      </c>
      <c r="C603" s="46">
        <v>1070</v>
      </c>
      <c r="D603" s="46">
        <v>1657</v>
      </c>
      <c r="E603" s="53">
        <v>62</v>
      </c>
      <c r="F603" s="54">
        <v>964.58</v>
      </c>
      <c r="G603" s="46">
        <v>1551.58</v>
      </c>
      <c r="H603" s="53">
        <v>0</v>
      </c>
      <c r="I603" s="54">
        <v>316.32010000000002</v>
      </c>
      <c r="J603" s="46">
        <v>316.32010000000002</v>
      </c>
      <c r="K603" s="54">
        <v>13.246869999999999</v>
      </c>
      <c r="L603" s="46">
        <v>11.87107</v>
      </c>
      <c r="M603" s="53">
        <f t="shared" si="36"/>
        <v>1.3757999999999999</v>
      </c>
      <c r="N603" s="11">
        <v>2.4676036446093161</v>
      </c>
      <c r="O603" s="11">
        <v>2.2113220404074561</v>
      </c>
      <c r="P603" s="11">
        <v>0.2562816042018603</v>
      </c>
      <c r="Q603" s="26">
        <v>123530</v>
      </c>
      <c r="R603">
        <v>42410</v>
      </c>
      <c r="S603">
        <v>1060</v>
      </c>
      <c r="T603" s="27">
        <f t="shared" si="37"/>
        <v>167000</v>
      </c>
      <c r="U603" s="46" t="str">
        <f t="shared" si="38"/>
        <v>IL</v>
      </c>
      <c r="V603">
        <f t="shared" si="39"/>
        <v>412089.80864975578</v>
      </c>
    </row>
    <row r="604" spans="1:22" x14ac:dyDescent="0.2">
      <c r="A604" s="24">
        <v>18111</v>
      </c>
      <c r="B604" s="25" t="s">
        <v>822</v>
      </c>
      <c r="C604" s="46">
        <v>1155</v>
      </c>
      <c r="D604" s="46">
        <v>1174</v>
      </c>
      <c r="E604" s="53">
        <v>0</v>
      </c>
      <c r="F604" s="54">
        <v>926.32</v>
      </c>
      <c r="G604" s="46">
        <v>945.32</v>
      </c>
      <c r="H604" s="53">
        <v>0</v>
      </c>
      <c r="I604" s="54">
        <v>316.32010000000002</v>
      </c>
      <c r="J604" s="46">
        <v>316.32010000000002</v>
      </c>
      <c r="K604" s="54">
        <v>13.16817</v>
      </c>
      <c r="L604" s="46">
        <v>11.247439999999999</v>
      </c>
      <c r="M604" s="53">
        <f t="shared" si="36"/>
        <v>1.9207300000000007</v>
      </c>
      <c r="N604" s="11">
        <v>2.4529435470292271</v>
      </c>
      <c r="O604" s="11">
        <v>2.095153340866529</v>
      </c>
      <c r="P604" s="11">
        <v>0.35779020616269758</v>
      </c>
      <c r="Q604" s="26">
        <v>197460</v>
      </c>
      <c r="R604">
        <v>6090</v>
      </c>
      <c r="S604">
        <v>3240</v>
      </c>
      <c r="T604" s="27">
        <f t="shared" si="37"/>
        <v>206790</v>
      </c>
      <c r="U604" s="46" t="str">
        <f t="shared" si="38"/>
        <v>IN</v>
      </c>
      <c r="V604">
        <f t="shared" si="39"/>
        <v>507244.19609017385</v>
      </c>
    </row>
    <row r="605" spans="1:22" x14ac:dyDescent="0.2">
      <c r="A605" s="24">
        <v>35057</v>
      </c>
      <c r="B605" s="25" t="s">
        <v>823</v>
      </c>
      <c r="C605" s="46">
        <v>175</v>
      </c>
      <c r="D605" s="46">
        <v>175</v>
      </c>
      <c r="E605" s="53">
        <v>113</v>
      </c>
      <c r="F605" s="54">
        <v>175</v>
      </c>
      <c r="G605" s="46">
        <v>175</v>
      </c>
      <c r="H605" s="53">
        <v>113</v>
      </c>
      <c r="I605" s="54"/>
      <c r="J605" s="46">
        <v>316.2389</v>
      </c>
      <c r="K605" s="54">
        <v>7.9256630000000001</v>
      </c>
      <c r="L605" s="46">
        <v>7.4103250000000003</v>
      </c>
      <c r="M605" s="53">
        <f t="shared" si="36"/>
        <v>0.51533799999999985</v>
      </c>
      <c r="N605" s="11">
        <v>1.47637856374715</v>
      </c>
      <c r="O605" s="11">
        <v>1.3803823074990189</v>
      </c>
      <c r="P605" s="11">
        <v>9.5996256248130712E-2</v>
      </c>
      <c r="Q605" s="26">
        <v>0</v>
      </c>
      <c r="R605">
        <v>0</v>
      </c>
      <c r="S605">
        <v>110</v>
      </c>
      <c r="T605" s="27">
        <f t="shared" si="37"/>
        <v>110</v>
      </c>
      <c r="U605" s="46" t="str">
        <f t="shared" si="38"/>
        <v>NM</v>
      </c>
      <c r="V605">
        <f t="shared" si="39"/>
        <v>162.4016420121865</v>
      </c>
    </row>
    <row r="606" spans="1:22" x14ac:dyDescent="0.2">
      <c r="A606" s="24">
        <v>36049</v>
      </c>
      <c r="B606" s="25" t="s">
        <v>824</v>
      </c>
      <c r="C606" s="46">
        <v>614</v>
      </c>
      <c r="D606" s="46">
        <v>156</v>
      </c>
      <c r="E606" s="53">
        <v>63</v>
      </c>
      <c r="F606" s="54">
        <v>489.2</v>
      </c>
      <c r="G606" s="46">
        <v>31.2</v>
      </c>
      <c r="H606" s="53">
        <v>0</v>
      </c>
      <c r="I606" s="54">
        <v>316.19349999999997</v>
      </c>
      <c r="J606" s="46">
        <v>316.19349999999997</v>
      </c>
      <c r="K606" s="54">
        <v>22.946999999999999</v>
      </c>
      <c r="L606" s="46">
        <v>21.436889999999998</v>
      </c>
      <c r="M606" s="53">
        <f t="shared" si="36"/>
        <v>1.510110000000001</v>
      </c>
      <c r="N606" s="11">
        <v>4.2745268001308974</v>
      </c>
      <c r="O606" s="11">
        <v>3.993226165357477</v>
      </c>
      <c r="P606" s="11">
        <v>0.28130063477342021</v>
      </c>
      <c r="Q606" s="26">
        <v>36200</v>
      </c>
      <c r="R606">
        <v>79110</v>
      </c>
      <c r="S606">
        <v>11800</v>
      </c>
      <c r="T606" s="27">
        <f t="shared" si="37"/>
        <v>127110</v>
      </c>
      <c r="U606" s="46" t="str">
        <f t="shared" si="38"/>
        <v>NY</v>
      </c>
      <c r="V606">
        <f t="shared" si="39"/>
        <v>543335.10156463832</v>
      </c>
    </row>
    <row r="607" spans="1:22" x14ac:dyDescent="0.2">
      <c r="A607" s="24">
        <v>17179</v>
      </c>
      <c r="B607" s="25" t="s">
        <v>825</v>
      </c>
      <c r="C607" s="46">
        <v>1470</v>
      </c>
      <c r="D607" s="46">
        <v>1996</v>
      </c>
      <c r="E607" s="53">
        <v>0</v>
      </c>
      <c r="F607" s="54">
        <v>1356.98</v>
      </c>
      <c r="G607" s="46">
        <v>1882.98</v>
      </c>
      <c r="H607" s="53">
        <v>0</v>
      </c>
      <c r="I607" s="54">
        <v>315.43400000000003</v>
      </c>
      <c r="J607" s="46">
        <v>315.43400000000003</v>
      </c>
      <c r="K607" s="54">
        <v>13.42381</v>
      </c>
      <c r="L607" s="46">
        <v>11.48377</v>
      </c>
      <c r="M607" s="53">
        <f t="shared" si="36"/>
        <v>1.9400399999999998</v>
      </c>
      <c r="N607" s="11">
        <v>2.5005637166019579</v>
      </c>
      <c r="O607" s="11">
        <v>2.1391764776022661</v>
      </c>
      <c r="P607" s="11">
        <v>0.36138723899969261</v>
      </c>
      <c r="Q607" s="26">
        <v>288740</v>
      </c>
      <c r="R607">
        <v>18190</v>
      </c>
      <c r="S607">
        <v>2030</v>
      </c>
      <c r="T607" s="27">
        <f t="shared" si="37"/>
        <v>308960</v>
      </c>
      <c r="U607" s="46" t="str">
        <f t="shared" si="38"/>
        <v>IL</v>
      </c>
      <c r="V607">
        <f t="shared" si="39"/>
        <v>772574.16588134086</v>
      </c>
    </row>
    <row r="608" spans="1:22" x14ac:dyDescent="0.2">
      <c r="A608" s="24">
        <v>41057</v>
      </c>
      <c r="B608" s="25" t="s">
        <v>826</v>
      </c>
      <c r="C608" s="46">
        <v>1411</v>
      </c>
      <c r="D608" s="46">
        <v>2282</v>
      </c>
      <c r="E608" s="53">
        <v>868</v>
      </c>
      <c r="F608" s="54">
        <v>0</v>
      </c>
      <c r="G608" s="46">
        <v>557</v>
      </c>
      <c r="H608" s="53">
        <v>0</v>
      </c>
      <c r="I608" s="54"/>
      <c r="J608" s="46">
        <v>314.35820000000001</v>
      </c>
      <c r="K608" s="54">
        <v>44.698050000000002</v>
      </c>
      <c r="L608" s="46">
        <v>32.963590000000003</v>
      </c>
      <c r="M608" s="53">
        <f t="shared" si="36"/>
        <v>11.734459999999999</v>
      </c>
      <c r="N608" s="11">
        <v>8.3262741377343819</v>
      </c>
      <c r="O608" s="11">
        <v>6.1403995678531773</v>
      </c>
      <c r="P608" s="11">
        <v>2.185874569881205</v>
      </c>
      <c r="Q608" s="26">
        <v>1780</v>
      </c>
      <c r="R608">
        <v>13600</v>
      </c>
      <c r="S608">
        <v>46710</v>
      </c>
      <c r="T608" s="27">
        <f t="shared" si="37"/>
        <v>62090</v>
      </c>
      <c r="U608" s="46" t="str">
        <f t="shared" si="38"/>
        <v>OR</v>
      </c>
      <c r="V608">
        <f t="shared" si="39"/>
        <v>516978.36121192778</v>
      </c>
    </row>
    <row r="609" spans="1:22" x14ac:dyDescent="0.2">
      <c r="A609" s="24">
        <v>6107</v>
      </c>
      <c r="B609" s="25" t="s">
        <v>827</v>
      </c>
      <c r="C609" s="46">
        <v>2010</v>
      </c>
      <c r="D609" s="46">
        <v>638</v>
      </c>
      <c r="E609" s="53">
        <v>86</v>
      </c>
      <c r="F609" s="54">
        <v>1414.24</v>
      </c>
      <c r="G609" s="46">
        <v>42.239989999999999</v>
      </c>
      <c r="H609" s="53">
        <v>0</v>
      </c>
      <c r="I609" s="54"/>
      <c r="J609" s="46">
        <v>314.21350000000001</v>
      </c>
      <c r="K609" s="54">
        <v>13.746090000000001</v>
      </c>
      <c r="L609" s="46">
        <v>12.737920000000001</v>
      </c>
      <c r="M609" s="53">
        <f t="shared" si="36"/>
        <v>1.0081699999999998</v>
      </c>
      <c r="N609" s="11">
        <v>2.5605974681662671</v>
      </c>
      <c r="O609" s="11">
        <v>2.3727973337657811</v>
      </c>
      <c r="P609" s="11">
        <v>0.1878001344004866</v>
      </c>
      <c r="Q609" s="26">
        <v>410</v>
      </c>
      <c r="R609">
        <v>130</v>
      </c>
      <c r="S609">
        <v>222190</v>
      </c>
      <c r="T609" s="27">
        <f t="shared" si="37"/>
        <v>222730</v>
      </c>
      <c r="U609" s="46" t="str">
        <f t="shared" si="38"/>
        <v>CA</v>
      </c>
      <c r="V609">
        <f t="shared" si="39"/>
        <v>570321.87408467266</v>
      </c>
    </row>
    <row r="610" spans="1:22" x14ac:dyDescent="0.2">
      <c r="A610" s="24">
        <v>6031</v>
      </c>
      <c r="B610" s="25" t="s">
        <v>828</v>
      </c>
      <c r="C610" s="46">
        <v>1523</v>
      </c>
      <c r="D610" s="46">
        <v>546</v>
      </c>
      <c r="E610" s="53">
        <v>64</v>
      </c>
      <c r="F610" s="54">
        <v>0</v>
      </c>
      <c r="G610" s="46">
        <v>0</v>
      </c>
      <c r="H610" s="53">
        <v>0</v>
      </c>
      <c r="I610" s="54"/>
      <c r="J610" s="46">
        <v>314.05360000000002</v>
      </c>
      <c r="K610" s="54">
        <v>38.532919999999997</v>
      </c>
      <c r="L610" s="46">
        <v>31.06616</v>
      </c>
      <c r="M610" s="53">
        <f t="shared" si="36"/>
        <v>7.4667599999999972</v>
      </c>
      <c r="N610" s="11">
        <v>7.177844564749198</v>
      </c>
      <c r="O610" s="11">
        <v>5.7869496447097442</v>
      </c>
      <c r="P610" s="11">
        <v>1.3908949200394549</v>
      </c>
      <c r="Q610" s="26">
        <v>0</v>
      </c>
      <c r="R610">
        <v>0</v>
      </c>
      <c r="S610">
        <v>540</v>
      </c>
      <c r="T610" s="27">
        <f t="shared" si="37"/>
        <v>540</v>
      </c>
      <c r="U610" s="46" t="str">
        <f t="shared" si="38"/>
        <v>CA</v>
      </c>
      <c r="V610">
        <f t="shared" si="39"/>
        <v>3876.0360649645668</v>
      </c>
    </row>
    <row r="611" spans="1:22" x14ac:dyDescent="0.2">
      <c r="A611" s="24">
        <v>18033</v>
      </c>
      <c r="B611" s="25" t="s">
        <v>829</v>
      </c>
      <c r="C611" s="46">
        <v>1267</v>
      </c>
      <c r="D611" s="46">
        <v>1739</v>
      </c>
      <c r="E611" s="53">
        <v>25</v>
      </c>
      <c r="F611" s="54">
        <v>1114.3599999999999</v>
      </c>
      <c r="G611" s="46">
        <v>1586.36</v>
      </c>
      <c r="H611" s="53">
        <v>0</v>
      </c>
      <c r="I611" s="54">
        <v>313.40879999999999</v>
      </c>
      <c r="J611" s="46">
        <v>313.40879999999999</v>
      </c>
      <c r="K611" s="54">
        <v>14.16268</v>
      </c>
      <c r="L611" s="46">
        <v>11.82094</v>
      </c>
      <c r="M611" s="53">
        <f t="shared" si="36"/>
        <v>2.3417399999999997</v>
      </c>
      <c r="N611" s="11">
        <v>2.6381991206553299</v>
      </c>
      <c r="O611" s="11">
        <v>2.2019839121775981</v>
      </c>
      <c r="P611" s="11">
        <v>0.43621520847773237</v>
      </c>
      <c r="Q611" s="26">
        <v>148350</v>
      </c>
      <c r="R611">
        <v>23140</v>
      </c>
      <c r="S611">
        <v>1020</v>
      </c>
      <c r="T611" s="27">
        <f t="shared" si="37"/>
        <v>172510</v>
      </c>
      <c r="U611" s="46" t="str">
        <f t="shared" si="38"/>
        <v>IN</v>
      </c>
      <c r="V611">
        <f t="shared" si="39"/>
        <v>455115.73030425096</v>
      </c>
    </row>
    <row r="612" spans="1:22" x14ac:dyDescent="0.2">
      <c r="A612" s="24">
        <v>41031</v>
      </c>
      <c r="B612" s="25" t="s">
        <v>830</v>
      </c>
      <c r="C612" s="46">
        <v>384</v>
      </c>
      <c r="D612" s="46">
        <v>384</v>
      </c>
      <c r="E612" s="53">
        <v>155</v>
      </c>
      <c r="F612" s="54">
        <v>0</v>
      </c>
      <c r="G612" s="46">
        <v>0</v>
      </c>
      <c r="H612" s="53">
        <v>0</v>
      </c>
      <c r="I612" s="54"/>
      <c r="J612" s="46">
        <v>313.0557</v>
      </c>
      <c r="K612" s="54">
        <v>15.973649999999999</v>
      </c>
      <c r="L612" s="46">
        <v>14.771929999999999</v>
      </c>
      <c r="M612" s="53">
        <f t="shared" si="36"/>
        <v>1.2017199999999999</v>
      </c>
      <c r="N612" s="11">
        <v>2.9755434270671941</v>
      </c>
      <c r="O612" s="11">
        <v>2.7516891390882292</v>
      </c>
      <c r="P612" s="11">
        <v>0.22385428797896459</v>
      </c>
      <c r="Q612" s="26">
        <v>0</v>
      </c>
      <c r="R612">
        <v>0</v>
      </c>
      <c r="S612">
        <v>35890</v>
      </c>
      <c r="T612" s="27">
        <f t="shared" si="37"/>
        <v>35890</v>
      </c>
      <c r="U612" s="46" t="str">
        <f t="shared" si="38"/>
        <v>OR</v>
      </c>
      <c r="V612">
        <f t="shared" si="39"/>
        <v>106792.2535974416</v>
      </c>
    </row>
    <row r="613" spans="1:22" x14ac:dyDescent="0.2">
      <c r="A613" s="24">
        <v>30037</v>
      </c>
      <c r="B613" s="25" t="s">
        <v>831</v>
      </c>
      <c r="C613" s="46">
        <v>236</v>
      </c>
      <c r="D613" s="46">
        <v>236</v>
      </c>
      <c r="E613" s="53">
        <v>236</v>
      </c>
      <c r="F613" s="54">
        <v>4.4199830000000002</v>
      </c>
      <c r="G613" s="46">
        <v>4.4199830000000002</v>
      </c>
      <c r="H613" s="53">
        <v>4.4199830000000002</v>
      </c>
      <c r="I613" s="54"/>
      <c r="J613" s="46">
        <v>313.04059999999998</v>
      </c>
      <c r="K613" s="54">
        <v>11.03824</v>
      </c>
      <c r="L613" s="46">
        <v>10.20326</v>
      </c>
      <c r="M613" s="53">
        <f t="shared" si="36"/>
        <v>0.83497999999999983</v>
      </c>
      <c r="N613" s="11">
        <v>2.056183932813739</v>
      </c>
      <c r="O613" s="11">
        <v>1.9006453270015069</v>
      </c>
      <c r="P613" s="11">
        <v>0.15553860581223239</v>
      </c>
      <c r="Q613" s="26">
        <v>0</v>
      </c>
      <c r="R613">
        <v>110</v>
      </c>
      <c r="S613">
        <v>41780</v>
      </c>
      <c r="T613" s="27">
        <f t="shared" si="37"/>
        <v>41890</v>
      </c>
      <c r="U613" s="46" t="str">
        <f t="shared" si="38"/>
        <v>MT</v>
      </c>
      <c r="V613">
        <f t="shared" si="39"/>
        <v>86133.544945567526</v>
      </c>
    </row>
    <row r="614" spans="1:22" x14ac:dyDescent="0.2">
      <c r="A614" s="24">
        <v>30043</v>
      </c>
      <c r="B614" s="25" t="s">
        <v>832</v>
      </c>
      <c r="C614" s="46">
        <v>433</v>
      </c>
      <c r="D614" s="46">
        <v>433</v>
      </c>
      <c r="E614" s="53">
        <v>433</v>
      </c>
      <c r="F614" s="54">
        <v>274.77999999999997</v>
      </c>
      <c r="G614" s="46">
        <v>274.77999999999997</v>
      </c>
      <c r="H614" s="53">
        <v>274.77999999999997</v>
      </c>
      <c r="I614" s="54"/>
      <c r="J614" s="46">
        <v>312.15379999999999</v>
      </c>
      <c r="K614" s="54">
        <v>15.28182</v>
      </c>
      <c r="L614" s="46">
        <v>14.180400000000001</v>
      </c>
      <c r="M614" s="53">
        <f t="shared" si="36"/>
        <v>1.1014199999999992</v>
      </c>
      <c r="N614" s="11">
        <v>2.846670551478466</v>
      </c>
      <c r="O614" s="11">
        <v>2.6414999710888649</v>
      </c>
      <c r="P614" s="11">
        <v>0.20517058038960079</v>
      </c>
      <c r="Q614" s="26">
        <v>430</v>
      </c>
      <c r="R614">
        <v>1920</v>
      </c>
      <c r="S614">
        <v>92730</v>
      </c>
      <c r="T614" s="27">
        <f t="shared" si="37"/>
        <v>95080</v>
      </c>
      <c r="U614" s="46" t="str">
        <f t="shared" si="38"/>
        <v>MT</v>
      </c>
      <c r="V614">
        <f t="shared" si="39"/>
        <v>270661.43603457254</v>
      </c>
    </row>
    <row r="615" spans="1:22" x14ac:dyDescent="0.2">
      <c r="A615" s="24">
        <v>30023</v>
      </c>
      <c r="B615" s="25" t="s">
        <v>833</v>
      </c>
      <c r="C615" s="46">
        <v>558</v>
      </c>
      <c r="D615" s="46">
        <v>558</v>
      </c>
      <c r="E615" s="53">
        <v>252</v>
      </c>
      <c r="F615" s="54">
        <v>365.8</v>
      </c>
      <c r="G615" s="46">
        <v>365.8</v>
      </c>
      <c r="H615" s="53">
        <v>59.8</v>
      </c>
      <c r="I615" s="54"/>
      <c r="J615" s="46">
        <v>311.99430000000001</v>
      </c>
      <c r="K615" s="54">
        <v>12.9389</v>
      </c>
      <c r="L615" s="46">
        <v>12.058199999999999</v>
      </c>
      <c r="M615" s="53">
        <f t="shared" si="36"/>
        <v>0.88070000000000093</v>
      </c>
      <c r="N615" s="11">
        <v>2.4102355346761519</v>
      </c>
      <c r="O615" s="11">
        <v>2.246180287677622</v>
      </c>
      <c r="P615" s="11">
        <v>0.1640552469985308</v>
      </c>
      <c r="Q615" s="26">
        <v>1070</v>
      </c>
      <c r="R615">
        <v>2850</v>
      </c>
      <c r="S615">
        <v>81940</v>
      </c>
      <c r="T615" s="27">
        <f t="shared" si="37"/>
        <v>85860</v>
      </c>
      <c r="U615" s="46" t="str">
        <f t="shared" si="38"/>
        <v>MT</v>
      </c>
      <c r="V615">
        <f t="shared" si="39"/>
        <v>206942.82300729441</v>
      </c>
    </row>
    <row r="616" spans="1:22" x14ac:dyDescent="0.2">
      <c r="A616" s="24">
        <v>48303</v>
      </c>
      <c r="B616" s="25" t="s">
        <v>834</v>
      </c>
      <c r="C616" s="46">
        <v>234</v>
      </c>
      <c r="D616" s="46">
        <v>458</v>
      </c>
      <c r="E616" s="53">
        <v>150</v>
      </c>
      <c r="F616" s="54">
        <v>34.619999999999997</v>
      </c>
      <c r="G616" s="46">
        <v>258.62</v>
      </c>
      <c r="H616" s="53">
        <v>0</v>
      </c>
      <c r="I616" s="54"/>
      <c r="J616" s="46">
        <v>311.81049999999999</v>
      </c>
      <c r="K616" s="54">
        <v>11.4861</v>
      </c>
      <c r="L616" s="46">
        <v>15.264010000000001</v>
      </c>
      <c r="M616" s="53">
        <f t="shared" si="36"/>
        <v>-3.7779100000000003</v>
      </c>
      <c r="N616" s="11">
        <v>2.1396105059041921</v>
      </c>
      <c r="O616" s="11">
        <v>2.843352936003225</v>
      </c>
      <c r="P616" s="11">
        <v>-0.70374243009903337</v>
      </c>
      <c r="Q616" s="26">
        <v>402490</v>
      </c>
      <c r="R616">
        <v>0</v>
      </c>
      <c r="S616">
        <v>95000</v>
      </c>
      <c r="T616" s="27">
        <f t="shared" si="37"/>
        <v>497490</v>
      </c>
      <c r="U616" s="46" t="str">
        <f t="shared" si="38"/>
        <v>TX</v>
      </c>
      <c r="V616">
        <f t="shared" si="39"/>
        <v>1064434.8305822765</v>
      </c>
    </row>
    <row r="617" spans="1:22" x14ac:dyDescent="0.2">
      <c r="A617" s="24">
        <v>30065</v>
      </c>
      <c r="B617" s="25" t="s">
        <v>835</v>
      </c>
      <c r="C617" s="46">
        <v>207</v>
      </c>
      <c r="D617" s="46">
        <v>207</v>
      </c>
      <c r="E617" s="53">
        <v>207</v>
      </c>
      <c r="F617" s="54">
        <v>0</v>
      </c>
      <c r="G617" s="46">
        <v>0</v>
      </c>
      <c r="H617" s="53">
        <v>0</v>
      </c>
      <c r="I617" s="54"/>
      <c r="J617" s="46">
        <v>311.61759999999998</v>
      </c>
      <c r="K617" s="54">
        <v>11.03824</v>
      </c>
      <c r="L617" s="46">
        <v>10.385719999999999</v>
      </c>
      <c r="M617" s="53">
        <f t="shared" si="36"/>
        <v>0.65252000000000088</v>
      </c>
      <c r="N617" s="11">
        <v>2.056183932813739</v>
      </c>
      <c r="O617" s="11">
        <v>1.9346336548854079</v>
      </c>
      <c r="P617" s="11">
        <v>0.1215502779283312</v>
      </c>
      <c r="Q617" s="26">
        <v>0</v>
      </c>
      <c r="R617">
        <v>0</v>
      </c>
      <c r="S617">
        <v>1340</v>
      </c>
      <c r="T617" s="27">
        <f t="shared" si="37"/>
        <v>1340</v>
      </c>
      <c r="U617" s="46" t="str">
        <f t="shared" si="38"/>
        <v>MT</v>
      </c>
      <c r="V617">
        <f t="shared" si="39"/>
        <v>2755.2864699704101</v>
      </c>
    </row>
    <row r="618" spans="1:22" x14ac:dyDescent="0.2">
      <c r="A618" s="24">
        <v>48219</v>
      </c>
      <c r="B618" s="25" t="s">
        <v>836</v>
      </c>
      <c r="C618" s="46">
        <v>136</v>
      </c>
      <c r="D618" s="46">
        <v>140</v>
      </c>
      <c r="E618" s="53">
        <v>76</v>
      </c>
      <c r="F618" s="54">
        <v>0</v>
      </c>
      <c r="G618" s="46">
        <v>0</v>
      </c>
      <c r="H618" s="53">
        <v>0</v>
      </c>
      <c r="I618" s="54"/>
      <c r="J618" s="46">
        <v>311.57589999999999</v>
      </c>
      <c r="K618" s="54">
        <v>11.4861</v>
      </c>
      <c r="L618" s="46">
        <v>15.242839999999999</v>
      </c>
      <c r="M618" s="53">
        <f t="shared" si="36"/>
        <v>-3.7567399999999989</v>
      </c>
      <c r="N618" s="11">
        <v>2.1396105059041921</v>
      </c>
      <c r="O618" s="11">
        <v>2.8394094256376539</v>
      </c>
      <c r="P618" s="11">
        <v>-0.69979891973346153</v>
      </c>
      <c r="Q618" s="26">
        <v>348280</v>
      </c>
      <c r="R618">
        <v>0</v>
      </c>
      <c r="S618">
        <v>187970</v>
      </c>
      <c r="T618" s="27">
        <f t="shared" si="37"/>
        <v>536250</v>
      </c>
      <c r="U618" s="46" t="str">
        <f t="shared" si="38"/>
        <v>TX</v>
      </c>
      <c r="V618">
        <f t="shared" si="39"/>
        <v>1147366.1337911231</v>
      </c>
    </row>
    <row r="619" spans="1:22" x14ac:dyDescent="0.2">
      <c r="A619" s="24">
        <v>17069</v>
      </c>
      <c r="B619" s="25" t="s">
        <v>837</v>
      </c>
      <c r="C619" s="46">
        <v>961</v>
      </c>
      <c r="D619" s="46">
        <v>961</v>
      </c>
      <c r="E619" s="53">
        <v>24</v>
      </c>
      <c r="F619" s="54">
        <v>829.98</v>
      </c>
      <c r="G619" s="46">
        <v>829.98</v>
      </c>
      <c r="H619" s="53">
        <v>0</v>
      </c>
      <c r="I619" s="54">
        <v>311.38350000000003</v>
      </c>
      <c r="J619" s="46">
        <v>311.38350000000003</v>
      </c>
      <c r="K619" s="54">
        <v>12.928660000000001</v>
      </c>
      <c r="L619" s="46">
        <v>11.60263</v>
      </c>
      <c r="M619" s="53">
        <f t="shared" si="36"/>
        <v>1.3260300000000012</v>
      </c>
      <c r="N619" s="11">
        <v>2.408328045486571</v>
      </c>
      <c r="O619" s="11">
        <v>2.161317509347747</v>
      </c>
      <c r="P619" s="11">
        <v>0.24701053613882329</v>
      </c>
      <c r="Q619" s="26">
        <v>7750</v>
      </c>
      <c r="R619">
        <v>16450</v>
      </c>
      <c r="S619">
        <v>920</v>
      </c>
      <c r="T619" s="27">
        <f t="shared" si="37"/>
        <v>25120</v>
      </c>
      <c r="U619" s="46" t="str">
        <f t="shared" si="38"/>
        <v>IL</v>
      </c>
      <c r="V619">
        <f t="shared" si="39"/>
        <v>60497.200502622662</v>
      </c>
    </row>
    <row r="620" spans="1:22" x14ac:dyDescent="0.2">
      <c r="A620" s="24">
        <v>26111</v>
      </c>
      <c r="B620" s="25" t="s">
        <v>838</v>
      </c>
      <c r="C620" s="46">
        <v>1642</v>
      </c>
      <c r="D620" s="46">
        <v>1642</v>
      </c>
      <c r="E620" s="53">
        <v>466</v>
      </c>
      <c r="F620" s="54">
        <v>1449.04</v>
      </c>
      <c r="G620" s="46">
        <v>1449.04</v>
      </c>
      <c r="H620" s="53">
        <v>273.04000000000002</v>
      </c>
      <c r="I620" s="54">
        <v>311.00380000000001</v>
      </c>
      <c r="J620" s="46">
        <v>311.00380000000001</v>
      </c>
      <c r="K620" s="54">
        <v>16.374199999999998</v>
      </c>
      <c r="L620" s="46">
        <v>14.63387</v>
      </c>
      <c r="M620" s="53">
        <f t="shared" si="36"/>
        <v>1.7403299999999984</v>
      </c>
      <c r="N620" s="11">
        <v>3.0501571765678879</v>
      </c>
      <c r="O620" s="11">
        <v>2.7259715651122818</v>
      </c>
      <c r="P620" s="11">
        <v>0.32418561145560632</v>
      </c>
      <c r="Q620" s="26">
        <v>63750</v>
      </c>
      <c r="R620">
        <v>13240</v>
      </c>
      <c r="S620">
        <v>18750</v>
      </c>
      <c r="T620" s="27">
        <f t="shared" si="37"/>
        <v>95740</v>
      </c>
      <c r="U620" s="46" t="str">
        <f t="shared" si="38"/>
        <v>MI</v>
      </c>
      <c r="V620">
        <f t="shared" si="39"/>
        <v>292022.04808460956</v>
      </c>
    </row>
    <row r="621" spans="1:22" x14ac:dyDescent="0.2">
      <c r="A621" s="24">
        <v>35009</v>
      </c>
      <c r="B621" s="25" t="s">
        <v>839</v>
      </c>
      <c r="C621" s="46">
        <v>296</v>
      </c>
      <c r="D621" s="46">
        <v>434</v>
      </c>
      <c r="E621" s="53">
        <v>58</v>
      </c>
      <c r="F621" s="54">
        <v>296</v>
      </c>
      <c r="G621" s="46">
        <v>434</v>
      </c>
      <c r="H621" s="53">
        <v>58</v>
      </c>
      <c r="I621" s="54"/>
      <c r="J621" s="46">
        <v>310.33760000000001</v>
      </c>
      <c r="K621" s="54">
        <v>9.8936499999999992</v>
      </c>
      <c r="L621" s="46">
        <v>9.2577850000000002</v>
      </c>
      <c r="M621" s="53">
        <f t="shared" si="36"/>
        <v>0.63586499999999901</v>
      </c>
      <c r="N621" s="11">
        <v>1.842971720752824</v>
      </c>
      <c r="O621" s="11">
        <v>1.724523906931182</v>
      </c>
      <c r="P621" s="11">
        <v>0.11844781382164241</v>
      </c>
      <c r="Q621" s="26">
        <v>26420</v>
      </c>
      <c r="R621">
        <v>0</v>
      </c>
      <c r="S621">
        <v>104290</v>
      </c>
      <c r="T621" s="27">
        <f t="shared" si="37"/>
        <v>130710</v>
      </c>
      <c r="U621" s="46" t="str">
        <f t="shared" si="38"/>
        <v>NM</v>
      </c>
      <c r="V621">
        <f t="shared" si="39"/>
        <v>240894.83361960162</v>
      </c>
    </row>
    <row r="622" spans="1:22" x14ac:dyDescent="0.2">
      <c r="A622" s="24">
        <v>41041</v>
      </c>
      <c r="B622" s="25" t="s">
        <v>840</v>
      </c>
      <c r="C622" s="46">
        <v>3285</v>
      </c>
      <c r="D622" s="46">
        <v>3285</v>
      </c>
      <c r="E622" s="53">
        <v>1604</v>
      </c>
      <c r="F622" s="54">
        <v>1328.12</v>
      </c>
      <c r="G622" s="46">
        <v>1328.12</v>
      </c>
      <c r="H622" s="53">
        <v>0</v>
      </c>
      <c r="I622" s="54"/>
      <c r="J622" s="46">
        <v>310.30090000000001</v>
      </c>
      <c r="K622" s="54">
        <v>45.431269999999998</v>
      </c>
      <c r="L622" s="46">
        <v>31.946020000000001</v>
      </c>
      <c r="M622" s="53">
        <f t="shared" si="36"/>
        <v>13.485249999999997</v>
      </c>
      <c r="N622" s="11">
        <v>8.4628570697251426</v>
      </c>
      <c r="O622" s="11">
        <v>5.9508484179856911</v>
      </c>
      <c r="P622" s="11">
        <v>2.5120086517394511</v>
      </c>
      <c r="Q622" s="26">
        <v>170</v>
      </c>
      <c r="R622">
        <v>3520</v>
      </c>
      <c r="S622">
        <v>90440</v>
      </c>
      <c r="T622" s="27">
        <f t="shared" si="37"/>
        <v>94130</v>
      </c>
      <c r="U622" s="46" t="str">
        <f t="shared" si="38"/>
        <v>OR</v>
      </c>
      <c r="V622">
        <f t="shared" si="39"/>
        <v>796608.73597322765</v>
      </c>
    </row>
    <row r="623" spans="1:22" x14ac:dyDescent="0.2">
      <c r="A623" s="24">
        <v>29101</v>
      </c>
      <c r="B623" s="25" t="s">
        <v>841</v>
      </c>
      <c r="C623" s="46">
        <v>1112</v>
      </c>
      <c r="D623" s="46">
        <v>1112</v>
      </c>
      <c r="E623" s="53">
        <v>578</v>
      </c>
      <c r="F623" s="54">
        <v>1005.74</v>
      </c>
      <c r="G623" s="46">
        <v>1005.74</v>
      </c>
      <c r="H623" s="53">
        <v>471.74</v>
      </c>
      <c r="I623" s="54">
        <v>309.99110000000002</v>
      </c>
      <c r="J623" s="46">
        <v>309.99110000000002</v>
      </c>
      <c r="K623" s="54">
        <v>13.013579999999999</v>
      </c>
      <c r="L623" s="46">
        <v>11.40155</v>
      </c>
      <c r="M623" s="53">
        <f t="shared" si="36"/>
        <v>1.612029999999999</v>
      </c>
      <c r="N623" s="11">
        <v>2.4241467937267371</v>
      </c>
      <c r="O623" s="11">
        <v>2.1238606806132578</v>
      </c>
      <c r="P623" s="11">
        <v>0.30028611311347919</v>
      </c>
      <c r="Q623" s="26">
        <v>129030</v>
      </c>
      <c r="R623">
        <v>243950</v>
      </c>
      <c r="S623">
        <v>8900</v>
      </c>
      <c r="T623" s="27">
        <f t="shared" si="37"/>
        <v>381880</v>
      </c>
      <c r="U623" s="46" t="str">
        <f t="shared" si="38"/>
        <v>MO</v>
      </c>
      <c r="V623">
        <f t="shared" si="39"/>
        <v>925733.17758836632</v>
      </c>
    </row>
    <row r="624" spans="1:22" x14ac:dyDescent="0.2">
      <c r="A624" s="24">
        <v>30039</v>
      </c>
      <c r="B624" s="25" t="s">
        <v>842</v>
      </c>
      <c r="C624" s="46">
        <v>449</v>
      </c>
      <c r="D624" s="46">
        <v>449</v>
      </c>
      <c r="E624" s="53">
        <v>449</v>
      </c>
      <c r="F624" s="54">
        <v>287.2</v>
      </c>
      <c r="G624" s="46">
        <v>287.2</v>
      </c>
      <c r="H624" s="53">
        <v>287.2</v>
      </c>
      <c r="I624" s="54"/>
      <c r="J624" s="46">
        <v>309.96620000000001</v>
      </c>
      <c r="K624" s="54">
        <v>15.01998</v>
      </c>
      <c r="L624" s="46">
        <v>14.14603</v>
      </c>
      <c r="M624" s="53">
        <f t="shared" si="36"/>
        <v>0.87395000000000067</v>
      </c>
      <c r="N624" s="11">
        <v>2.7978954568104801</v>
      </c>
      <c r="O624" s="11">
        <v>2.6350975879398471</v>
      </c>
      <c r="P624" s="11">
        <v>0.16279786887063241</v>
      </c>
      <c r="Q624" s="26">
        <v>11130</v>
      </c>
      <c r="R624">
        <v>12730</v>
      </c>
      <c r="S624">
        <v>161810</v>
      </c>
      <c r="T624" s="27">
        <f t="shared" si="37"/>
        <v>185670</v>
      </c>
      <c r="U624" s="46" t="str">
        <f t="shared" si="38"/>
        <v>MT</v>
      </c>
      <c r="V624">
        <f t="shared" si="39"/>
        <v>519485.24946600187</v>
      </c>
    </row>
    <row r="625" spans="1:22" x14ac:dyDescent="0.2">
      <c r="A625" s="24">
        <v>30081</v>
      </c>
      <c r="B625" s="25" t="s">
        <v>843</v>
      </c>
      <c r="C625" s="46">
        <v>2451</v>
      </c>
      <c r="D625" s="46">
        <v>2451</v>
      </c>
      <c r="E625" s="53">
        <v>2366</v>
      </c>
      <c r="F625" s="54">
        <v>2273.56</v>
      </c>
      <c r="G625" s="46">
        <v>2273.56</v>
      </c>
      <c r="H625" s="53">
        <v>2188.56</v>
      </c>
      <c r="I625" s="54"/>
      <c r="J625" s="46">
        <v>309.80250000000001</v>
      </c>
      <c r="K625" s="54">
        <v>14.1267</v>
      </c>
      <c r="L625" s="46">
        <v>13.26501</v>
      </c>
      <c r="M625" s="53">
        <f t="shared" si="36"/>
        <v>0.8616899999999994</v>
      </c>
      <c r="N625" s="11">
        <v>2.6314968295380292</v>
      </c>
      <c r="O625" s="11">
        <v>2.470982731904142</v>
      </c>
      <c r="P625" s="11">
        <v>0.16051409763388641</v>
      </c>
      <c r="Q625" s="26">
        <v>6950</v>
      </c>
      <c r="R625">
        <v>17490</v>
      </c>
      <c r="S625">
        <v>120440</v>
      </c>
      <c r="T625" s="27">
        <f t="shared" si="37"/>
        <v>144880</v>
      </c>
      <c r="U625" s="46" t="str">
        <f t="shared" si="38"/>
        <v>MT</v>
      </c>
      <c r="V625">
        <f t="shared" si="39"/>
        <v>381251.26066346967</v>
      </c>
    </row>
    <row r="626" spans="1:22" x14ac:dyDescent="0.2">
      <c r="A626" s="24">
        <v>29139</v>
      </c>
      <c r="B626" s="25" t="s">
        <v>844</v>
      </c>
      <c r="C626" s="46">
        <v>1174</v>
      </c>
      <c r="D626" s="46">
        <v>1174</v>
      </c>
      <c r="E626" s="53">
        <v>215</v>
      </c>
      <c r="F626" s="54">
        <v>1054.74</v>
      </c>
      <c r="G626" s="46">
        <v>1054.74</v>
      </c>
      <c r="H626" s="53">
        <v>95.740009999999998</v>
      </c>
      <c r="I626" s="54">
        <v>309.738</v>
      </c>
      <c r="J626" s="46">
        <v>309.738</v>
      </c>
      <c r="K626" s="54">
        <v>12.7272</v>
      </c>
      <c r="L626" s="46">
        <v>11.51017</v>
      </c>
      <c r="M626" s="53">
        <f t="shared" si="36"/>
        <v>1.2170299999999994</v>
      </c>
      <c r="N626" s="11">
        <v>2.3708004310204371</v>
      </c>
      <c r="O626" s="11">
        <v>2.1440942231691569</v>
      </c>
      <c r="P626" s="11">
        <v>0.22670620785127921</v>
      </c>
      <c r="Q626" s="26">
        <v>122320</v>
      </c>
      <c r="R626">
        <v>70120</v>
      </c>
      <c r="S626">
        <v>3230</v>
      </c>
      <c r="T626" s="27">
        <f t="shared" si="37"/>
        <v>195670</v>
      </c>
      <c r="U626" s="46" t="str">
        <f t="shared" si="38"/>
        <v>MO</v>
      </c>
      <c r="V626">
        <f t="shared" si="39"/>
        <v>463894.52033776895</v>
      </c>
    </row>
    <row r="627" spans="1:22" x14ac:dyDescent="0.2">
      <c r="A627" s="24">
        <v>48107</v>
      </c>
      <c r="B627" s="25" t="s">
        <v>845</v>
      </c>
      <c r="C627" s="46">
        <v>218</v>
      </c>
      <c r="D627" s="46">
        <v>193</v>
      </c>
      <c r="E627" s="53">
        <v>71</v>
      </c>
      <c r="F627" s="54">
        <v>18.62</v>
      </c>
      <c r="G627" s="46">
        <v>0</v>
      </c>
      <c r="H627" s="53">
        <v>0</v>
      </c>
      <c r="I627" s="54"/>
      <c r="J627" s="46">
        <v>309.71370000000002</v>
      </c>
      <c r="K627" s="54">
        <v>11.4861</v>
      </c>
      <c r="L627" s="46">
        <v>15.63641</v>
      </c>
      <c r="M627" s="53">
        <f t="shared" si="36"/>
        <v>-4.1503099999999993</v>
      </c>
      <c r="N627" s="11">
        <v>2.1396105059041921</v>
      </c>
      <c r="O627" s="11">
        <v>2.9127229530149812</v>
      </c>
      <c r="P627" s="11">
        <v>-0.77311244711078841</v>
      </c>
      <c r="Q627" s="26">
        <v>293980</v>
      </c>
      <c r="R627">
        <v>0</v>
      </c>
      <c r="S627">
        <v>253890</v>
      </c>
      <c r="T627" s="27">
        <f t="shared" si="37"/>
        <v>547870</v>
      </c>
      <c r="U627" s="46" t="str">
        <f t="shared" si="38"/>
        <v>TX</v>
      </c>
      <c r="V627">
        <f t="shared" si="39"/>
        <v>1172228.4078697297</v>
      </c>
    </row>
    <row r="628" spans="1:22" x14ac:dyDescent="0.2">
      <c r="A628" s="24">
        <v>17197</v>
      </c>
      <c r="B628" s="25" t="s">
        <v>846</v>
      </c>
      <c r="C628" s="46">
        <v>2847</v>
      </c>
      <c r="D628" s="46">
        <v>3261</v>
      </c>
      <c r="E628" s="53">
        <v>1453</v>
      </c>
      <c r="F628" s="54">
        <v>2761.66</v>
      </c>
      <c r="G628" s="46">
        <v>3175.66</v>
      </c>
      <c r="H628" s="53">
        <v>1367.66</v>
      </c>
      <c r="I628" s="54">
        <v>309.48480000000001</v>
      </c>
      <c r="J628" s="46">
        <v>309.48480000000001</v>
      </c>
      <c r="K628" s="54">
        <v>13.354900000000001</v>
      </c>
      <c r="L628" s="46">
        <v>11.86773</v>
      </c>
      <c r="M628" s="53">
        <f t="shared" si="36"/>
        <v>1.4871700000000008</v>
      </c>
      <c r="N628" s="11">
        <v>2.4877272830029251</v>
      </c>
      <c r="O628" s="11">
        <v>2.210699871081947</v>
      </c>
      <c r="P628" s="11">
        <v>0.27702741192097741</v>
      </c>
      <c r="Q628" s="26">
        <v>248250</v>
      </c>
      <c r="R628">
        <v>18010</v>
      </c>
      <c r="S628">
        <v>29430</v>
      </c>
      <c r="T628" s="27">
        <f t="shared" si="37"/>
        <v>295690</v>
      </c>
      <c r="U628" s="46" t="str">
        <f t="shared" si="38"/>
        <v>IL</v>
      </c>
      <c r="V628">
        <f t="shared" si="39"/>
        <v>735596.08031113492</v>
      </c>
    </row>
    <row r="629" spans="1:22" x14ac:dyDescent="0.2">
      <c r="A629" s="24">
        <v>38059</v>
      </c>
      <c r="B629" s="25" t="s">
        <v>847</v>
      </c>
      <c r="C629" s="46">
        <v>296</v>
      </c>
      <c r="D629" s="46">
        <v>238</v>
      </c>
      <c r="E629" s="53">
        <v>0</v>
      </c>
      <c r="F629" s="54">
        <v>266.52</v>
      </c>
      <c r="G629" s="46">
        <v>208.52</v>
      </c>
      <c r="H629" s="53">
        <v>0</v>
      </c>
      <c r="I629" s="54"/>
      <c r="J629" s="46">
        <v>309.3895</v>
      </c>
      <c r="K629" s="54">
        <v>0</v>
      </c>
      <c r="L629" s="46">
        <v>0</v>
      </c>
      <c r="M629" s="53">
        <f t="shared" si="36"/>
        <v>0</v>
      </c>
      <c r="N629" s="11">
        <v>0</v>
      </c>
      <c r="O629" s="11">
        <v>0</v>
      </c>
      <c r="P629" s="11">
        <v>0</v>
      </c>
      <c r="Q629" s="26">
        <v>0</v>
      </c>
      <c r="R629">
        <v>0</v>
      </c>
      <c r="S629">
        <v>0</v>
      </c>
      <c r="T629" s="27">
        <f t="shared" si="37"/>
        <v>0</v>
      </c>
      <c r="U629" s="46" t="str">
        <f t="shared" si="38"/>
        <v>ND</v>
      </c>
      <c r="V629">
        <f t="shared" si="39"/>
        <v>0</v>
      </c>
    </row>
    <row r="630" spans="1:22" x14ac:dyDescent="0.2">
      <c r="A630" s="24">
        <v>30007</v>
      </c>
      <c r="B630" s="25" t="s">
        <v>848</v>
      </c>
      <c r="C630" s="46">
        <v>378</v>
      </c>
      <c r="D630" s="46">
        <v>378</v>
      </c>
      <c r="E630" s="53">
        <v>265</v>
      </c>
      <c r="F630" s="54">
        <v>228.92</v>
      </c>
      <c r="G630" s="46">
        <v>228.92</v>
      </c>
      <c r="H630" s="53">
        <v>115.92</v>
      </c>
      <c r="I630" s="54"/>
      <c r="J630" s="46">
        <v>309.327</v>
      </c>
      <c r="K630" s="54">
        <v>15.756030000000001</v>
      </c>
      <c r="L630" s="46">
        <v>14.627879999999999</v>
      </c>
      <c r="M630" s="53">
        <f t="shared" si="36"/>
        <v>1.1281500000000015</v>
      </c>
      <c r="N630" s="11">
        <v>2.9350055562237509</v>
      </c>
      <c r="O630" s="11">
        <v>2.7248557584476729</v>
      </c>
      <c r="P630" s="11">
        <v>0.2101497977760787</v>
      </c>
      <c r="Q630" s="26">
        <v>650</v>
      </c>
      <c r="R630">
        <v>1440</v>
      </c>
      <c r="S630">
        <v>64140</v>
      </c>
      <c r="T630" s="27">
        <f t="shared" si="37"/>
        <v>66230</v>
      </c>
      <c r="U630" s="46" t="str">
        <f t="shared" si="38"/>
        <v>MT</v>
      </c>
      <c r="V630">
        <f t="shared" si="39"/>
        <v>194385.41798869902</v>
      </c>
    </row>
    <row r="631" spans="1:22" x14ac:dyDescent="0.2">
      <c r="A631" s="24">
        <v>35011</v>
      </c>
      <c r="B631" s="25" t="s">
        <v>849</v>
      </c>
      <c r="C631" s="46">
        <v>120</v>
      </c>
      <c r="D631" s="46">
        <v>120</v>
      </c>
      <c r="E631" s="53">
        <v>120</v>
      </c>
      <c r="F631" s="54">
        <v>120</v>
      </c>
      <c r="G631" s="46">
        <v>120</v>
      </c>
      <c r="H631" s="53">
        <v>120</v>
      </c>
      <c r="I631" s="54"/>
      <c r="J631" s="46">
        <v>309.19690000000003</v>
      </c>
      <c r="K631" s="54">
        <v>0</v>
      </c>
      <c r="L631" s="46">
        <v>0</v>
      </c>
      <c r="M631" s="53">
        <f t="shared" si="36"/>
        <v>0</v>
      </c>
      <c r="N631" s="11">
        <v>0</v>
      </c>
      <c r="O631" s="11">
        <v>0</v>
      </c>
      <c r="P631" s="11">
        <v>0</v>
      </c>
      <c r="Q631" s="26">
        <v>0</v>
      </c>
      <c r="R631">
        <v>0</v>
      </c>
      <c r="S631">
        <v>0</v>
      </c>
      <c r="T631" s="27">
        <f t="shared" si="37"/>
        <v>0</v>
      </c>
      <c r="U631" s="46" t="str">
        <f t="shared" si="38"/>
        <v>NM</v>
      </c>
      <c r="V631">
        <f t="shared" si="39"/>
        <v>0</v>
      </c>
    </row>
    <row r="632" spans="1:22" x14ac:dyDescent="0.2">
      <c r="A632" s="24">
        <v>6069</v>
      </c>
      <c r="B632" s="25" t="s">
        <v>850</v>
      </c>
      <c r="C632" s="46">
        <v>918</v>
      </c>
      <c r="D632" s="46">
        <v>1193</v>
      </c>
      <c r="E632" s="53">
        <v>141</v>
      </c>
      <c r="F632" s="54">
        <v>529.34</v>
      </c>
      <c r="G632" s="46">
        <v>804.34</v>
      </c>
      <c r="H632" s="53">
        <v>0</v>
      </c>
      <c r="I632" s="54"/>
      <c r="J632" s="46">
        <v>308.44069999999999</v>
      </c>
      <c r="K632" s="54">
        <v>7.9256630000000001</v>
      </c>
      <c r="L632" s="46">
        <v>7.5326969999999998</v>
      </c>
      <c r="M632" s="53">
        <f t="shared" si="36"/>
        <v>0.39296600000000037</v>
      </c>
      <c r="N632" s="11">
        <v>1.47637856374715</v>
      </c>
      <c r="O632" s="11">
        <v>1.40317754842749</v>
      </c>
      <c r="P632" s="11">
        <v>7.3201015319660084E-2</v>
      </c>
      <c r="Q632" s="26">
        <v>1150</v>
      </c>
      <c r="R632">
        <v>460</v>
      </c>
      <c r="S632">
        <v>56960</v>
      </c>
      <c r="T632" s="27">
        <f t="shared" si="37"/>
        <v>58570</v>
      </c>
      <c r="U632" s="46" t="str">
        <f t="shared" si="38"/>
        <v>CA</v>
      </c>
      <c r="V632">
        <f t="shared" si="39"/>
        <v>86471.492478670581</v>
      </c>
    </row>
    <row r="633" spans="1:22" x14ac:dyDescent="0.2">
      <c r="A633" s="24">
        <v>26091</v>
      </c>
      <c r="B633" s="25" t="s">
        <v>851</v>
      </c>
      <c r="C633" s="46">
        <v>1626</v>
      </c>
      <c r="D633" s="46">
        <v>1720</v>
      </c>
      <c r="E633" s="53">
        <v>75</v>
      </c>
      <c r="F633" s="54">
        <v>1377.3</v>
      </c>
      <c r="G633" s="46">
        <v>1471.3</v>
      </c>
      <c r="H633" s="53">
        <v>0</v>
      </c>
      <c r="I633" s="54">
        <v>307.71269999999998</v>
      </c>
      <c r="J633" s="46">
        <v>307.71269999999998</v>
      </c>
      <c r="K633" s="54">
        <v>17.889130000000002</v>
      </c>
      <c r="L633" s="46">
        <v>16.280560000000001</v>
      </c>
      <c r="M633" s="53">
        <f t="shared" si="36"/>
        <v>1.6085700000000003</v>
      </c>
      <c r="N633" s="11">
        <v>3.3323556724637489</v>
      </c>
      <c r="O633" s="11">
        <v>3.032714082064718</v>
      </c>
      <c r="P633" s="11">
        <v>0.29964159039903082</v>
      </c>
      <c r="Q633" s="26">
        <v>259350</v>
      </c>
      <c r="R633">
        <v>85980</v>
      </c>
      <c r="S633">
        <v>3940</v>
      </c>
      <c r="T633" s="27">
        <f t="shared" si="37"/>
        <v>349270</v>
      </c>
      <c r="U633" s="46" t="str">
        <f t="shared" si="38"/>
        <v>MI</v>
      </c>
      <c r="V633">
        <f t="shared" si="39"/>
        <v>1163891.8657214136</v>
      </c>
    </row>
    <row r="634" spans="1:22" x14ac:dyDescent="0.2">
      <c r="A634" s="24">
        <v>16079</v>
      </c>
      <c r="B634" s="25" t="s">
        <v>852</v>
      </c>
      <c r="C634" s="46">
        <v>1151.42</v>
      </c>
      <c r="D634" s="46">
        <v>1097.1500000000001</v>
      </c>
      <c r="E634" s="53">
        <v>764.01800000000003</v>
      </c>
      <c r="F634" s="54">
        <v>790.09939999999995</v>
      </c>
      <c r="G634" s="46">
        <v>735.8365</v>
      </c>
      <c r="H634" s="53">
        <v>402.7002</v>
      </c>
      <c r="I634" s="54"/>
      <c r="J634" s="46">
        <v>307.22239999999999</v>
      </c>
      <c r="K634" s="54">
        <v>14.945639999999999</v>
      </c>
      <c r="L634" s="46">
        <v>13.877929999999999</v>
      </c>
      <c r="M634" s="53">
        <f t="shared" si="36"/>
        <v>1.0677099999999999</v>
      </c>
      <c r="N634" s="11">
        <v>2.7840475323618921</v>
      </c>
      <c r="O634" s="11">
        <v>2.5851563914821361</v>
      </c>
      <c r="P634" s="11">
        <v>0.19889114087975601</v>
      </c>
      <c r="Q634" s="26">
        <v>30</v>
      </c>
      <c r="R634">
        <v>170</v>
      </c>
      <c r="S634">
        <v>111510</v>
      </c>
      <c r="T634" s="27">
        <f t="shared" si="37"/>
        <v>111710</v>
      </c>
      <c r="U634" s="46" t="str">
        <f t="shared" si="38"/>
        <v>ID</v>
      </c>
      <c r="V634">
        <f t="shared" si="39"/>
        <v>311005.94984014699</v>
      </c>
    </row>
    <row r="635" spans="1:22" x14ac:dyDescent="0.2">
      <c r="A635" s="24">
        <v>53059</v>
      </c>
      <c r="B635" s="25" t="s">
        <v>853</v>
      </c>
      <c r="C635" s="46">
        <v>2852.72</v>
      </c>
      <c r="D635" s="46">
        <v>3393.72</v>
      </c>
      <c r="E635" s="53">
        <v>1026</v>
      </c>
      <c r="F635" s="54">
        <v>1987</v>
      </c>
      <c r="G635" s="46">
        <v>2528.0079999999998</v>
      </c>
      <c r="H635" s="53">
        <v>160.28030000000001</v>
      </c>
      <c r="I635" s="54"/>
      <c r="J635" s="46">
        <v>306.4169</v>
      </c>
      <c r="K635" s="54">
        <v>47.136859999999999</v>
      </c>
      <c r="L635" s="46">
        <v>29.480219999999999</v>
      </c>
      <c r="M635" s="53">
        <f t="shared" si="36"/>
        <v>17.656639999999999</v>
      </c>
      <c r="N635" s="11">
        <v>8.7805713750824985</v>
      </c>
      <c r="O635" s="11">
        <v>5.4915235309083927</v>
      </c>
      <c r="P635" s="11">
        <v>3.2890478441741049</v>
      </c>
      <c r="Q635" s="26">
        <v>1470</v>
      </c>
      <c r="R635">
        <v>2320</v>
      </c>
      <c r="S635">
        <v>34470</v>
      </c>
      <c r="T635" s="27">
        <f t="shared" si="37"/>
        <v>38260</v>
      </c>
      <c r="U635" s="46" t="str">
        <f t="shared" si="38"/>
        <v>WA</v>
      </c>
      <c r="V635">
        <f t="shared" si="39"/>
        <v>335944.66081065638</v>
      </c>
    </row>
    <row r="636" spans="1:22" x14ac:dyDescent="0.2">
      <c r="A636" s="24">
        <v>36095</v>
      </c>
      <c r="B636" s="25" t="s">
        <v>854</v>
      </c>
      <c r="C636" s="46">
        <v>919</v>
      </c>
      <c r="D636" s="46">
        <v>349</v>
      </c>
      <c r="E636" s="53">
        <v>804</v>
      </c>
      <c r="F636" s="54">
        <v>753.06</v>
      </c>
      <c r="G636" s="46">
        <v>183.06</v>
      </c>
      <c r="H636" s="53">
        <v>638.05999999999995</v>
      </c>
      <c r="I636" s="54">
        <v>305.5609</v>
      </c>
      <c r="J636" s="46">
        <v>305.5609</v>
      </c>
      <c r="K636" s="54">
        <v>22.437139999999999</v>
      </c>
      <c r="L636" s="46">
        <v>20.727340000000002</v>
      </c>
      <c r="M636" s="53">
        <f t="shared" si="36"/>
        <v>1.7097999999999978</v>
      </c>
      <c r="N636" s="11">
        <v>4.1795509760878966</v>
      </c>
      <c r="O636" s="11">
        <v>3.8610524393352139</v>
      </c>
      <c r="P636" s="11">
        <v>0.31849853675268219</v>
      </c>
      <c r="Q636" s="26">
        <v>25610</v>
      </c>
      <c r="R636">
        <v>72790</v>
      </c>
      <c r="S636">
        <v>3760</v>
      </c>
      <c r="T636" s="27">
        <f t="shared" si="37"/>
        <v>102160</v>
      </c>
      <c r="U636" s="46" t="str">
        <f t="shared" si="38"/>
        <v>NY</v>
      </c>
      <c r="V636">
        <f t="shared" si="39"/>
        <v>426982.92771713954</v>
      </c>
    </row>
    <row r="637" spans="1:22" x14ac:dyDescent="0.2">
      <c r="A637" s="24">
        <v>48369</v>
      </c>
      <c r="B637" s="25" t="s">
        <v>855</v>
      </c>
      <c r="C637" s="46">
        <v>233</v>
      </c>
      <c r="D637" s="46">
        <v>319</v>
      </c>
      <c r="E637" s="53">
        <v>36</v>
      </c>
      <c r="F637" s="54">
        <v>33.619999999999997</v>
      </c>
      <c r="G637" s="46">
        <v>119.62</v>
      </c>
      <c r="H637" s="53">
        <v>0</v>
      </c>
      <c r="I637" s="54"/>
      <c r="J637" s="46">
        <v>305.24950000000001</v>
      </c>
      <c r="K637" s="54">
        <v>0</v>
      </c>
      <c r="L637" s="46">
        <v>0</v>
      </c>
      <c r="M637" s="53">
        <f t="shared" si="36"/>
        <v>0</v>
      </c>
      <c r="N637" s="11">
        <v>0</v>
      </c>
      <c r="O637" s="11">
        <v>0</v>
      </c>
      <c r="P637" s="11">
        <v>0</v>
      </c>
      <c r="Q637" s="26">
        <v>0</v>
      </c>
      <c r="R637">
        <v>0</v>
      </c>
      <c r="S637">
        <v>0</v>
      </c>
      <c r="T637" s="27">
        <f t="shared" si="37"/>
        <v>0</v>
      </c>
      <c r="U637" s="46" t="str">
        <f t="shared" si="38"/>
        <v>TX</v>
      </c>
      <c r="V637">
        <f t="shared" si="39"/>
        <v>0</v>
      </c>
    </row>
    <row r="638" spans="1:22" x14ac:dyDescent="0.2">
      <c r="A638" s="24">
        <v>41059</v>
      </c>
      <c r="B638" s="25" t="s">
        <v>856</v>
      </c>
      <c r="C638" s="46">
        <v>759</v>
      </c>
      <c r="D638" s="46">
        <v>759</v>
      </c>
      <c r="E638" s="53">
        <v>80</v>
      </c>
      <c r="F638" s="54">
        <v>0</v>
      </c>
      <c r="G638" s="46">
        <v>0</v>
      </c>
      <c r="H638" s="53">
        <v>0</v>
      </c>
      <c r="I638" s="54"/>
      <c r="J638" s="46">
        <v>304.80579999999998</v>
      </c>
      <c r="K638" s="54">
        <v>17.20045</v>
      </c>
      <c r="L638" s="46">
        <v>15.9772</v>
      </c>
      <c r="M638" s="53">
        <f t="shared" si="36"/>
        <v>1.2232500000000002</v>
      </c>
      <c r="N638" s="11">
        <v>3.204069573334706</v>
      </c>
      <c r="O638" s="11">
        <v>2.9762047148233481</v>
      </c>
      <c r="P638" s="11">
        <v>0.22786485851135749</v>
      </c>
      <c r="Q638" s="26">
        <v>71570</v>
      </c>
      <c r="R638">
        <v>4170</v>
      </c>
      <c r="S638">
        <v>319810</v>
      </c>
      <c r="T638" s="27">
        <f t="shared" si="37"/>
        <v>395550</v>
      </c>
      <c r="U638" s="46" t="str">
        <f t="shared" si="38"/>
        <v>OR</v>
      </c>
      <c r="V638">
        <f t="shared" si="39"/>
        <v>1267369.719732543</v>
      </c>
    </row>
    <row r="639" spans="1:22" x14ac:dyDescent="0.2">
      <c r="A639" s="24">
        <v>46119</v>
      </c>
      <c r="B639" s="25" t="s">
        <v>857</v>
      </c>
      <c r="C639" s="46">
        <v>428</v>
      </c>
      <c r="D639" s="46">
        <v>195</v>
      </c>
      <c r="E639" s="53">
        <v>13</v>
      </c>
      <c r="F639" s="54">
        <v>251.4</v>
      </c>
      <c r="G639" s="46">
        <v>18.399989999999999</v>
      </c>
      <c r="H639" s="53">
        <v>0</v>
      </c>
      <c r="I639" s="54">
        <v>304.16849999999999</v>
      </c>
      <c r="J639" s="46">
        <v>304.16849999999999</v>
      </c>
      <c r="K639" s="54">
        <v>0</v>
      </c>
      <c r="L639" s="46">
        <v>0</v>
      </c>
      <c r="M639" s="53">
        <f t="shared" si="36"/>
        <v>0</v>
      </c>
      <c r="N639" s="11">
        <v>0</v>
      </c>
      <c r="O639" s="11">
        <v>0</v>
      </c>
      <c r="P639" s="11">
        <v>0</v>
      </c>
      <c r="Q639" s="26">
        <v>0</v>
      </c>
      <c r="R639">
        <v>0</v>
      </c>
      <c r="S639">
        <v>0</v>
      </c>
      <c r="T639" s="27">
        <f t="shared" si="37"/>
        <v>0</v>
      </c>
      <c r="U639" s="46" t="str">
        <f t="shared" si="38"/>
        <v>SD</v>
      </c>
      <c r="V639">
        <f t="shared" si="39"/>
        <v>0</v>
      </c>
    </row>
    <row r="640" spans="1:22" x14ac:dyDescent="0.2">
      <c r="A640" s="24">
        <v>27125</v>
      </c>
      <c r="B640" s="25" t="s">
        <v>858</v>
      </c>
      <c r="C640" s="46">
        <v>609</v>
      </c>
      <c r="D640" s="46">
        <v>650</v>
      </c>
      <c r="E640" s="53">
        <v>0</v>
      </c>
      <c r="F640" s="54">
        <v>609</v>
      </c>
      <c r="G640" s="46">
        <v>650</v>
      </c>
      <c r="H640" s="53">
        <v>0</v>
      </c>
      <c r="I640" s="54">
        <v>304.0419</v>
      </c>
      <c r="J640" s="46">
        <v>304.0419</v>
      </c>
      <c r="K640" s="54">
        <v>15.245480000000001</v>
      </c>
      <c r="L640" s="46">
        <v>12.931240000000001</v>
      </c>
      <c r="M640" s="53">
        <f t="shared" si="36"/>
        <v>2.3142399999999999</v>
      </c>
      <c r="N640" s="11">
        <v>2.8399012001943431</v>
      </c>
      <c r="O640" s="11">
        <v>2.408808643348789</v>
      </c>
      <c r="P640" s="11">
        <v>0.43109255684555398</v>
      </c>
      <c r="Q640" s="26">
        <v>191720</v>
      </c>
      <c r="R640">
        <v>21540</v>
      </c>
      <c r="S640">
        <v>1740</v>
      </c>
      <c r="T640" s="27">
        <f t="shared" si="37"/>
        <v>215000</v>
      </c>
      <c r="U640" s="46" t="str">
        <f t="shared" si="38"/>
        <v>MN</v>
      </c>
      <c r="V640">
        <f t="shared" si="39"/>
        <v>610578.75804178382</v>
      </c>
    </row>
    <row r="641" spans="1:22" x14ac:dyDescent="0.2">
      <c r="A641" s="24">
        <v>17149</v>
      </c>
      <c r="B641" s="25" t="s">
        <v>859</v>
      </c>
      <c r="C641" s="46">
        <v>1258</v>
      </c>
      <c r="D641" s="46">
        <v>1170</v>
      </c>
      <c r="E641" s="53">
        <v>32</v>
      </c>
      <c r="F641" s="54">
        <v>1159.5</v>
      </c>
      <c r="G641" s="46">
        <v>1071.5</v>
      </c>
      <c r="H641" s="53">
        <v>0</v>
      </c>
      <c r="I641" s="54">
        <v>303.91539999999998</v>
      </c>
      <c r="J641" s="46">
        <v>303.91539999999998</v>
      </c>
      <c r="K641" s="54">
        <v>13.40841</v>
      </c>
      <c r="L641" s="46">
        <v>11.582599999999999</v>
      </c>
      <c r="M641" s="53">
        <f t="shared" si="36"/>
        <v>1.8258100000000006</v>
      </c>
      <c r="N641" s="11">
        <v>2.4976950316879392</v>
      </c>
      <c r="O641" s="11">
        <v>2.1575863561771089</v>
      </c>
      <c r="P641" s="11">
        <v>0.34010867551082907</v>
      </c>
      <c r="Q641" s="26">
        <v>247620</v>
      </c>
      <c r="R641">
        <v>86830</v>
      </c>
      <c r="S641">
        <v>390</v>
      </c>
      <c r="T641" s="27">
        <f t="shared" si="37"/>
        <v>334840</v>
      </c>
      <c r="U641" s="46" t="str">
        <f t="shared" si="38"/>
        <v>IL</v>
      </c>
      <c r="V641">
        <f t="shared" si="39"/>
        <v>836328.20441038953</v>
      </c>
    </row>
    <row r="642" spans="1:22" x14ac:dyDescent="0.2">
      <c r="A642" s="24">
        <v>38021</v>
      </c>
      <c r="B642" s="25" t="s">
        <v>860</v>
      </c>
      <c r="C642" s="46">
        <v>459</v>
      </c>
      <c r="D642" s="46">
        <v>459</v>
      </c>
      <c r="E642" s="53">
        <v>127</v>
      </c>
      <c r="F642" s="54">
        <v>415.28</v>
      </c>
      <c r="G642" s="46">
        <v>415.28</v>
      </c>
      <c r="H642" s="53">
        <v>83.28</v>
      </c>
      <c r="I642" s="54">
        <v>303.78879999999998</v>
      </c>
      <c r="J642" s="46">
        <v>303.78879999999998</v>
      </c>
      <c r="K642" s="54">
        <v>14.075150000000001</v>
      </c>
      <c r="L642" s="46">
        <v>10.70825</v>
      </c>
      <c r="M642" s="53">
        <f t="shared" si="36"/>
        <v>3.3669000000000011</v>
      </c>
      <c r="N642" s="11">
        <v>2.6218941862057088</v>
      </c>
      <c r="O642" s="11">
        <v>1.994713976010009</v>
      </c>
      <c r="P642" s="11">
        <v>0.62718021019569981</v>
      </c>
      <c r="Q642" s="26">
        <v>109440</v>
      </c>
      <c r="R642">
        <v>105030</v>
      </c>
      <c r="S642">
        <v>20990</v>
      </c>
      <c r="T642" s="27">
        <f t="shared" si="37"/>
        <v>235460</v>
      </c>
      <c r="U642" s="46" t="str">
        <f t="shared" si="38"/>
        <v>ND</v>
      </c>
      <c r="V642">
        <f t="shared" si="39"/>
        <v>617351.20508399617</v>
      </c>
    </row>
    <row r="643" spans="1:22" x14ac:dyDescent="0.2">
      <c r="A643" s="24">
        <v>41007</v>
      </c>
      <c r="B643" s="25" t="s">
        <v>861</v>
      </c>
      <c r="C643" s="46">
        <v>1923</v>
      </c>
      <c r="D643" s="46">
        <v>3112</v>
      </c>
      <c r="E643" s="53">
        <v>1326</v>
      </c>
      <c r="F643" s="54">
        <v>517.96</v>
      </c>
      <c r="G643" s="46">
        <v>1706.96</v>
      </c>
      <c r="H643" s="53">
        <v>0</v>
      </c>
      <c r="I643" s="54"/>
      <c r="J643" s="46">
        <v>303.65390000000002</v>
      </c>
      <c r="K643" s="54">
        <v>44.647869999999998</v>
      </c>
      <c r="L643" s="46">
        <v>33.022709999999996</v>
      </c>
      <c r="M643" s="53">
        <f t="shared" si="36"/>
        <v>11.625160000000001</v>
      </c>
      <c r="N643" s="11">
        <v>8.3169266955924641</v>
      </c>
      <c r="O643" s="11">
        <v>6.1514123374711538</v>
      </c>
      <c r="P643" s="11">
        <v>2.1655143581213112</v>
      </c>
      <c r="Q643" s="26">
        <v>380</v>
      </c>
      <c r="R643">
        <v>2580</v>
      </c>
      <c r="S643">
        <v>67400</v>
      </c>
      <c r="T643" s="27">
        <f t="shared" si="37"/>
        <v>70360</v>
      </c>
      <c r="U643" s="46" t="str">
        <f t="shared" si="38"/>
        <v>OR</v>
      </c>
      <c r="V643">
        <f t="shared" si="39"/>
        <v>585178.96230188583</v>
      </c>
    </row>
    <row r="644" spans="1:22" x14ac:dyDescent="0.2">
      <c r="A644" s="24">
        <v>4025</v>
      </c>
      <c r="B644" s="25" t="s">
        <v>862</v>
      </c>
      <c r="C644" s="46">
        <v>359</v>
      </c>
      <c r="D644" s="46">
        <v>359</v>
      </c>
      <c r="E644" s="53">
        <v>359</v>
      </c>
      <c r="F644" s="54">
        <v>350.82</v>
      </c>
      <c r="G644" s="46">
        <v>350.82</v>
      </c>
      <c r="H644" s="53">
        <v>350.82</v>
      </c>
      <c r="I644" s="54"/>
      <c r="J644" s="46">
        <v>303.3922</v>
      </c>
      <c r="K644" s="54">
        <v>7.9256630000000001</v>
      </c>
      <c r="L644" s="46">
        <v>7.5326969999999998</v>
      </c>
      <c r="M644" s="53">
        <f t="shared" si="36"/>
        <v>0.39296600000000037</v>
      </c>
      <c r="N644" s="11">
        <v>1.47637856374715</v>
      </c>
      <c r="O644" s="11">
        <v>1.40317754842749</v>
      </c>
      <c r="P644" s="11">
        <v>7.3201015319660084E-2</v>
      </c>
      <c r="Q644" s="26">
        <v>0</v>
      </c>
      <c r="R644">
        <v>260</v>
      </c>
      <c r="S644">
        <v>114370</v>
      </c>
      <c r="T644" s="27">
        <f t="shared" si="37"/>
        <v>114630</v>
      </c>
      <c r="U644" s="46" t="str">
        <f t="shared" si="38"/>
        <v>AZ</v>
      </c>
      <c r="V644">
        <f t="shared" si="39"/>
        <v>169237.27476233582</v>
      </c>
    </row>
    <row r="645" spans="1:22" x14ac:dyDescent="0.2">
      <c r="A645" s="24">
        <v>48017</v>
      </c>
      <c r="B645" s="25" t="s">
        <v>863</v>
      </c>
      <c r="C645" s="46">
        <v>162</v>
      </c>
      <c r="D645" s="46">
        <v>197</v>
      </c>
      <c r="E645" s="53">
        <v>61</v>
      </c>
      <c r="F645" s="54">
        <v>0</v>
      </c>
      <c r="G645" s="46">
        <v>0</v>
      </c>
      <c r="H645" s="53">
        <v>0</v>
      </c>
      <c r="I645" s="54"/>
      <c r="J645" s="46">
        <v>303.23149999999998</v>
      </c>
      <c r="K645" s="54">
        <v>11.4861</v>
      </c>
      <c r="L645" s="46">
        <v>15.307880000000001</v>
      </c>
      <c r="M645" s="53">
        <f t="shared" si="36"/>
        <v>-3.8217800000000004</v>
      </c>
      <c r="N645" s="11">
        <v>2.1396105059041921</v>
      </c>
      <c r="O645" s="11">
        <v>2.8515249624433592</v>
      </c>
      <c r="P645" s="11">
        <v>-0.71191445653916685</v>
      </c>
      <c r="Q645" s="26">
        <v>73220</v>
      </c>
      <c r="R645">
        <v>0</v>
      </c>
      <c r="S645">
        <v>74230</v>
      </c>
      <c r="T645" s="27">
        <f t="shared" si="37"/>
        <v>147450</v>
      </c>
      <c r="U645" s="46" t="str">
        <f t="shared" si="38"/>
        <v>TX</v>
      </c>
      <c r="V645">
        <f t="shared" si="39"/>
        <v>315485.5690955731</v>
      </c>
    </row>
    <row r="646" spans="1:22" x14ac:dyDescent="0.2">
      <c r="A646" s="24">
        <v>38033</v>
      </c>
      <c r="B646" s="25" t="s">
        <v>864</v>
      </c>
      <c r="C646" s="46">
        <v>224</v>
      </c>
      <c r="D646" s="46">
        <v>202</v>
      </c>
      <c r="E646" s="53">
        <v>53</v>
      </c>
      <c r="F646" s="54">
        <v>180.28</v>
      </c>
      <c r="G646" s="46">
        <v>158.28</v>
      </c>
      <c r="H646" s="53">
        <v>9.2799990000000001</v>
      </c>
      <c r="I646" s="54"/>
      <c r="J646" s="46">
        <v>302.99419999999998</v>
      </c>
      <c r="K646" s="54">
        <v>0</v>
      </c>
      <c r="L646" s="46">
        <v>0</v>
      </c>
      <c r="M646" s="53">
        <f t="shared" si="36"/>
        <v>0</v>
      </c>
      <c r="N646" s="11">
        <v>0</v>
      </c>
      <c r="O646" s="11">
        <v>0</v>
      </c>
      <c r="P646" s="11">
        <v>0</v>
      </c>
      <c r="Q646" s="26">
        <v>0</v>
      </c>
      <c r="R646">
        <v>0</v>
      </c>
      <c r="S646">
        <v>0</v>
      </c>
      <c r="T646" s="27">
        <f t="shared" si="37"/>
        <v>0</v>
      </c>
      <c r="U646" s="46" t="str">
        <f t="shared" si="38"/>
        <v>ND</v>
      </c>
      <c r="V646">
        <f t="shared" si="39"/>
        <v>0</v>
      </c>
    </row>
    <row r="647" spans="1:22" x14ac:dyDescent="0.2">
      <c r="A647" s="24">
        <v>17045</v>
      </c>
      <c r="B647" s="25" t="s">
        <v>865</v>
      </c>
      <c r="C647" s="46">
        <v>978</v>
      </c>
      <c r="D647" s="46">
        <v>1426</v>
      </c>
      <c r="E647" s="53">
        <v>0</v>
      </c>
      <c r="F647" s="54">
        <v>964.84</v>
      </c>
      <c r="G647" s="46">
        <v>1412.84</v>
      </c>
      <c r="H647" s="53">
        <v>0</v>
      </c>
      <c r="I647" s="54">
        <v>302.90269999999998</v>
      </c>
      <c r="J647" s="46">
        <v>302.90269999999998</v>
      </c>
      <c r="K647" s="54">
        <v>13.91757</v>
      </c>
      <c r="L647" s="46">
        <v>12.645189999999999</v>
      </c>
      <c r="M647" s="53">
        <f t="shared" si="36"/>
        <v>1.2723800000000001</v>
      </c>
      <c r="N647" s="11">
        <v>2.5925404609621201</v>
      </c>
      <c r="O647" s="11">
        <v>2.3555237524620751</v>
      </c>
      <c r="P647" s="11">
        <v>0.23701670850004589</v>
      </c>
      <c r="Q647" s="26">
        <v>319110</v>
      </c>
      <c r="R647">
        <v>16780</v>
      </c>
      <c r="S647">
        <v>2000</v>
      </c>
      <c r="T647" s="27">
        <f t="shared" si="37"/>
        <v>337890</v>
      </c>
      <c r="U647" s="46" t="str">
        <f t="shared" si="38"/>
        <v>IL</v>
      </c>
      <c r="V647">
        <f t="shared" si="39"/>
        <v>875993.49635449075</v>
      </c>
    </row>
    <row r="648" spans="1:22" x14ac:dyDescent="0.2">
      <c r="A648" s="24">
        <v>41049</v>
      </c>
      <c r="B648" s="25" t="s">
        <v>866</v>
      </c>
      <c r="C648" s="46">
        <v>338</v>
      </c>
      <c r="D648" s="46">
        <v>338</v>
      </c>
      <c r="E648" s="53">
        <v>50</v>
      </c>
      <c r="F648" s="54">
        <v>0</v>
      </c>
      <c r="G648" s="46">
        <v>0</v>
      </c>
      <c r="H648" s="53">
        <v>0</v>
      </c>
      <c r="I648" s="54"/>
      <c r="J648" s="46">
        <v>302.78649999999999</v>
      </c>
      <c r="K648" s="54">
        <v>16.503820000000001</v>
      </c>
      <c r="L648" s="46">
        <v>15.54275</v>
      </c>
      <c r="M648" s="53">
        <f t="shared" si="36"/>
        <v>0.9610700000000012</v>
      </c>
      <c r="N648" s="11">
        <v>3.0743025621883611</v>
      </c>
      <c r="O648" s="11">
        <v>2.8952761329469872</v>
      </c>
      <c r="P648" s="11">
        <v>0.17902642924137391</v>
      </c>
      <c r="Q648" s="26">
        <v>0</v>
      </c>
      <c r="R648">
        <v>1860</v>
      </c>
      <c r="S648">
        <v>103890</v>
      </c>
      <c r="T648" s="27">
        <f t="shared" si="37"/>
        <v>105750</v>
      </c>
      <c r="U648" s="46" t="str">
        <f t="shared" si="38"/>
        <v>OR</v>
      </c>
      <c r="V648">
        <f t="shared" si="39"/>
        <v>325107.49595141917</v>
      </c>
    </row>
    <row r="649" spans="1:22" x14ac:dyDescent="0.2">
      <c r="A649" s="24">
        <v>38007</v>
      </c>
      <c r="B649" s="25" t="s">
        <v>867</v>
      </c>
      <c r="C649" s="46">
        <v>247</v>
      </c>
      <c r="D649" s="46">
        <v>247</v>
      </c>
      <c r="E649" s="53">
        <v>0</v>
      </c>
      <c r="F649" s="54">
        <v>217.52</v>
      </c>
      <c r="G649" s="46">
        <v>217.52</v>
      </c>
      <c r="H649" s="53">
        <v>0</v>
      </c>
      <c r="I649" s="54"/>
      <c r="J649" s="46">
        <v>302.62549999999999</v>
      </c>
      <c r="K649" s="54">
        <v>0</v>
      </c>
      <c r="L649" s="46">
        <v>0</v>
      </c>
      <c r="M649" s="53">
        <f t="shared" si="36"/>
        <v>0</v>
      </c>
      <c r="N649" s="11">
        <v>0</v>
      </c>
      <c r="O649" s="11">
        <v>0</v>
      </c>
      <c r="P649" s="11">
        <v>0</v>
      </c>
      <c r="Q649" s="26">
        <v>0</v>
      </c>
      <c r="R649">
        <v>0</v>
      </c>
      <c r="S649">
        <v>0</v>
      </c>
      <c r="T649" s="27">
        <f t="shared" si="37"/>
        <v>0</v>
      </c>
      <c r="U649" s="46" t="str">
        <f t="shared" si="38"/>
        <v>ND</v>
      </c>
      <c r="V649">
        <f t="shared" si="39"/>
        <v>0</v>
      </c>
    </row>
    <row r="650" spans="1:22" x14ac:dyDescent="0.2">
      <c r="A650" s="24">
        <v>30059</v>
      </c>
      <c r="B650" s="25" t="s">
        <v>868</v>
      </c>
      <c r="C650" s="46">
        <v>303</v>
      </c>
      <c r="D650" s="46">
        <v>303</v>
      </c>
      <c r="E650" s="53">
        <v>303</v>
      </c>
      <c r="F650" s="54">
        <v>125.86</v>
      </c>
      <c r="G650" s="46">
        <v>125.86</v>
      </c>
      <c r="H650" s="53">
        <v>125.86</v>
      </c>
      <c r="I650" s="54"/>
      <c r="J650" s="46">
        <v>302.56169999999997</v>
      </c>
      <c r="K650" s="54">
        <v>14.420249999999999</v>
      </c>
      <c r="L650" s="46">
        <v>13.532360000000001</v>
      </c>
      <c r="M650" s="53">
        <f t="shared" si="36"/>
        <v>0.88788999999999874</v>
      </c>
      <c r="N650" s="11">
        <v>2.6861788072335191</v>
      </c>
      <c r="O650" s="11">
        <v>2.520784219680976</v>
      </c>
      <c r="P650" s="11">
        <v>0.16539458755254349</v>
      </c>
      <c r="Q650" s="26">
        <v>3890</v>
      </c>
      <c r="R650">
        <v>42350</v>
      </c>
      <c r="S650">
        <v>586690</v>
      </c>
      <c r="T650" s="27">
        <f t="shared" si="37"/>
        <v>632930</v>
      </c>
      <c r="U650" s="46" t="str">
        <f t="shared" si="38"/>
        <v>MT</v>
      </c>
      <c r="V650">
        <f t="shared" si="39"/>
        <v>1700163.1524623113</v>
      </c>
    </row>
    <row r="651" spans="1:22" x14ac:dyDescent="0.2">
      <c r="A651" s="24">
        <v>31073</v>
      </c>
      <c r="B651" s="25" t="s">
        <v>869</v>
      </c>
      <c r="C651" s="46">
        <v>577</v>
      </c>
      <c r="D651" s="46">
        <v>375</v>
      </c>
      <c r="E651" s="53">
        <v>577</v>
      </c>
      <c r="F651" s="54">
        <v>435.4</v>
      </c>
      <c r="G651" s="46">
        <v>233.4</v>
      </c>
      <c r="H651" s="53">
        <v>435.4</v>
      </c>
      <c r="I651" s="54">
        <v>302.01670000000001</v>
      </c>
      <c r="J651" s="46">
        <v>302.01670000000001</v>
      </c>
      <c r="K651" s="54">
        <v>14.21668</v>
      </c>
      <c r="L651" s="46">
        <v>10.085150000000001</v>
      </c>
      <c r="M651" s="53">
        <f t="shared" si="36"/>
        <v>4.1315299999999997</v>
      </c>
      <c r="N651" s="11">
        <v>2.648258145678517</v>
      </c>
      <c r="O651" s="11">
        <v>1.878644003936903</v>
      </c>
      <c r="P651" s="11">
        <v>0.76961414174161336</v>
      </c>
      <c r="Q651" s="26">
        <v>128020</v>
      </c>
      <c r="R651">
        <v>0</v>
      </c>
      <c r="S651">
        <v>133360</v>
      </c>
      <c r="T651" s="27">
        <f t="shared" si="37"/>
        <v>261380</v>
      </c>
      <c r="U651" s="46" t="str">
        <f t="shared" si="38"/>
        <v>NE</v>
      </c>
      <c r="V651">
        <f t="shared" si="39"/>
        <v>692201.71411745076</v>
      </c>
    </row>
    <row r="652" spans="1:22" x14ac:dyDescent="0.2">
      <c r="A652" s="24">
        <v>26115</v>
      </c>
      <c r="B652" s="25" t="s">
        <v>870</v>
      </c>
      <c r="C652" s="46">
        <v>1534</v>
      </c>
      <c r="D652" s="46">
        <v>1939</v>
      </c>
      <c r="E652" s="53">
        <v>443</v>
      </c>
      <c r="F652" s="54">
        <v>1220.56</v>
      </c>
      <c r="G652" s="46">
        <v>1625.56</v>
      </c>
      <c r="H652" s="53">
        <v>129.56</v>
      </c>
      <c r="I652" s="54">
        <v>301.63690000000003</v>
      </c>
      <c r="J652" s="46">
        <v>301.63690000000003</v>
      </c>
      <c r="K652" s="54">
        <v>17.086210000000001</v>
      </c>
      <c r="L652" s="46">
        <v>15.152469999999999</v>
      </c>
      <c r="M652" s="53">
        <f t="shared" ref="M652:M715" si="40">K652-L652</f>
        <v>1.933740000000002</v>
      </c>
      <c r="N652" s="11">
        <v>3.1827891470634309</v>
      </c>
      <c r="O652" s="11">
        <v>2.82257546098311</v>
      </c>
      <c r="P652" s="11">
        <v>0.36021368608032123</v>
      </c>
      <c r="Q652" s="26">
        <v>185900</v>
      </c>
      <c r="R652">
        <v>36160</v>
      </c>
      <c r="S652">
        <v>4720</v>
      </c>
      <c r="T652" s="27">
        <f t="shared" ref="T652:T715" si="41">SUM(Q652:S652)</f>
        <v>226780</v>
      </c>
      <c r="U652" s="46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">
      <c r="A653" s="24">
        <v>30079</v>
      </c>
      <c r="B653" s="25" t="s">
        <v>871</v>
      </c>
      <c r="C653" s="46">
        <v>158</v>
      </c>
      <c r="D653" s="46">
        <v>158</v>
      </c>
      <c r="E653" s="53">
        <v>158</v>
      </c>
      <c r="F653" s="54">
        <v>0</v>
      </c>
      <c r="G653" s="46">
        <v>0</v>
      </c>
      <c r="H653" s="53">
        <v>0</v>
      </c>
      <c r="I653" s="54"/>
      <c r="J653" s="46">
        <v>300.52719999999999</v>
      </c>
      <c r="K653" s="54">
        <v>0</v>
      </c>
      <c r="L653" s="46">
        <v>0</v>
      </c>
      <c r="M653" s="53">
        <f t="shared" si="40"/>
        <v>0</v>
      </c>
      <c r="N653" s="11">
        <v>0</v>
      </c>
      <c r="O653" s="11">
        <v>0</v>
      </c>
      <c r="P653" s="11">
        <v>0</v>
      </c>
      <c r="Q653" s="26">
        <v>0</v>
      </c>
      <c r="R653">
        <v>0</v>
      </c>
      <c r="S653">
        <v>0</v>
      </c>
      <c r="T653" s="27">
        <f t="shared" si="41"/>
        <v>0</v>
      </c>
      <c r="U653" s="46" t="str">
        <f t="shared" si="42"/>
        <v>MT</v>
      </c>
      <c r="V653">
        <f t="shared" si="43"/>
        <v>0</v>
      </c>
    </row>
    <row r="654" spans="1:22" x14ac:dyDescent="0.2">
      <c r="A654" s="24">
        <v>6029</v>
      </c>
      <c r="B654" s="25" t="s">
        <v>872</v>
      </c>
      <c r="C654" s="46">
        <v>806</v>
      </c>
      <c r="D654" s="46">
        <v>274</v>
      </c>
      <c r="E654" s="53">
        <v>64</v>
      </c>
      <c r="F654" s="54">
        <v>216.74</v>
      </c>
      <c r="G654" s="46">
        <v>0</v>
      </c>
      <c r="H654" s="53">
        <v>0</v>
      </c>
      <c r="I654" s="54"/>
      <c r="J654" s="46">
        <v>300.25400000000002</v>
      </c>
      <c r="K654" s="54">
        <v>13.56331</v>
      </c>
      <c r="L654" s="46">
        <v>12.328110000000001</v>
      </c>
      <c r="M654" s="53">
        <f t="shared" si="40"/>
        <v>1.235199999999999</v>
      </c>
      <c r="N654" s="11">
        <v>2.5265495312451911</v>
      </c>
      <c r="O654" s="11">
        <v>2.2964586477518512</v>
      </c>
      <c r="P654" s="11">
        <v>0.23009088349334031</v>
      </c>
      <c r="Q654" s="26">
        <v>0</v>
      </c>
      <c r="R654">
        <v>70</v>
      </c>
      <c r="S654">
        <v>71150</v>
      </c>
      <c r="T654" s="27">
        <f t="shared" si="41"/>
        <v>71220</v>
      </c>
      <c r="U654" s="46" t="str">
        <f t="shared" si="42"/>
        <v>CA</v>
      </c>
      <c r="V654">
        <f t="shared" si="43"/>
        <v>179940.8576152825</v>
      </c>
    </row>
    <row r="655" spans="1:22" x14ac:dyDescent="0.2">
      <c r="A655" s="24">
        <v>30105</v>
      </c>
      <c r="B655" s="25" t="s">
        <v>873</v>
      </c>
      <c r="C655" s="46">
        <v>199</v>
      </c>
      <c r="D655" s="46">
        <v>199</v>
      </c>
      <c r="E655" s="53">
        <v>199</v>
      </c>
      <c r="F655" s="54">
        <v>0</v>
      </c>
      <c r="G655" s="46">
        <v>0</v>
      </c>
      <c r="H655" s="53">
        <v>0</v>
      </c>
      <c r="I655" s="54">
        <v>300.24459999999999</v>
      </c>
      <c r="J655" s="46">
        <v>300.24459999999999</v>
      </c>
      <c r="K655" s="54">
        <v>0</v>
      </c>
      <c r="L655" s="46">
        <v>0</v>
      </c>
      <c r="M655" s="53">
        <f t="shared" si="40"/>
        <v>0</v>
      </c>
      <c r="N655" s="11">
        <v>0</v>
      </c>
      <c r="O655" s="11">
        <v>0</v>
      </c>
      <c r="P655" s="11">
        <v>0</v>
      </c>
      <c r="Q655" s="26">
        <v>0</v>
      </c>
      <c r="R655">
        <v>0</v>
      </c>
      <c r="S655">
        <v>0</v>
      </c>
      <c r="T655" s="27">
        <f t="shared" si="41"/>
        <v>0</v>
      </c>
      <c r="U655" s="46" t="str">
        <f t="shared" si="42"/>
        <v>MT</v>
      </c>
      <c r="V655">
        <f t="shared" si="43"/>
        <v>0</v>
      </c>
    </row>
    <row r="656" spans="1:22" x14ac:dyDescent="0.2">
      <c r="A656" s="24">
        <v>38009</v>
      </c>
      <c r="B656" s="25" t="s">
        <v>874</v>
      </c>
      <c r="C656" s="46">
        <v>417</v>
      </c>
      <c r="D656" s="46">
        <v>417</v>
      </c>
      <c r="E656" s="53">
        <v>383</v>
      </c>
      <c r="F656" s="54">
        <v>373.28</v>
      </c>
      <c r="G656" s="46">
        <v>373.28</v>
      </c>
      <c r="H656" s="53">
        <v>339.28</v>
      </c>
      <c r="I656" s="54">
        <v>299.9914</v>
      </c>
      <c r="J656" s="46">
        <v>299.9914</v>
      </c>
      <c r="K656" s="54">
        <v>14.075150000000001</v>
      </c>
      <c r="L656" s="46">
        <v>11.62467</v>
      </c>
      <c r="M656" s="53">
        <f t="shared" si="40"/>
        <v>2.4504800000000007</v>
      </c>
      <c r="N656" s="11">
        <v>2.6218941862057088</v>
      </c>
      <c r="O656" s="11">
        <v>2.1654230817831368</v>
      </c>
      <c r="P656" s="11">
        <v>0.45647110442257222</v>
      </c>
      <c r="Q656" s="26">
        <v>12530</v>
      </c>
      <c r="R656">
        <v>7680</v>
      </c>
      <c r="S656">
        <v>8730</v>
      </c>
      <c r="T656" s="27">
        <f t="shared" si="41"/>
        <v>28940</v>
      </c>
      <c r="U656" s="46" t="str">
        <f t="shared" si="42"/>
        <v>ND</v>
      </c>
      <c r="V656">
        <f t="shared" si="43"/>
        <v>75877.617748793215</v>
      </c>
    </row>
    <row r="657" spans="1:22" x14ac:dyDescent="0.2">
      <c r="A657" s="24">
        <v>29097</v>
      </c>
      <c r="B657" s="25" t="s">
        <v>875</v>
      </c>
      <c r="C657" s="46">
        <v>1008</v>
      </c>
      <c r="D657" s="46">
        <v>985</v>
      </c>
      <c r="E657" s="53">
        <v>715</v>
      </c>
      <c r="F657" s="54">
        <v>908.08</v>
      </c>
      <c r="G657" s="46">
        <v>885.08</v>
      </c>
      <c r="H657" s="53">
        <v>615.08000000000004</v>
      </c>
      <c r="I657" s="54">
        <v>299.61169999999998</v>
      </c>
      <c r="J657" s="46">
        <v>299.61169999999998</v>
      </c>
      <c r="K657" s="54">
        <v>13.036659999999999</v>
      </c>
      <c r="L657" s="46">
        <v>11.69017</v>
      </c>
      <c r="M657" s="53">
        <f t="shared" si="40"/>
        <v>1.3464899999999993</v>
      </c>
      <c r="N657" s="11">
        <v>2.428446095532943</v>
      </c>
      <c r="O657" s="11">
        <v>2.17762430657978</v>
      </c>
      <c r="P657" s="11">
        <v>0.25082178895316382</v>
      </c>
      <c r="Q657" s="26">
        <v>78690</v>
      </c>
      <c r="R657">
        <v>194880</v>
      </c>
      <c r="S657">
        <v>3190</v>
      </c>
      <c r="T657" s="27">
        <f t="shared" si="41"/>
        <v>276760</v>
      </c>
      <c r="U657" s="46" t="str">
        <f t="shared" si="42"/>
        <v>MO</v>
      </c>
      <c r="V657">
        <f t="shared" si="43"/>
        <v>672096.74139969726</v>
      </c>
    </row>
    <row r="658" spans="1:22" x14ac:dyDescent="0.2">
      <c r="A658" s="24">
        <v>41065</v>
      </c>
      <c r="B658" s="25" t="s">
        <v>876</v>
      </c>
      <c r="C658" s="46">
        <v>353</v>
      </c>
      <c r="D658" s="46">
        <v>353</v>
      </c>
      <c r="E658" s="53">
        <v>90</v>
      </c>
      <c r="F658" s="54">
        <v>0</v>
      </c>
      <c r="G658" s="46">
        <v>0</v>
      </c>
      <c r="H658" s="53">
        <v>0</v>
      </c>
      <c r="I658" s="54"/>
      <c r="J658" s="46">
        <v>298.71449999999999</v>
      </c>
      <c r="K658" s="54">
        <v>17.665649999999999</v>
      </c>
      <c r="L658" s="46">
        <v>14.810739999999999</v>
      </c>
      <c r="M658" s="53">
        <f t="shared" si="40"/>
        <v>2.8549100000000003</v>
      </c>
      <c r="N658" s="11">
        <v>3.290726211127049</v>
      </c>
      <c r="O658" s="11">
        <v>2.758918597628043</v>
      </c>
      <c r="P658" s="11">
        <v>0.53180761349900652</v>
      </c>
      <c r="Q658" s="26">
        <v>510</v>
      </c>
      <c r="R658">
        <v>60</v>
      </c>
      <c r="S658">
        <v>32790</v>
      </c>
      <c r="T658" s="27">
        <f t="shared" si="41"/>
        <v>33360</v>
      </c>
      <c r="U658" s="46" t="str">
        <f t="shared" si="42"/>
        <v>OR</v>
      </c>
      <c r="V658">
        <f t="shared" si="43"/>
        <v>109778.62640319836</v>
      </c>
    </row>
    <row r="659" spans="1:22" x14ac:dyDescent="0.2">
      <c r="A659" s="24">
        <v>18055</v>
      </c>
      <c r="B659" s="25" t="s">
        <v>877</v>
      </c>
      <c r="C659" s="46">
        <v>1360</v>
      </c>
      <c r="D659" s="46">
        <v>1360</v>
      </c>
      <c r="E659" s="53">
        <v>48</v>
      </c>
      <c r="F659" s="54">
        <v>1188.44</v>
      </c>
      <c r="G659" s="46">
        <v>1188.44</v>
      </c>
      <c r="H659" s="53">
        <v>0</v>
      </c>
      <c r="I659" s="54">
        <v>298.34589999999997</v>
      </c>
      <c r="J659" s="46">
        <v>298.34589999999997</v>
      </c>
      <c r="K659" s="54">
        <v>13.442259999999999</v>
      </c>
      <c r="L659" s="46">
        <v>11.77826</v>
      </c>
      <c r="M659" s="53">
        <f t="shared" si="40"/>
        <v>1.6639999999999997</v>
      </c>
      <c r="N659" s="11">
        <v>2.504000550151547</v>
      </c>
      <c r="O659" s="11">
        <v>2.194033556844456</v>
      </c>
      <c r="P659" s="11">
        <v>0.30996699330709082</v>
      </c>
      <c r="Q659" s="26">
        <v>112160</v>
      </c>
      <c r="R659">
        <v>38570</v>
      </c>
      <c r="S659">
        <v>13940</v>
      </c>
      <c r="T659" s="27">
        <f t="shared" si="41"/>
        <v>164670</v>
      </c>
      <c r="U659" s="46" t="str">
        <f t="shared" si="42"/>
        <v>IN</v>
      </c>
      <c r="V659">
        <f t="shared" si="43"/>
        <v>412333.77059345524</v>
      </c>
    </row>
    <row r="660" spans="1:22" x14ac:dyDescent="0.2">
      <c r="A660" s="24">
        <v>24019</v>
      </c>
      <c r="B660" s="25" t="s">
        <v>878</v>
      </c>
      <c r="C660" s="46">
        <v>818</v>
      </c>
      <c r="D660" s="46">
        <v>0</v>
      </c>
      <c r="E660" s="53">
        <v>188</v>
      </c>
      <c r="F660" s="54">
        <v>356.26</v>
      </c>
      <c r="G660" s="46">
        <v>0</v>
      </c>
      <c r="H660" s="53">
        <v>0</v>
      </c>
      <c r="I660" s="54">
        <v>298.21929999999998</v>
      </c>
      <c r="J660" s="46">
        <v>298.21929999999998</v>
      </c>
      <c r="K660" s="54">
        <v>21.30593</v>
      </c>
      <c r="L660" s="46">
        <v>19.450479999999999</v>
      </c>
      <c r="M660" s="53">
        <f t="shared" si="40"/>
        <v>1.8554500000000012</v>
      </c>
      <c r="N660" s="11">
        <v>3.9688311668938372</v>
      </c>
      <c r="O660" s="11">
        <v>3.623201204314725</v>
      </c>
      <c r="P660" s="11">
        <v>0.34562996257911183</v>
      </c>
      <c r="Q660" s="26">
        <v>76320</v>
      </c>
      <c r="R660">
        <v>41910</v>
      </c>
      <c r="S660">
        <v>0</v>
      </c>
      <c r="T660" s="27">
        <f t="shared" si="41"/>
        <v>118230</v>
      </c>
      <c r="U660" s="46" t="str">
        <f t="shared" si="42"/>
        <v>MD</v>
      </c>
      <c r="V660">
        <f t="shared" si="43"/>
        <v>469234.90886185836</v>
      </c>
    </row>
    <row r="661" spans="1:22" x14ac:dyDescent="0.2">
      <c r="A661" s="24">
        <v>18105</v>
      </c>
      <c r="B661" s="25" t="s">
        <v>879</v>
      </c>
      <c r="C661" s="46">
        <v>2344</v>
      </c>
      <c r="D661" s="46">
        <v>2344</v>
      </c>
      <c r="E661" s="53">
        <v>967</v>
      </c>
      <c r="F661" s="54">
        <v>2214.6</v>
      </c>
      <c r="G661" s="46">
        <v>2214.6</v>
      </c>
      <c r="H661" s="53">
        <v>837.6</v>
      </c>
      <c r="I661" s="54">
        <v>297.71300000000002</v>
      </c>
      <c r="J661" s="46">
        <v>297.71300000000002</v>
      </c>
      <c r="K661" s="54">
        <v>13.460710000000001</v>
      </c>
      <c r="L661" s="46">
        <v>11.95955</v>
      </c>
      <c r="M661" s="53">
        <f t="shared" si="40"/>
        <v>1.5011600000000005</v>
      </c>
      <c r="N661" s="11">
        <v>2.507437383701137</v>
      </c>
      <c r="O661" s="11">
        <v>2.227803939186189</v>
      </c>
      <c r="P661" s="11">
        <v>0.27963344451494748</v>
      </c>
      <c r="Q661" s="26">
        <v>12900</v>
      </c>
      <c r="R661">
        <v>34260</v>
      </c>
      <c r="S661">
        <v>9680</v>
      </c>
      <c r="T661" s="27">
        <f t="shared" si="41"/>
        <v>56840</v>
      </c>
      <c r="U661" s="46" t="str">
        <f t="shared" si="42"/>
        <v>IN</v>
      </c>
      <c r="V661">
        <f t="shared" si="43"/>
        <v>142522.74088957263</v>
      </c>
    </row>
    <row r="662" spans="1:22" x14ac:dyDescent="0.2">
      <c r="A662" s="24">
        <v>48305</v>
      </c>
      <c r="B662" s="25" t="s">
        <v>880</v>
      </c>
      <c r="C662" s="46">
        <v>85</v>
      </c>
      <c r="D662" s="46">
        <v>169</v>
      </c>
      <c r="E662" s="53">
        <v>91</v>
      </c>
      <c r="F662" s="54">
        <v>0</v>
      </c>
      <c r="G662" s="46">
        <v>0</v>
      </c>
      <c r="H662" s="53">
        <v>0</v>
      </c>
      <c r="I662" s="54"/>
      <c r="J662" s="46">
        <v>297.4846</v>
      </c>
      <c r="K662" s="54">
        <v>11.4861</v>
      </c>
      <c r="L662" s="46">
        <v>15.413410000000001</v>
      </c>
      <c r="M662" s="53">
        <f t="shared" si="40"/>
        <v>-3.9273100000000003</v>
      </c>
      <c r="N662" s="11">
        <v>2.1396105059041921</v>
      </c>
      <c r="O662" s="11">
        <v>2.871182905234043</v>
      </c>
      <c r="P662" s="11">
        <v>-0.7315723993298503</v>
      </c>
      <c r="Q662" s="26">
        <v>379110</v>
      </c>
      <c r="R662">
        <v>0</v>
      </c>
      <c r="S662">
        <v>133120</v>
      </c>
      <c r="T662" s="27">
        <f t="shared" si="41"/>
        <v>512230</v>
      </c>
      <c r="U662" s="46" t="str">
        <f t="shared" si="42"/>
        <v>TX</v>
      </c>
      <c r="V662">
        <f t="shared" si="43"/>
        <v>1095972.6894393044</v>
      </c>
    </row>
    <row r="663" spans="1:22" x14ac:dyDescent="0.2">
      <c r="A663" s="24">
        <v>35053</v>
      </c>
      <c r="B663" s="25" t="s">
        <v>881</v>
      </c>
      <c r="C663" s="46">
        <v>165</v>
      </c>
      <c r="D663" s="46">
        <v>165</v>
      </c>
      <c r="E663" s="53">
        <v>64</v>
      </c>
      <c r="F663" s="54">
        <v>165</v>
      </c>
      <c r="G663" s="46">
        <v>165</v>
      </c>
      <c r="H663" s="53">
        <v>64</v>
      </c>
      <c r="I663" s="54"/>
      <c r="J663" s="46">
        <v>297.4502</v>
      </c>
      <c r="K663" s="54">
        <v>7.9256630000000001</v>
      </c>
      <c r="L663" s="46">
        <v>7.4103250000000003</v>
      </c>
      <c r="M663" s="53">
        <f t="shared" si="40"/>
        <v>0.51533799999999985</v>
      </c>
      <c r="N663" s="11">
        <v>1.47637856374715</v>
      </c>
      <c r="O663" s="11">
        <v>1.3803823074990189</v>
      </c>
      <c r="P663" s="11">
        <v>9.5996256248130712E-2</v>
      </c>
      <c r="Q663" s="26">
        <v>0</v>
      </c>
      <c r="R663">
        <v>0</v>
      </c>
      <c r="S663">
        <v>10</v>
      </c>
      <c r="T663" s="27">
        <f t="shared" si="41"/>
        <v>10</v>
      </c>
      <c r="U663" s="46" t="str">
        <f t="shared" si="42"/>
        <v>NM</v>
      </c>
      <c r="V663">
        <f t="shared" si="43"/>
        <v>14.7637856374715</v>
      </c>
    </row>
    <row r="664" spans="1:22" x14ac:dyDescent="0.2">
      <c r="A664" s="24">
        <v>18025</v>
      </c>
      <c r="B664" s="25" t="s">
        <v>882</v>
      </c>
      <c r="C664" s="46">
        <v>1166</v>
      </c>
      <c r="D664" s="46">
        <v>1471</v>
      </c>
      <c r="E664" s="53">
        <v>221</v>
      </c>
      <c r="F664" s="54">
        <v>1012.28</v>
      </c>
      <c r="G664" s="46">
        <v>1317.28</v>
      </c>
      <c r="H664" s="53">
        <v>67.28</v>
      </c>
      <c r="I664" s="54">
        <v>297.20670000000001</v>
      </c>
      <c r="J664" s="46">
        <v>297.20670000000001</v>
      </c>
      <c r="K664" s="54">
        <v>13.23606</v>
      </c>
      <c r="L664" s="46">
        <v>11.750030000000001</v>
      </c>
      <c r="M664" s="53">
        <f t="shared" si="40"/>
        <v>1.4860299999999995</v>
      </c>
      <c r="N664" s="11">
        <v>2.465589976822268</v>
      </c>
      <c r="O664" s="11">
        <v>2.1887749220962238</v>
      </c>
      <c r="P664" s="11">
        <v>0.27681505472604329</v>
      </c>
      <c r="Q664" s="26">
        <v>4970</v>
      </c>
      <c r="R664">
        <v>26910</v>
      </c>
      <c r="S664">
        <v>6090</v>
      </c>
      <c r="T664" s="27">
        <f t="shared" si="41"/>
        <v>37970</v>
      </c>
      <c r="U664" s="46" t="str">
        <f t="shared" si="42"/>
        <v>IN</v>
      </c>
      <c r="V664">
        <f t="shared" si="43"/>
        <v>93618.451419941513</v>
      </c>
    </row>
    <row r="665" spans="1:22" x14ac:dyDescent="0.2">
      <c r="A665" s="24">
        <v>41021</v>
      </c>
      <c r="B665" s="25" t="s">
        <v>883</v>
      </c>
      <c r="C665" s="46">
        <v>265</v>
      </c>
      <c r="D665" s="46">
        <v>265</v>
      </c>
      <c r="E665" s="53">
        <v>87</v>
      </c>
      <c r="F665" s="54">
        <v>0</v>
      </c>
      <c r="G665" s="46">
        <v>0</v>
      </c>
      <c r="H665" s="53">
        <v>0</v>
      </c>
      <c r="I665" s="54"/>
      <c r="J665" s="46">
        <v>297.19330000000002</v>
      </c>
      <c r="K665" s="54">
        <v>19.84722</v>
      </c>
      <c r="L665" s="46">
        <v>18.069859999999998</v>
      </c>
      <c r="M665" s="53">
        <f t="shared" si="40"/>
        <v>1.7773600000000016</v>
      </c>
      <c r="N665" s="11">
        <v>3.6971052337165622</v>
      </c>
      <c r="O665" s="11">
        <v>3.3660217389904261</v>
      </c>
      <c r="P665" s="11">
        <v>0.33108349472613668</v>
      </c>
      <c r="Q665" s="26">
        <v>20</v>
      </c>
      <c r="R665">
        <v>50</v>
      </c>
      <c r="S665">
        <v>9510</v>
      </c>
      <c r="T665" s="27">
        <f t="shared" si="41"/>
        <v>9580</v>
      </c>
      <c r="U665" s="46" t="str">
        <f t="shared" si="42"/>
        <v>OR</v>
      </c>
      <c r="V665">
        <f t="shared" si="43"/>
        <v>35418.268139004664</v>
      </c>
    </row>
    <row r="666" spans="1:22" x14ac:dyDescent="0.2">
      <c r="A666" s="24">
        <v>38065</v>
      </c>
      <c r="B666" s="25" t="s">
        <v>884</v>
      </c>
      <c r="C666" s="46">
        <v>240</v>
      </c>
      <c r="D666" s="46">
        <v>165</v>
      </c>
      <c r="E666" s="53">
        <v>0</v>
      </c>
      <c r="F666" s="54">
        <v>210.52</v>
      </c>
      <c r="G666" s="46">
        <v>135.52000000000001</v>
      </c>
      <c r="H666" s="53">
        <v>0</v>
      </c>
      <c r="I666" s="54"/>
      <c r="J666" s="46">
        <v>297.18849999999998</v>
      </c>
      <c r="K666" s="54">
        <v>0</v>
      </c>
      <c r="L666" s="46">
        <v>0</v>
      </c>
      <c r="M666" s="53">
        <f t="shared" si="40"/>
        <v>0</v>
      </c>
      <c r="N666" s="11">
        <v>0</v>
      </c>
      <c r="O666" s="11">
        <v>0</v>
      </c>
      <c r="P666" s="11">
        <v>0</v>
      </c>
      <c r="Q666" s="26">
        <v>0</v>
      </c>
      <c r="R666">
        <v>0</v>
      </c>
      <c r="S666">
        <v>0</v>
      </c>
      <c r="T666" s="27">
        <f t="shared" si="41"/>
        <v>0</v>
      </c>
      <c r="U666" s="46" t="str">
        <f t="shared" si="42"/>
        <v>ND</v>
      </c>
      <c r="V666">
        <f t="shared" si="43"/>
        <v>0</v>
      </c>
    </row>
    <row r="667" spans="1:22" x14ac:dyDescent="0.2">
      <c r="A667" s="24">
        <v>20043</v>
      </c>
      <c r="B667" s="25" t="s">
        <v>885</v>
      </c>
      <c r="C667" s="46">
        <v>699</v>
      </c>
      <c r="D667" s="46">
        <v>818</v>
      </c>
      <c r="E667" s="53">
        <v>0</v>
      </c>
      <c r="F667" s="54">
        <v>594.67999999999995</v>
      </c>
      <c r="G667" s="46">
        <v>713.68</v>
      </c>
      <c r="H667" s="53">
        <v>0</v>
      </c>
      <c r="I667" s="54">
        <v>296.44720000000001</v>
      </c>
      <c r="J667" s="46">
        <v>296.44720000000001</v>
      </c>
      <c r="K667" s="54">
        <v>13.68355</v>
      </c>
      <c r="L667" s="46">
        <v>11.727740000000001</v>
      </c>
      <c r="M667" s="53">
        <f t="shared" si="40"/>
        <v>1.9558099999999996</v>
      </c>
      <c r="N667" s="11">
        <v>2.548947626963487</v>
      </c>
      <c r="O667" s="11">
        <v>2.184622780100542</v>
      </c>
      <c r="P667" s="11">
        <v>0.36432484686294542</v>
      </c>
      <c r="Q667" s="26">
        <v>161840</v>
      </c>
      <c r="R667">
        <v>27300</v>
      </c>
      <c r="S667">
        <v>8090</v>
      </c>
      <c r="T667" s="27">
        <f t="shared" si="41"/>
        <v>197230</v>
      </c>
      <c r="U667" s="46" t="str">
        <f t="shared" si="42"/>
        <v>KS</v>
      </c>
      <c r="V667">
        <f t="shared" si="43"/>
        <v>502728.94046600856</v>
      </c>
    </row>
    <row r="668" spans="1:22" x14ac:dyDescent="0.2">
      <c r="A668" s="24">
        <v>53019</v>
      </c>
      <c r="B668" s="25" t="s">
        <v>886</v>
      </c>
      <c r="C668" s="46">
        <v>400</v>
      </c>
      <c r="D668" s="46">
        <v>400</v>
      </c>
      <c r="E668" s="53">
        <v>400</v>
      </c>
      <c r="F668" s="54">
        <v>0</v>
      </c>
      <c r="G668" s="46">
        <v>0</v>
      </c>
      <c r="H668" s="53">
        <v>0</v>
      </c>
      <c r="I668" s="54">
        <v>295.9409</v>
      </c>
      <c r="J668" s="46">
        <v>295.9409</v>
      </c>
      <c r="K668" s="54">
        <v>18.757650000000002</v>
      </c>
      <c r="L668" s="46">
        <v>16.06579</v>
      </c>
      <c r="M668" s="53">
        <f t="shared" si="40"/>
        <v>2.6918600000000019</v>
      </c>
      <c r="N668" s="11">
        <v>3.4941420504848271</v>
      </c>
      <c r="O668" s="11">
        <v>2.99270710420861</v>
      </c>
      <c r="P668" s="11">
        <v>0.50143494627621765</v>
      </c>
      <c r="Q668" s="26">
        <v>120</v>
      </c>
      <c r="R668">
        <v>680</v>
      </c>
      <c r="S668">
        <v>59100</v>
      </c>
      <c r="T668" s="27">
        <f t="shared" si="41"/>
        <v>59900</v>
      </c>
      <c r="U668" s="46" t="str">
        <f t="shared" si="42"/>
        <v>WA</v>
      </c>
      <c r="V668">
        <f t="shared" si="43"/>
        <v>209299.10882404115</v>
      </c>
    </row>
    <row r="669" spans="1:22" x14ac:dyDescent="0.2">
      <c r="A669" s="24">
        <v>6071</v>
      </c>
      <c r="B669" s="25" t="s">
        <v>887</v>
      </c>
      <c r="C669" s="46">
        <v>693</v>
      </c>
      <c r="D669" s="46">
        <v>693</v>
      </c>
      <c r="E669" s="53">
        <v>217</v>
      </c>
      <c r="F669" s="54">
        <v>72.080020000000005</v>
      </c>
      <c r="G669" s="46">
        <v>72.080020000000005</v>
      </c>
      <c r="H669" s="53">
        <v>0</v>
      </c>
      <c r="I669" s="54"/>
      <c r="J669" s="46">
        <v>295.839</v>
      </c>
      <c r="K669" s="54">
        <v>14.453060000000001</v>
      </c>
      <c r="L669" s="46">
        <v>13.36138</v>
      </c>
      <c r="M669" s="53">
        <f t="shared" si="40"/>
        <v>1.0916800000000002</v>
      </c>
      <c r="N669" s="11">
        <v>2.6922905963263108</v>
      </c>
      <c r="O669" s="11">
        <v>2.4889343660057071</v>
      </c>
      <c r="P669" s="11">
        <v>0.20335623032060399</v>
      </c>
      <c r="Q669" s="26">
        <v>60</v>
      </c>
      <c r="R669">
        <v>60</v>
      </c>
      <c r="S669">
        <v>45800</v>
      </c>
      <c r="T669" s="27">
        <f t="shared" si="41"/>
        <v>45920</v>
      </c>
      <c r="U669" s="46" t="str">
        <f t="shared" si="42"/>
        <v>CA</v>
      </c>
      <c r="V669">
        <f t="shared" si="43"/>
        <v>123629.9841833042</v>
      </c>
    </row>
    <row r="670" spans="1:22" x14ac:dyDescent="0.2">
      <c r="A670" s="24">
        <v>55015</v>
      </c>
      <c r="B670" s="25" t="s">
        <v>888</v>
      </c>
      <c r="C670" s="46">
        <v>828</v>
      </c>
      <c r="D670" s="46">
        <v>622</v>
      </c>
      <c r="E670" s="53">
        <v>72</v>
      </c>
      <c r="F670" s="54">
        <v>627.54</v>
      </c>
      <c r="G670" s="46">
        <v>421.54</v>
      </c>
      <c r="H670" s="53">
        <v>0</v>
      </c>
      <c r="I670" s="54">
        <v>295.8143</v>
      </c>
      <c r="J670" s="46">
        <v>295.8143</v>
      </c>
      <c r="K670" s="54">
        <v>18.144929999999999</v>
      </c>
      <c r="L670" s="46">
        <v>16.189630000000001</v>
      </c>
      <c r="M670" s="53">
        <f t="shared" si="40"/>
        <v>1.9552999999999976</v>
      </c>
      <c r="N670" s="11">
        <v>3.380005646555067</v>
      </c>
      <c r="O670" s="11">
        <v>3.0157758015951188</v>
      </c>
      <c r="P670" s="11">
        <v>0.36422984495994831</v>
      </c>
      <c r="Q670" s="26">
        <v>97880</v>
      </c>
      <c r="R670">
        <v>46760</v>
      </c>
      <c r="S670">
        <v>1380</v>
      </c>
      <c r="T670" s="27">
        <f t="shared" si="41"/>
        <v>146020</v>
      </c>
      <c r="U670" s="46" t="str">
        <f t="shared" si="42"/>
        <v>WI</v>
      </c>
      <c r="V670">
        <f t="shared" si="43"/>
        <v>493548.42450997088</v>
      </c>
    </row>
    <row r="671" spans="1:22" x14ac:dyDescent="0.2">
      <c r="A671" s="24">
        <v>27151</v>
      </c>
      <c r="B671" s="25" t="s">
        <v>889</v>
      </c>
      <c r="C671" s="46">
        <v>827</v>
      </c>
      <c r="D671" s="46">
        <v>776</v>
      </c>
      <c r="E671" s="53">
        <v>0</v>
      </c>
      <c r="F671" s="54">
        <v>764.9</v>
      </c>
      <c r="G671" s="46">
        <v>713.9</v>
      </c>
      <c r="H671" s="53">
        <v>0</v>
      </c>
      <c r="I671" s="54">
        <v>295.43459999999999</v>
      </c>
      <c r="J671" s="46">
        <v>295.43459999999999</v>
      </c>
      <c r="K671" s="54">
        <v>15.716559999999999</v>
      </c>
      <c r="L671" s="46">
        <v>11.70524</v>
      </c>
      <c r="M671" s="53">
        <f t="shared" si="40"/>
        <v>4.0113199999999996</v>
      </c>
      <c r="N671" s="11">
        <v>2.927653154044767</v>
      </c>
      <c r="O671" s="11">
        <v>2.180431519674213</v>
      </c>
      <c r="P671" s="11">
        <v>0.74722163437055267</v>
      </c>
      <c r="Q671" s="26">
        <v>361320</v>
      </c>
      <c r="R671">
        <v>18850</v>
      </c>
      <c r="S671">
        <v>7590</v>
      </c>
      <c r="T671" s="27">
        <f t="shared" si="41"/>
        <v>387760</v>
      </c>
      <c r="U671" s="46" t="str">
        <f t="shared" si="42"/>
        <v>MN</v>
      </c>
      <c r="V671">
        <f t="shared" si="43"/>
        <v>1135226.7870123989</v>
      </c>
    </row>
    <row r="672" spans="1:22" x14ac:dyDescent="0.2">
      <c r="A672" s="24">
        <v>53069</v>
      </c>
      <c r="B672" s="25" t="s">
        <v>890</v>
      </c>
      <c r="C672" s="46">
        <v>2348</v>
      </c>
      <c r="D672" s="46">
        <v>2348</v>
      </c>
      <c r="E672" s="53">
        <v>917</v>
      </c>
      <c r="F672" s="54">
        <v>1638.66</v>
      </c>
      <c r="G672" s="46">
        <v>1638.66</v>
      </c>
      <c r="H672" s="53">
        <v>207.66</v>
      </c>
      <c r="I672" s="54"/>
      <c r="J672" s="46">
        <v>295.36279999999999</v>
      </c>
      <c r="K672" s="54">
        <v>44.781219999999998</v>
      </c>
      <c r="L672" s="46">
        <v>31.93318</v>
      </c>
      <c r="M672" s="53">
        <f t="shared" si="40"/>
        <v>12.848039999999997</v>
      </c>
      <c r="N672" s="11">
        <v>8.3417668990525016</v>
      </c>
      <c r="O672" s="11">
        <v>5.9484566053690671</v>
      </c>
      <c r="P672" s="11">
        <v>2.393310293683435</v>
      </c>
      <c r="Q672" s="26">
        <v>580</v>
      </c>
      <c r="R672">
        <v>3340</v>
      </c>
      <c r="S672">
        <v>16600</v>
      </c>
      <c r="T672" s="27">
        <f t="shared" si="41"/>
        <v>20520</v>
      </c>
      <c r="U672" s="46" t="str">
        <f t="shared" si="42"/>
        <v>WA</v>
      </c>
      <c r="V672">
        <f t="shared" si="43"/>
        <v>171173.05676855732</v>
      </c>
    </row>
    <row r="673" spans="1:22" x14ac:dyDescent="0.2">
      <c r="A673" s="24">
        <v>36009</v>
      </c>
      <c r="B673" s="25" t="s">
        <v>891</v>
      </c>
      <c r="C673" s="46">
        <v>986</v>
      </c>
      <c r="D673" s="46">
        <v>382</v>
      </c>
      <c r="E673" s="53">
        <v>127</v>
      </c>
      <c r="F673" s="54">
        <v>816.28</v>
      </c>
      <c r="G673" s="46">
        <v>212.28</v>
      </c>
      <c r="H673" s="53">
        <v>0</v>
      </c>
      <c r="I673" s="54">
        <v>295.0548</v>
      </c>
      <c r="J673" s="46">
        <v>295.0548</v>
      </c>
      <c r="K673" s="54">
        <v>22.824839999999998</v>
      </c>
      <c r="L673" s="46">
        <v>21.033280000000001</v>
      </c>
      <c r="M673" s="53">
        <f t="shared" si="40"/>
        <v>1.7915599999999969</v>
      </c>
      <c r="N673" s="11">
        <v>4.2517710501895536</v>
      </c>
      <c r="O673" s="11">
        <v>3.9180424044388031</v>
      </c>
      <c r="P673" s="11">
        <v>0.33372864575075167</v>
      </c>
      <c r="Q673" s="26">
        <v>84110</v>
      </c>
      <c r="R673">
        <v>78580</v>
      </c>
      <c r="S673">
        <v>8490</v>
      </c>
      <c r="T673" s="27">
        <f t="shared" si="41"/>
        <v>171180</v>
      </c>
      <c r="U673" s="46" t="str">
        <f t="shared" si="42"/>
        <v>NY</v>
      </c>
      <c r="V673">
        <f t="shared" si="43"/>
        <v>727818.16837144783</v>
      </c>
    </row>
    <row r="674" spans="1:22" x14ac:dyDescent="0.2">
      <c r="A674" s="24">
        <v>35027</v>
      </c>
      <c r="B674" s="25" t="s">
        <v>892</v>
      </c>
      <c r="C674" s="46">
        <v>139</v>
      </c>
      <c r="D674" s="46">
        <v>139</v>
      </c>
      <c r="E674" s="53">
        <v>139</v>
      </c>
      <c r="F674" s="54">
        <v>139</v>
      </c>
      <c r="G674" s="46">
        <v>139</v>
      </c>
      <c r="H674" s="53">
        <v>139</v>
      </c>
      <c r="I674" s="54"/>
      <c r="J674" s="46">
        <v>295.00569999999999</v>
      </c>
      <c r="K674" s="54">
        <v>9.6428329999999995</v>
      </c>
      <c r="L674" s="46">
        <v>9.1113940000000007</v>
      </c>
      <c r="M674" s="53">
        <f t="shared" si="40"/>
        <v>0.53143899999999888</v>
      </c>
      <c r="N674" s="11">
        <v>1.7962499711372559</v>
      </c>
      <c r="O674" s="11">
        <v>1.697254448928045</v>
      </c>
      <c r="P674" s="11">
        <v>9.8995522209210762E-2</v>
      </c>
      <c r="Q674" s="26">
        <v>90</v>
      </c>
      <c r="R674">
        <v>10</v>
      </c>
      <c r="S674">
        <v>6840</v>
      </c>
      <c r="T674" s="27">
        <f t="shared" si="41"/>
        <v>6940</v>
      </c>
      <c r="U674" s="46" t="str">
        <f t="shared" si="42"/>
        <v>NM</v>
      </c>
      <c r="V674">
        <f t="shared" si="43"/>
        <v>12465.974799692556</v>
      </c>
    </row>
    <row r="675" spans="1:22" x14ac:dyDescent="0.2">
      <c r="A675" s="24">
        <v>41055</v>
      </c>
      <c r="B675" s="25" t="s">
        <v>893</v>
      </c>
      <c r="C675" s="46">
        <v>326</v>
      </c>
      <c r="D675" s="46">
        <v>326</v>
      </c>
      <c r="E675" s="53">
        <v>64</v>
      </c>
      <c r="F675" s="54">
        <v>0</v>
      </c>
      <c r="G675" s="46">
        <v>0</v>
      </c>
      <c r="H675" s="53">
        <v>0</v>
      </c>
      <c r="I675" s="54"/>
      <c r="J675" s="46">
        <v>294.65949999999998</v>
      </c>
      <c r="K675" s="54">
        <v>0</v>
      </c>
      <c r="L675" s="46">
        <v>0</v>
      </c>
      <c r="M675" s="53">
        <f t="shared" si="40"/>
        <v>0</v>
      </c>
      <c r="N675" s="11">
        <v>0</v>
      </c>
      <c r="O675" s="11">
        <v>0</v>
      </c>
      <c r="P675" s="11">
        <v>0</v>
      </c>
      <c r="Q675" s="26">
        <v>0</v>
      </c>
      <c r="R675">
        <v>0</v>
      </c>
      <c r="S675">
        <v>0</v>
      </c>
      <c r="T675" s="27">
        <f t="shared" si="41"/>
        <v>0</v>
      </c>
      <c r="U675" s="46" t="str">
        <f t="shared" si="42"/>
        <v>OR</v>
      </c>
      <c r="V675">
        <f t="shared" si="43"/>
        <v>0</v>
      </c>
    </row>
    <row r="676" spans="1:22" x14ac:dyDescent="0.2">
      <c r="A676" s="24">
        <v>30069</v>
      </c>
      <c r="B676" s="25" t="s">
        <v>894</v>
      </c>
      <c r="C676" s="46">
        <v>188</v>
      </c>
      <c r="D676" s="46">
        <v>188</v>
      </c>
      <c r="E676" s="53">
        <v>188</v>
      </c>
      <c r="F676" s="54">
        <v>0</v>
      </c>
      <c r="G676" s="46">
        <v>0</v>
      </c>
      <c r="H676" s="53">
        <v>0</v>
      </c>
      <c r="I676" s="54"/>
      <c r="J676" s="46">
        <v>294.6173</v>
      </c>
      <c r="K676" s="54">
        <v>0</v>
      </c>
      <c r="L676" s="46">
        <v>0</v>
      </c>
      <c r="M676" s="53">
        <f t="shared" si="40"/>
        <v>0</v>
      </c>
      <c r="N676" s="11">
        <v>0</v>
      </c>
      <c r="O676" s="11">
        <v>0</v>
      </c>
      <c r="P676" s="11">
        <v>0</v>
      </c>
      <c r="Q676" s="26">
        <v>0</v>
      </c>
      <c r="R676">
        <v>0</v>
      </c>
      <c r="S676">
        <v>0</v>
      </c>
      <c r="T676" s="27">
        <f t="shared" si="41"/>
        <v>0</v>
      </c>
      <c r="U676" s="46" t="str">
        <f t="shared" si="42"/>
        <v>MT</v>
      </c>
      <c r="V676">
        <f t="shared" si="43"/>
        <v>0</v>
      </c>
    </row>
    <row r="677" spans="1:22" x14ac:dyDescent="0.2">
      <c r="A677" s="24">
        <v>51185</v>
      </c>
      <c r="B677" s="25" t="s">
        <v>895</v>
      </c>
      <c r="C677" s="46">
        <v>1015</v>
      </c>
      <c r="D677" s="46">
        <v>1015</v>
      </c>
      <c r="E677" s="53">
        <v>140</v>
      </c>
      <c r="F677" s="54">
        <v>755.02</v>
      </c>
      <c r="G677" s="46">
        <v>755.02</v>
      </c>
      <c r="H677" s="53">
        <v>0</v>
      </c>
      <c r="I677" s="54">
        <v>294.29539999999997</v>
      </c>
      <c r="J677" s="46">
        <v>294.29539999999997</v>
      </c>
      <c r="K677" s="54">
        <v>11.03063</v>
      </c>
      <c r="L677" s="46">
        <v>16.116430000000001</v>
      </c>
      <c r="M677" s="53">
        <f t="shared" si="40"/>
        <v>-5.0858000000000008</v>
      </c>
      <c r="N677" s="11">
        <v>2.054766355398435</v>
      </c>
      <c r="O677" s="11">
        <v>3.0021402343414652</v>
      </c>
      <c r="P677" s="11">
        <v>-0.9473738789430306</v>
      </c>
      <c r="Q677" s="26">
        <v>1170</v>
      </c>
      <c r="R677">
        <v>73200</v>
      </c>
      <c r="S677">
        <v>14040</v>
      </c>
      <c r="T677" s="27">
        <f t="shared" si="41"/>
        <v>88410</v>
      </c>
      <c r="U677" s="46" t="str">
        <f t="shared" si="42"/>
        <v>VA</v>
      </c>
      <c r="V677">
        <f t="shared" si="43"/>
        <v>181661.89348077565</v>
      </c>
    </row>
    <row r="678" spans="1:22" x14ac:dyDescent="0.2">
      <c r="A678" s="24">
        <v>27063</v>
      </c>
      <c r="B678" s="25" t="s">
        <v>896</v>
      </c>
      <c r="C678" s="46">
        <v>1013</v>
      </c>
      <c r="D678" s="46">
        <v>659</v>
      </c>
      <c r="E678" s="53">
        <v>0</v>
      </c>
      <c r="F678" s="54">
        <v>950.9</v>
      </c>
      <c r="G678" s="46">
        <v>596.9</v>
      </c>
      <c r="H678" s="53">
        <v>0</v>
      </c>
      <c r="I678" s="54">
        <v>294.16879999999998</v>
      </c>
      <c r="J678" s="46">
        <v>294.16879999999998</v>
      </c>
      <c r="K678" s="54">
        <v>15.716559999999999</v>
      </c>
      <c r="L678" s="46">
        <v>11.39833</v>
      </c>
      <c r="M678" s="53">
        <f t="shared" si="40"/>
        <v>4.3182299999999998</v>
      </c>
      <c r="N678" s="11">
        <v>2.927653154044767</v>
      </c>
      <c r="O678" s="11">
        <v>2.12326086467669</v>
      </c>
      <c r="P678" s="11">
        <v>0.80439228936807605</v>
      </c>
      <c r="Q678" s="26">
        <v>378010</v>
      </c>
      <c r="R678">
        <v>1280</v>
      </c>
      <c r="S678">
        <v>13420</v>
      </c>
      <c r="T678" s="27">
        <f t="shared" si="41"/>
        <v>392710</v>
      </c>
      <c r="U678" s="46" t="str">
        <f t="shared" si="42"/>
        <v>MN</v>
      </c>
      <c r="V678">
        <f t="shared" si="43"/>
        <v>1149718.6701249206</v>
      </c>
    </row>
    <row r="679" spans="1:22" x14ac:dyDescent="0.2">
      <c r="A679" s="24">
        <v>39009</v>
      </c>
      <c r="B679" s="25" t="s">
        <v>897</v>
      </c>
      <c r="C679" s="46">
        <v>1241</v>
      </c>
      <c r="D679" s="46">
        <v>1241</v>
      </c>
      <c r="E679" s="53">
        <v>305</v>
      </c>
      <c r="F679" s="54">
        <v>757.64</v>
      </c>
      <c r="G679" s="46">
        <v>757.64</v>
      </c>
      <c r="H679" s="53">
        <v>0</v>
      </c>
      <c r="I679" s="54">
        <v>294.04219999999998</v>
      </c>
      <c r="J679" s="46">
        <v>294.04219999999998</v>
      </c>
      <c r="K679" s="54">
        <v>24.58427</v>
      </c>
      <c r="L679" s="46">
        <v>22.401759999999999</v>
      </c>
      <c r="M679" s="53">
        <f t="shared" si="40"/>
        <v>2.1825100000000006</v>
      </c>
      <c r="N679" s="11">
        <v>4.579514576051511</v>
      </c>
      <c r="O679" s="11">
        <v>4.1729604519152979</v>
      </c>
      <c r="P679" s="11">
        <v>0.40655412413621328</v>
      </c>
      <c r="Q679" s="26">
        <v>6140</v>
      </c>
      <c r="R679">
        <v>55780</v>
      </c>
      <c r="S679">
        <v>2510</v>
      </c>
      <c r="T679" s="27">
        <f t="shared" si="41"/>
        <v>64430</v>
      </c>
      <c r="U679" s="46" t="str">
        <f t="shared" si="42"/>
        <v>OH</v>
      </c>
      <c r="V679">
        <f t="shared" si="43"/>
        <v>295058.12413499883</v>
      </c>
    </row>
    <row r="680" spans="1:22" x14ac:dyDescent="0.2">
      <c r="A680" s="24">
        <v>35041</v>
      </c>
      <c r="B680" s="25" t="s">
        <v>898</v>
      </c>
      <c r="C680" s="46">
        <v>275</v>
      </c>
      <c r="D680" s="46">
        <v>275</v>
      </c>
      <c r="E680" s="53">
        <v>85</v>
      </c>
      <c r="F680" s="54">
        <v>275</v>
      </c>
      <c r="G680" s="46">
        <v>275</v>
      </c>
      <c r="H680" s="53">
        <v>85</v>
      </c>
      <c r="I680" s="54"/>
      <c r="J680" s="46">
        <v>293.82190000000003</v>
      </c>
      <c r="K680" s="54">
        <v>9.8936499999999992</v>
      </c>
      <c r="L680" s="46">
        <v>9.4048289999999994</v>
      </c>
      <c r="M680" s="53">
        <f t="shared" si="40"/>
        <v>0.48882099999999973</v>
      </c>
      <c r="N680" s="11">
        <v>1.842971720752824</v>
      </c>
      <c r="O680" s="11">
        <v>1.751915004625801</v>
      </c>
      <c r="P680" s="11">
        <v>9.1056716127022458E-2</v>
      </c>
      <c r="Q680" s="26">
        <v>50</v>
      </c>
      <c r="R680">
        <v>0</v>
      </c>
      <c r="S680">
        <v>120</v>
      </c>
      <c r="T680" s="27">
        <f t="shared" si="41"/>
        <v>170</v>
      </c>
      <c r="U680" s="46" t="str">
        <f t="shared" si="42"/>
        <v>NM</v>
      </c>
      <c r="V680">
        <f t="shared" si="43"/>
        <v>313.30519252798007</v>
      </c>
    </row>
    <row r="681" spans="1:22" x14ac:dyDescent="0.2">
      <c r="A681" s="24">
        <v>48125</v>
      </c>
      <c r="B681" s="25" t="s">
        <v>899</v>
      </c>
      <c r="C681" s="46">
        <v>281</v>
      </c>
      <c r="D681" s="46">
        <v>281</v>
      </c>
      <c r="E681" s="53">
        <v>262</v>
      </c>
      <c r="F681" s="54">
        <v>81.62</v>
      </c>
      <c r="G681" s="46">
        <v>81.62</v>
      </c>
      <c r="H681" s="53">
        <v>62.62</v>
      </c>
      <c r="I681" s="54"/>
      <c r="J681" s="46">
        <v>293.76819999999998</v>
      </c>
      <c r="K681" s="54">
        <v>11.4861</v>
      </c>
      <c r="L681" s="46">
        <v>15.28762</v>
      </c>
      <c r="M681" s="53">
        <f t="shared" si="40"/>
        <v>-3.80152</v>
      </c>
      <c r="N681" s="11">
        <v>2.1396105059041921</v>
      </c>
      <c r="O681" s="11">
        <v>2.8477509652772519</v>
      </c>
      <c r="P681" s="11">
        <v>-0.70814045937306003</v>
      </c>
      <c r="Q681" s="26">
        <v>44420</v>
      </c>
      <c r="R681">
        <v>0</v>
      </c>
      <c r="S681">
        <v>521640</v>
      </c>
      <c r="T681" s="27">
        <f t="shared" si="41"/>
        <v>566060</v>
      </c>
      <c r="U681" s="46" t="str">
        <f t="shared" si="42"/>
        <v>TX</v>
      </c>
      <c r="V681">
        <f t="shared" si="43"/>
        <v>1211147.9229721271</v>
      </c>
    </row>
    <row r="682" spans="1:22" x14ac:dyDescent="0.2">
      <c r="A682" s="24">
        <v>53023</v>
      </c>
      <c r="B682" s="25" t="s">
        <v>900</v>
      </c>
      <c r="C682" s="46">
        <v>543</v>
      </c>
      <c r="D682" s="46">
        <v>543</v>
      </c>
      <c r="E682" s="53">
        <v>173</v>
      </c>
      <c r="F682" s="54">
        <v>0</v>
      </c>
      <c r="G682" s="46">
        <v>0</v>
      </c>
      <c r="H682" s="53">
        <v>0</v>
      </c>
      <c r="I682" s="54"/>
      <c r="J682" s="46">
        <v>293.47030000000001</v>
      </c>
      <c r="K682" s="54">
        <v>22.126059999999999</v>
      </c>
      <c r="L682" s="46">
        <v>16.620750000000001</v>
      </c>
      <c r="M682" s="53">
        <f t="shared" si="40"/>
        <v>5.5053099999999979</v>
      </c>
      <c r="N682" s="11">
        <v>4.1216035408246929</v>
      </c>
      <c r="O682" s="11">
        <v>3.0960840769283831</v>
      </c>
      <c r="P682" s="11">
        <v>1.0255194638963101</v>
      </c>
      <c r="Q682" s="26">
        <v>34200</v>
      </c>
      <c r="R682">
        <v>280</v>
      </c>
      <c r="S682">
        <v>31790</v>
      </c>
      <c r="T682" s="27">
        <f t="shared" si="41"/>
        <v>66270</v>
      </c>
      <c r="U682" s="46" t="str">
        <f t="shared" si="42"/>
        <v>WA</v>
      </c>
      <c r="V682">
        <f t="shared" si="43"/>
        <v>273138.66665045242</v>
      </c>
    </row>
    <row r="683" spans="1:22" x14ac:dyDescent="0.2">
      <c r="A683" s="24">
        <v>19063</v>
      </c>
      <c r="B683" s="25" t="s">
        <v>901</v>
      </c>
      <c r="C683" s="46">
        <v>777</v>
      </c>
      <c r="D683" s="46">
        <v>552</v>
      </c>
      <c r="E683" s="53">
        <v>0</v>
      </c>
      <c r="F683" s="54">
        <v>679.16</v>
      </c>
      <c r="G683" s="46">
        <v>454.16</v>
      </c>
      <c r="H683" s="53">
        <v>0</v>
      </c>
      <c r="I683" s="54">
        <v>293.28269999999998</v>
      </c>
      <c r="J683" s="46">
        <v>293.28269999999998</v>
      </c>
      <c r="K683" s="54">
        <v>13.487159999999999</v>
      </c>
      <c r="L683" s="46">
        <v>10.702070000000001</v>
      </c>
      <c r="M683" s="53">
        <f t="shared" si="40"/>
        <v>2.7850899999999985</v>
      </c>
      <c r="N683" s="11">
        <v>2.5123644431800858</v>
      </c>
      <c r="O683" s="11">
        <v>1.993562776479578</v>
      </c>
      <c r="P683" s="11">
        <v>0.51880166670050787</v>
      </c>
      <c r="Q683" s="26">
        <v>208910</v>
      </c>
      <c r="R683">
        <v>11650</v>
      </c>
      <c r="S683">
        <v>6700</v>
      </c>
      <c r="T683" s="27">
        <f t="shared" si="41"/>
        <v>227260</v>
      </c>
      <c r="U683" s="46" t="str">
        <f t="shared" si="42"/>
        <v>IA</v>
      </c>
      <c r="V683">
        <f t="shared" si="43"/>
        <v>570959.9433571063</v>
      </c>
    </row>
    <row r="684" spans="1:22" x14ac:dyDescent="0.2">
      <c r="A684" s="24">
        <v>36045</v>
      </c>
      <c r="B684" s="25" t="s">
        <v>902</v>
      </c>
      <c r="C684" s="46">
        <v>711</v>
      </c>
      <c r="D684" s="46">
        <v>251</v>
      </c>
      <c r="E684" s="53">
        <v>79</v>
      </c>
      <c r="F684" s="54">
        <v>564.84</v>
      </c>
      <c r="G684" s="46">
        <v>104.84</v>
      </c>
      <c r="H684" s="53">
        <v>0</v>
      </c>
      <c r="I684" s="54">
        <v>293.15620000000001</v>
      </c>
      <c r="J684" s="46">
        <v>293.15620000000001</v>
      </c>
      <c r="K684" s="54">
        <v>21.78406</v>
      </c>
      <c r="L684" s="46">
        <v>20.27084</v>
      </c>
      <c r="M684" s="53">
        <f t="shared" si="40"/>
        <v>1.5132200000000005</v>
      </c>
      <c r="N684" s="11">
        <v>4.0578963823445093</v>
      </c>
      <c r="O684" s="11">
        <v>3.7760164222410508</v>
      </c>
      <c r="P684" s="11">
        <v>0.28187996010345923</v>
      </c>
      <c r="Q684" s="26">
        <v>70250</v>
      </c>
      <c r="R684">
        <v>192660</v>
      </c>
      <c r="S684">
        <v>29590</v>
      </c>
      <c r="T684" s="27">
        <f t="shared" si="41"/>
        <v>292500</v>
      </c>
      <c r="U684" s="46" t="str">
        <f t="shared" si="42"/>
        <v>NY</v>
      </c>
      <c r="V684">
        <f t="shared" si="43"/>
        <v>1186934.691835769</v>
      </c>
    </row>
    <row r="685" spans="1:22" x14ac:dyDescent="0.2">
      <c r="A685" s="24">
        <v>20139</v>
      </c>
      <c r="B685" s="25" t="s">
        <v>903</v>
      </c>
      <c r="C685" s="46">
        <v>615</v>
      </c>
      <c r="D685" s="46">
        <v>615</v>
      </c>
      <c r="E685" s="53">
        <v>615</v>
      </c>
      <c r="F685" s="54">
        <v>524.16</v>
      </c>
      <c r="G685" s="46">
        <v>524.16</v>
      </c>
      <c r="H685" s="53">
        <v>524.16</v>
      </c>
      <c r="I685" s="54">
        <v>292.90300000000002</v>
      </c>
      <c r="J685" s="46">
        <v>292.90300000000002</v>
      </c>
      <c r="K685" s="54">
        <v>13.879490000000001</v>
      </c>
      <c r="L685" s="46">
        <v>11.74427</v>
      </c>
      <c r="M685" s="53">
        <f t="shared" si="40"/>
        <v>2.1352200000000003</v>
      </c>
      <c r="N685" s="11">
        <v>2.5854469855383622</v>
      </c>
      <c r="O685" s="11">
        <v>2.1877019594270841</v>
      </c>
      <c r="P685" s="11">
        <v>0.39774502611127799</v>
      </c>
      <c r="Q685" s="26">
        <v>73560</v>
      </c>
      <c r="R685">
        <v>90520</v>
      </c>
      <c r="S685">
        <v>198960</v>
      </c>
      <c r="T685" s="27">
        <f t="shared" si="41"/>
        <v>363040</v>
      </c>
      <c r="U685" s="46" t="str">
        <f t="shared" si="42"/>
        <v>KS</v>
      </c>
      <c r="V685">
        <f t="shared" si="43"/>
        <v>938620.67362984701</v>
      </c>
    </row>
    <row r="686" spans="1:22" x14ac:dyDescent="0.2">
      <c r="A686" s="24">
        <v>21087</v>
      </c>
      <c r="B686" s="25" t="s">
        <v>904</v>
      </c>
      <c r="C686" s="46">
        <v>1096</v>
      </c>
      <c r="D686" s="46">
        <v>1096</v>
      </c>
      <c r="E686" s="53">
        <v>40</v>
      </c>
      <c r="F686" s="54">
        <v>863.98</v>
      </c>
      <c r="G686" s="46">
        <v>863.98</v>
      </c>
      <c r="H686" s="53">
        <v>0</v>
      </c>
      <c r="I686" s="54">
        <v>292.52330000000001</v>
      </c>
      <c r="J686" s="46">
        <v>292.52330000000001</v>
      </c>
      <c r="K686" s="54">
        <v>11.637420000000001</v>
      </c>
      <c r="L686" s="46">
        <v>18.024329999999999</v>
      </c>
      <c r="M686" s="53">
        <f t="shared" si="40"/>
        <v>-6.3869099999999985</v>
      </c>
      <c r="N686" s="11">
        <v>2.1677981293580562</v>
      </c>
      <c r="O686" s="11">
        <v>3.3575404906699502</v>
      </c>
      <c r="P686" s="11">
        <v>-1.189742361311894</v>
      </c>
      <c r="Q686" s="26">
        <v>10500</v>
      </c>
      <c r="R686">
        <v>71600</v>
      </c>
      <c r="S686">
        <v>5790</v>
      </c>
      <c r="T686" s="27">
        <f t="shared" si="41"/>
        <v>87890</v>
      </c>
      <c r="U686" s="46" t="str">
        <f t="shared" si="42"/>
        <v>KY</v>
      </c>
      <c r="V686">
        <f t="shared" si="43"/>
        <v>190527.77758927955</v>
      </c>
    </row>
    <row r="687" spans="1:22" x14ac:dyDescent="0.2">
      <c r="A687" s="24">
        <v>41009</v>
      </c>
      <c r="B687" s="25" t="s">
        <v>905</v>
      </c>
      <c r="C687" s="46">
        <v>2074</v>
      </c>
      <c r="D687" s="46">
        <v>4004</v>
      </c>
      <c r="E687" s="53">
        <v>1094</v>
      </c>
      <c r="F687" s="54">
        <v>100.76</v>
      </c>
      <c r="G687" s="46">
        <v>2030.76</v>
      </c>
      <c r="H687" s="53">
        <v>0</v>
      </c>
      <c r="I687" s="54"/>
      <c r="J687" s="46">
        <v>292.45409999999998</v>
      </c>
      <c r="K687" s="54">
        <v>44.371369999999999</v>
      </c>
      <c r="L687" s="46">
        <v>32.752009999999999</v>
      </c>
      <c r="M687" s="53">
        <f t="shared" si="40"/>
        <v>11.61936</v>
      </c>
      <c r="N687" s="11">
        <v>8.2654207619089242</v>
      </c>
      <c r="O687" s="11">
        <v>6.100986817586401</v>
      </c>
      <c r="P687" s="11">
        <v>2.1644339443225231</v>
      </c>
      <c r="Q687" s="26">
        <v>3730</v>
      </c>
      <c r="R687">
        <v>16090</v>
      </c>
      <c r="S687">
        <v>102610</v>
      </c>
      <c r="T687" s="27">
        <f t="shared" si="41"/>
        <v>122430</v>
      </c>
      <c r="U687" s="46" t="str">
        <f t="shared" si="42"/>
        <v>OR</v>
      </c>
      <c r="V687">
        <f t="shared" si="43"/>
        <v>1011935.4638805096</v>
      </c>
    </row>
    <row r="688" spans="1:22" x14ac:dyDescent="0.2">
      <c r="A688" s="24">
        <v>38057</v>
      </c>
      <c r="B688" s="25" t="s">
        <v>906</v>
      </c>
      <c r="C688" s="46">
        <v>280</v>
      </c>
      <c r="D688" s="46">
        <v>280</v>
      </c>
      <c r="E688" s="53">
        <v>0</v>
      </c>
      <c r="F688" s="54">
        <v>250.52</v>
      </c>
      <c r="G688" s="46">
        <v>250.52</v>
      </c>
      <c r="H688" s="53">
        <v>0</v>
      </c>
      <c r="I688" s="54"/>
      <c r="J688" s="46">
        <v>292.2285</v>
      </c>
      <c r="K688" s="54">
        <v>0</v>
      </c>
      <c r="L688" s="46">
        <v>0</v>
      </c>
      <c r="M688" s="53">
        <f t="shared" si="40"/>
        <v>0</v>
      </c>
      <c r="N688" s="11">
        <v>0</v>
      </c>
      <c r="O688" s="11">
        <v>0</v>
      </c>
      <c r="P688" s="11">
        <v>0</v>
      </c>
      <c r="Q688" s="26">
        <v>0</v>
      </c>
      <c r="R688">
        <v>0</v>
      </c>
      <c r="S688">
        <v>0</v>
      </c>
      <c r="T688" s="27">
        <f t="shared" si="41"/>
        <v>0</v>
      </c>
      <c r="U688" s="46" t="str">
        <f t="shared" si="42"/>
        <v>ND</v>
      </c>
      <c r="V688">
        <f t="shared" si="43"/>
        <v>0</v>
      </c>
    </row>
    <row r="689" spans="1:22" x14ac:dyDescent="0.2">
      <c r="A689" s="24">
        <v>30045</v>
      </c>
      <c r="B689" s="25" t="s">
        <v>907</v>
      </c>
      <c r="C689" s="46">
        <v>300</v>
      </c>
      <c r="D689" s="46">
        <v>300</v>
      </c>
      <c r="E689" s="53">
        <v>300</v>
      </c>
      <c r="F689" s="54">
        <v>62.399990000000003</v>
      </c>
      <c r="G689" s="46">
        <v>62.399990000000003</v>
      </c>
      <c r="H689" s="53">
        <v>62.399990000000003</v>
      </c>
      <c r="I689" s="54"/>
      <c r="J689" s="46">
        <v>292.05149999999998</v>
      </c>
      <c r="K689" s="54">
        <v>14.994249999999999</v>
      </c>
      <c r="L689" s="46">
        <v>13.71246</v>
      </c>
      <c r="M689" s="53">
        <f t="shared" si="40"/>
        <v>1.2817899999999991</v>
      </c>
      <c r="N689" s="11">
        <v>2.7931025176651718</v>
      </c>
      <c r="O689" s="11">
        <v>2.5543329309157161</v>
      </c>
      <c r="P689" s="11">
        <v>0.23876958674945661</v>
      </c>
      <c r="Q689" s="26">
        <v>26360</v>
      </c>
      <c r="R689">
        <v>6150</v>
      </c>
      <c r="S689">
        <v>283850</v>
      </c>
      <c r="T689" s="27">
        <f t="shared" si="41"/>
        <v>316360</v>
      </c>
      <c r="U689" s="46" t="str">
        <f t="shared" si="42"/>
        <v>MT</v>
      </c>
      <c r="V689">
        <f t="shared" si="43"/>
        <v>883625.91248855379</v>
      </c>
    </row>
    <row r="690" spans="1:22" x14ac:dyDescent="0.2">
      <c r="A690" s="24">
        <v>35003</v>
      </c>
      <c r="B690" s="25" t="s">
        <v>908</v>
      </c>
      <c r="C690" s="46">
        <v>112</v>
      </c>
      <c r="D690" s="46">
        <v>112</v>
      </c>
      <c r="E690" s="53">
        <v>112</v>
      </c>
      <c r="F690" s="54">
        <v>112</v>
      </c>
      <c r="G690" s="46">
        <v>112</v>
      </c>
      <c r="H690" s="53">
        <v>112</v>
      </c>
      <c r="I690" s="54"/>
      <c r="J690" s="46">
        <v>291.95859999999999</v>
      </c>
      <c r="K690" s="54">
        <v>7.9256630000000001</v>
      </c>
      <c r="L690" s="46">
        <v>7.5326969999999998</v>
      </c>
      <c r="M690" s="53">
        <f t="shared" si="40"/>
        <v>0.39296600000000037</v>
      </c>
      <c r="N690" s="11">
        <v>1.47637856374715</v>
      </c>
      <c r="O690" s="11">
        <v>1.40317754842749</v>
      </c>
      <c r="P690" s="11">
        <v>7.3201015319660084E-2</v>
      </c>
      <c r="Q690" s="26">
        <v>0</v>
      </c>
      <c r="R690">
        <v>0</v>
      </c>
      <c r="S690">
        <v>32060</v>
      </c>
      <c r="T690" s="27">
        <f t="shared" si="41"/>
        <v>32060</v>
      </c>
      <c r="U690" s="46" t="str">
        <f t="shared" si="42"/>
        <v>NM</v>
      </c>
      <c r="V690">
        <f t="shared" si="43"/>
        <v>47332.696753733631</v>
      </c>
    </row>
    <row r="691" spans="1:22" x14ac:dyDescent="0.2">
      <c r="A691" s="24">
        <v>38001</v>
      </c>
      <c r="B691" s="25" t="s">
        <v>909</v>
      </c>
      <c r="C691" s="46">
        <v>228</v>
      </c>
      <c r="D691" s="46">
        <v>179</v>
      </c>
      <c r="E691" s="53">
        <v>172</v>
      </c>
      <c r="F691" s="54">
        <v>184.28</v>
      </c>
      <c r="G691" s="46">
        <v>135.28</v>
      </c>
      <c r="H691" s="53">
        <v>128.28</v>
      </c>
      <c r="I691" s="54">
        <v>291.51069999999999</v>
      </c>
      <c r="J691" s="46">
        <v>291.51069999999999</v>
      </c>
      <c r="K691" s="54">
        <v>0</v>
      </c>
      <c r="L691" s="46">
        <v>0</v>
      </c>
      <c r="M691" s="53">
        <f t="shared" si="40"/>
        <v>0</v>
      </c>
      <c r="N691" s="11">
        <v>0</v>
      </c>
      <c r="O691" s="11">
        <v>0</v>
      </c>
      <c r="P691" s="11">
        <v>0</v>
      </c>
      <c r="Q691" s="26">
        <v>0</v>
      </c>
      <c r="R691">
        <v>0</v>
      </c>
      <c r="S691">
        <v>0</v>
      </c>
      <c r="T691" s="27">
        <f t="shared" si="41"/>
        <v>0</v>
      </c>
      <c r="U691" s="46" t="str">
        <f t="shared" si="42"/>
        <v>ND</v>
      </c>
      <c r="V691">
        <f t="shared" si="43"/>
        <v>0</v>
      </c>
    </row>
    <row r="692" spans="1:22" x14ac:dyDescent="0.2">
      <c r="A692" s="24">
        <v>53011</v>
      </c>
      <c r="B692" s="25" t="s">
        <v>910</v>
      </c>
      <c r="C692" s="46">
        <v>5801</v>
      </c>
      <c r="D692" s="46">
        <v>5801</v>
      </c>
      <c r="E692" s="53">
        <v>1561</v>
      </c>
      <c r="F692" s="54">
        <v>5073.7</v>
      </c>
      <c r="G692" s="46">
        <v>5073.7</v>
      </c>
      <c r="H692" s="53">
        <v>833.7</v>
      </c>
      <c r="I692" s="54"/>
      <c r="J692" s="46">
        <v>290.79969999999997</v>
      </c>
      <c r="K692" s="54">
        <v>45.608820000000001</v>
      </c>
      <c r="L692" s="46">
        <v>32.113230000000001</v>
      </c>
      <c r="M692" s="53">
        <f t="shared" si="40"/>
        <v>13.49559</v>
      </c>
      <c r="N692" s="11">
        <v>8.4959307714448968</v>
      </c>
      <c r="O692" s="11">
        <v>5.9819960026917487</v>
      </c>
      <c r="P692" s="11">
        <v>2.5139347687531499</v>
      </c>
      <c r="Q692" s="26">
        <v>6400</v>
      </c>
      <c r="R692">
        <v>55150</v>
      </c>
      <c r="S692">
        <v>48660</v>
      </c>
      <c r="T692" s="27">
        <f t="shared" si="41"/>
        <v>110210</v>
      </c>
      <c r="U692" s="46" t="str">
        <f t="shared" si="42"/>
        <v>WA</v>
      </c>
      <c r="V692">
        <f t="shared" si="43"/>
        <v>936336.53032094205</v>
      </c>
    </row>
    <row r="693" spans="1:22" x14ac:dyDescent="0.2">
      <c r="A693" s="24">
        <v>21221</v>
      </c>
      <c r="B693" s="25" t="s">
        <v>911</v>
      </c>
      <c r="C693" s="46">
        <v>1293</v>
      </c>
      <c r="D693" s="46">
        <v>1293</v>
      </c>
      <c r="E693" s="53">
        <v>279</v>
      </c>
      <c r="F693" s="54">
        <v>1061.1600000000001</v>
      </c>
      <c r="G693" s="46">
        <v>1061.1600000000001</v>
      </c>
      <c r="H693" s="53">
        <v>47.16</v>
      </c>
      <c r="I693" s="54">
        <v>290.62459999999999</v>
      </c>
      <c r="J693" s="46">
        <v>290.62459999999999</v>
      </c>
      <c r="K693" s="54">
        <v>11.803140000000001</v>
      </c>
      <c r="L693" s="46">
        <v>16.288699999999999</v>
      </c>
      <c r="M693" s="53">
        <f t="shared" si="40"/>
        <v>-4.4855599999999978</v>
      </c>
      <c r="N693" s="11">
        <v>2.198668159484769</v>
      </c>
      <c r="O693" s="11">
        <v>3.0342303869478431</v>
      </c>
      <c r="P693" s="11">
        <v>-0.83556222746307307</v>
      </c>
      <c r="Q693" s="26">
        <v>40830</v>
      </c>
      <c r="R693">
        <v>33720</v>
      </c>
      <c r="S693">
        <v>4440</v>
      </c>
      <c r="T693" s="27">
        <f t="shared" si="41"/>
        <v>78990</v>
      </c>
      <c r="U693" s="46" t="str">
        <f t="shared" si="42"/>
        <v>KY</v>
      </c>
      <c r="V693">
        <f t="shared" si="43"/>
        <v>173672.79791770192</v>
      </c>
    </row>
    <row r="694" spans="1:22" x14ac:dyDescent="0.2">
      <c r="A694" s="24">
        <v>30077</v>
      </c>
      <c r="B694" s="25" t="s">
        <v>912</v>
      </c>
      <c r="C694" s="46">
        <v>451</v>
      </c>
      <c r="D694" s="46">
        <v>451</v>
      </c>
      <c r="E694" s="53">
        <v>451</v>
      </c>
      <c r="F694" s="54">
        <v>280.74</v>
      </c>
      <c r="G694" s="46">
        <v>280.74</v>
      </c>
      <c r="H694" s="53">
        <v>280.74</v>
      </c>
      <c r="I694" s="54"/>
      <c r="J694" s="46">
        <v>290.15570000000002</v>
      </c>
      <c r="K694" s="54">
        <v>14.85674</v>
      </c>
      <c r="L694" s="46">
        <v>14.02046</v>
      </c>
      <c r="M694" s="53">
        <f t="shared" si="40"/>
        <v>0.83628000000000036</v>
      </c>
      <c r="N694" s="11">
        <v>2.7674873967218678</v>
      </c>
      <c r="O694" s="11">
        <v>2.6117066291961151</v>
      </c>
      <c r="P694" s="11">
        <v>0.15578076752575359</v>
      </c>
      <c r="Q694" s="26">
        <v>6780</v>
      </c>
      <c r="R694">
        <v>41580</v>
      </c>
      <c r="S694">
        <v>264750</v>
      </c>
      <c r="T694" s="27">
        <f t="shared" si="41"/>
        <v>313110</v>
      </c>
      <c r="U694" s="46" t="str">
        <f t="shared" si="42"/>
        <v>MT</v>
      </c>
      <c r="V694">
        <f t="shared" si="43"/>
        <v>866527.978787584</v>
      </c>
    </row>
    <row r="695" spans="1:22" x14ac:dyDescent="0.2">
      <c r="A695" s="24">
        <v>31125</v>
      </c>
      <c r="B695" s="25" t="s">
        <v>913</v>
      </c>
      <c r="C695" s="46">
        <v>518</v>
      </c>
      <c r="D695" s="46">
        <v>202</v>
      </c>
      <c r="E695" s="53">
        <v>364</v>
      </c>
      <c r="F695" s="54">
        <v>370.98</v>
      </c>
      <c r="G695" s="46">
        <v>54.98001</v>
      </c>
      <c r="H695" s="53">
        <v>216.98</v>
      </c>
      <c r="I695" s="54">
        <v>288.97910000000002</v>
      </c>
      <c r="J695" s="46">
        <v>288.97910000000002</v>
      </c>
      <c r="K695" s="54">
        <v>14.57033</v>
      </c>
      <c r="L695" s="46">
        <v>12.159739999999999</v>
      </c>
      <c r="M695" s="53">
        <f t="shared" si="40"/>
        <v>2.4105900000000009</v>
      </c>
      <c r="N695" s="11">
        <v>2.7141354456683322</v>
      </c>
      <c r="O695" s="11">
        <v>2.2650949802860358</v>
      </c>
      <c r="P695" s="11">
        <v>0.44904046538229592</v>
      </c>
      <c r="Q695" s="26">
        <v>129710</v>
      </c>
      <c r="R695">
        <v>3970</v>
      </c>
      <c r="S695">
        <v>105960</v>
      </c>
      <c r="T695" s="27">
        <f t="shared" si="41"/>
        <v>239640</v>
      </c>
      <c r="U695" s="46" t="str">
        <f t="shared" si="42"/>
        <v>NE</v>
      </c>
      <c r="V695">
        <f t="shared" si="43"/>
        <v>650415.41819995909</v>
      </c>
    </row>
    <row r="696" spans="1:22" x14ac:dyDescent="0.2">
      <c r="A696" s="24">
        <v>30027</v>
      </c>
      <c r="B696" s="25" t="s">
        <v>914</v>
      </c>
      <c r="C696" s="46">
        <v>259</v>
      </c>
      <c r="D696" s="46">
        <v>259</v>
      </c>
      <c r="E696" s="53">
        <v>259</v>
      </c>
      <c r="F696" s="54">
        <v>53.179989999999997</v>
      </c>
      <c r="G696" s="46">
        <v>53.179989999999997</v>
      </c>
      <c r="H696" s="53">
        <v>53.179989999999997</v>
      </c>
      <c r="I696" s="54"/>
      <c r="J696" s="46">
        <v>288.80540000000002</v>
      </c>
      <c r="K696" s="54">
        <v>12.485469999999999</v>
      </c>
      <c r="L696" s="46">
        <v>11.76484</v>
      </c>
      <c r="M696" s="53">
        <f t="shared" si="40"/>
        <v>0.72062999999999988</v>
      </c>
      <c r="N696" s="11">
        <v>2.3257713917823808</v>
      </c>
      <c r="O696" s="11">
        <v>2.1915337028479529</v>
      </c>
      <c r="P696" s="11">
        <v>0.13423768893442839</v>
      </c>
      <c r="Q696" s="26">
        <v>60450</v>
      </c>
      <c r="R696">
        <v>29170</v>
      </c>
      <c r="S696">
        <v>280200</v>
      </c>
      <c r="T696" s="27">
        <f t="shared" si="41"/>
        <v>369820</v>
      </c>
      <c r="U696" s="46" t="str">
        <f t="shared" si="42"/>
        <v>MT</v>
      </c>
      <c r="V696">
        <f t="shared" si="43"/>
        <v>860116.77610896004</v>
      </c>
    </row>
    <row r="697" spans="1:22" x14ac:dyDescent="0.2">
      <c r="A697" s="24">
        <v>20191</v>
      </c>
      <c r="B697" s="25" t="s">
        <v>915</v>
      </c>
      <c r="C697" s="46">
        <v>321</v>
      </c>
      <c r="D697" s="46">
        <v>603</v>
      </c>
      <c r="E697" s="53">
        <v>338</v>
      </c>
      <c r="F697" s="54">
        <v>223.54</v>
      </c>
      <c r="G697" s="46">
        <v>505.54</v>
      </c>
      <c r="H697" s="53">
        <v>240.54</v>
      </c>
      <c r="I697" s="54">
        <v>288.59930000000003</v>
      </c>
      <c r="J697" s="46">
        <v>288.59930000000003</v>
      </c>
      <c r="K697" s="54">
        <v>14.57033</v>
      </c>
      <c r="L697" s="46">
        <v>11.61608</v>
      </c>
      <c r="M697" s="53">
        <f t="shared" si="40"/>
        <v>2.95425</v>
      </c>
      <c r="N697" s="11">
        <v>2.7141354456683322</v>
      </c>
      <c r="O697" s="11">
        <v>2.1638229516914849</v>
      </c>
      <c r="P697" s="11">
        <v>0.55031249397684678</v>
      </c>
      <c r="Q697" s="26">
        <v>517340</v>
      </c>
      <c r="R697">
        <v>6680</v>
      </c>
      <c r="S697">
        <v>154900</v>
      </c>
      <c r="T697" s="27">
        <f t="shared" si="41"/>
        <v>678920</v>
      </c>
      <c r="U697" s="46" t="str">
        <f t="shared" si="42"/>
        <v>KS</v>
      </c>
      <c r="V697">
        <f t="shared" si="43"/>
        <v>1842680.8367731441</v>
      </c>
    </row>
    <row r="698" spans="1:22" x14ac:dyDescent="0.2">
      <c r="A698" s="24">
        <v>48269</v>
      </c>
      <c r="B698" s="25" t="s">
        <v>916</v>
      </c>
      <c r="C698" s="46">
        <v>223.239</v>
      </c>
      <c r="D698" s="46">
        <v>232.809</v>
      </c>
      <c r="E698" s="53">
        <v>210.405</v>
      </c>
      <c r="F698" s="54">
        <v>23.859310000000001</v>
      </c>
      <c r="G698" s="46">
        <v>33.42897</v>
      </c>
      <c r="H698" s="53">
        <v>11.02463</v>
      </c>
      <c r="I698" s="54"/>
      <c r="J698" s="46">
        <v>288.01749999999998</v>
      </c>
      <c r="K698" s="54">
        <v>11.4861</v>
      </c>
      <c r="L698" s="46">
        <v>15.30477</v>
      </c>
      <c r="M698" s="53">
        <f t="shared" si="40"/>
        <v>-3.8186699999999991</v>
      </c>
      <c r="N698" s="11">
        <v>2.1396105059041921</v>
      </c>
      <c r="O698" s="11">
        <v>2.8509456371133202</v>
      </c>
      <c r="P698" s="11">
        <v>-0.71133513120912761</v>
      </c>
      <c r="Q698" s="26">
        <v>12940</v>
      </c>
      <c r="R698">
        <v>0</v>
      </c>
      <c r="S698">
        <v>512980</v>
      </c>
      <c r="T698" s="27">
        <f t="shared" si="41"/>
        <v>525920</v>
      </c>
      <c r="U698" s="46" t="str">
        <f t="shared" si="42"/>
        <v>TX</v>
      </c>
      <c r="V698">
        <f t="shared" si="43"/>
        <v>1125263.9572651328</v>
      </c>
    </row>
    <row r="699" spans="1:22" x14ac:dyDescent="0.2">
      <c r="A699" s="24">
        <v>30063</v>
      </c>
      <c r="B699" s="25" t="s">
        <v>917</v>
      </c>
      <c r="C699" s="46">
        <v>980</v>
      </c>
      <c r="D699" s="46">
        <v>780</v>
      </c>
      <c r="E699" s="53">
        <v>322</v>
      </c>
      <c r="F699" s="54">
        <v>746.38</v>
      </c>
      <c r="G699" s="46">
        <v>546.38</v>
      </c>
      <c r="H699" s="53">
        <v>88.38</v>
      </c>
      <c r="I699" s="54"/>
      <c r="J699" s="46">
        <v>287.77499999999998</v>
      </c>
      <c r="K699" s="54">
        <v>14.814489999999999</v>
      </c>
      <c r="L699" s="46">
        <v>13.79144</v>
      </c>
      <c r="M699" s="53">
        <f t="shared" si="40"/>
        <v>1.0230499999999996</v>
      </c>
      <c r="N699" s="11">
        <v>2.7596171410324302</v>
      </c>
      <c r="O699" s="11">
        <v>2.5690451864033319</v>
      </c>
      <c r="P699" s="11">
        <v>0.19057195462909809</v>
      </c>
      <c r="Q699" s="26">
        <v>4370</v>
      </c>
      <c r="R699">
        <v>13480</v>
      </c>
      <c r="S699">
        <v>162760</v>
      </c>
      <c r="T699" s="27">
        <f t="shared" si="41"/>
        <v>180610</v>
      </c>
      <c r="U699" s="46" t="str">
        <f t="shared" si="42"/>
        <v>MT</v>
      </c>
      <c r="V699">
        <f t="shared" si="43"/>
        <v>498414.45184186724</v>
      </c>
    </row>
    <row r="700" spans="1:22" x14ac:dyDescent="0.2">
      <c r="A700" s="24">
        <v>36101</v>
      </c>
      <c r="B700" s="25" t="s">
        <v>918</v>
      </c>
      <c r="C700" s="46">
        <v>762</v>
      </c>
      <c r="D700" s="46">
        <v>287</v>
      </c>
      <c r="E700" s="53">
        <v>47</v>
      </c>
      <c r="F700" s="54">
        <v>543.88</v>
      </c>
      <c r="G700" s="46">
        <v>68.88</v>
      </c>
      <c r="H700" s="53">
        <v>0</v>
      </c>
      <c r="I700" s="54">
        <v>287.33359999999999</v>
      </c>
      <c r="J700" s="46">
        <v>287.33359999999999</v>
      </c>
      <c r="K700" s="54">
        <v>23.32291</v>
      </c>
      <c r="L700" s="46">
        <v>21.46499</v>
      </c>
      <c r="M700" s="53">
        <f t="shared" si="40"/>
        <v>1.85792</v>
      </c>
      <c r="N700" s="11">
        <v>4.3445506537691596</v>
      </c>
      <c r="O700" s="11">
        <v>3.9984605839343579</v>
      </c>
      <c r="P700" s="11">
        <v>0.34609006983480178</v>
      </c>
      <c r="Q700" s="26">
        <v>126090</v>
      </c>
      <c r="R700">
        <v>164760</v>
      </c>
      <c r="S700">
        <v>3500</v>
      </c>
      <c r="T700" s="27">
        <f t="shared" si="41"/>
        <v>294350</v>
      </c>
      <c r="U700" s="46" t="str">
        <f t="shared" si="42"/>
        <v>NY</v>
      </c>
      <c r="V700">
        <f t="shared" si="43"/>
        <v>1278818.4849369521</v>
      </c>
    </row>
    <row r="701" spans="1:22" x14ac:dyDescent="0.2">
      <c r="A701" s="24">
        <v>30033</v>
      </c>
      <c r="B701" s="25" t="s">
        <v>919</v>
      </c>
      <c r="C701" s="46">
        <v>111</v>
      </c>
      <c r="D701" s="46">
        <v>111</v>
      </c>
      <c r="E701" s="53">
        <v>111</v>
      </c>
      <c r="F701" s="54">
        <v>0</v>
      </c>
      <c r="G701" s="46">
        <v>0</v>
      </c>
      <c r="H701" s="53">
        <v>0</v>
      </c>
      <c r="I701" s="54"/>
      <c r="J701" s="46">
        <v>286.89839999999998</v>
      </c>
      <c r="K701" s="54">
        <v>0</v>
      </c>
      <c r="L701" s="46">
        <v>0</v>
      </c>
      <c r="M701" s="53">
        <f t="shared" si="40"/>
        <v>0</v>
      </c>
      <c r="N701" s="11">
        <v>0</v>
      </c>
      <c r="O701" s="11">
        <v>0</v>
      </c>
      <c r="P701" s="11">
        <v>0</v>
      </c>
      <c r="Q701" s="26">
        <v>0</v>
      </c>
      <c r="R701">
        <v>0</v>
      </c>
      <c r="S701">
        <v>0</v>
      </c>
      <c r="T701" s="27">
        <f t="shared" si="41"/>
        <v>0</v>
      </c>
      <c r="U701" s="46" t="str">
        <f t="shared" si="42"/>
        <v>MT</v>
      </c>
      <c r="V701">
        <f t="shared" si="43"/>
        <v>0</v>
      </c>
    </row>
    <row r="702" spans="1:22" x14ac:dyDescent="0.2">
      <c r="A702" s="24">
        <v>29117</v>
      </c>
      <c r="B702" s="25" t="s">
        <v>920</v>
      </c>
      <c r="C702" s="46">
        <v>661</v>
      </c>
      <c r="D702" s="46">
        <v>582</v>
      </c>
      <c r="E702" s="53">
        <v>0</v>
      </c>
      <c r="F702" s="54">
        <v>573.67999999999995</v>
      </c>
      <c r="G702" s="46">
        <v>494.68</v>
      </c>
      <c r="H702" s="53">
        <v>0</v>
      </c>
      <c r="I702" s="54">
        <v>286.8272</v>
      </c>
      <c r="J702" s="46">
        <v>286.8272</v>
      </c>
      <c r="K702" s="54">
        <v>13.402749999999999</v>
      </c>
      <c r="L702" s="46">
        <v>11.959</v>
      </c>
      <c r="M702" s="53">
        <f t="shared" si="40"/>
        <v>1.4437499999999996</v>
      </c>
      <c r="N702" s="11">
        <v>2.496640696842916</v>
      </c>
      <c r="O702" s="11">
        <v>2.2277014861535451</v>
      </c>
      <c r="P702" s="11">
        <v>0.26893921068937038</v>
      </c>
      <c r="Q702" s="26">
        <v>143590</v>
      </c>
      <c r="R702">
        <v>108080</v>
      </c>
      <c r="S702">
        <v>4340</v>
      </c>
      <c r="T702" s="27">
        <f t="shared" si="41"/>
        <v>256010</v>
      </c>
      <c r="U702" s="46" t="str">
        <f t="shared" si="42"/>
        <v>MO</v>
      </c>
      <c r="V702">
        <f t="shared" si="43"/>
        <v>639164.98479875491</v>
      </c>
    </row>
    <row r="703" spans="1:22" x14ac:dyDescent="0.2">
      <c r="A703" s="24">
        <v>53005</v>
      </c>
      <c r="B703" s="25" t="s">
        <v>921</v>
      </c>
      <c r="C703" s="46">
        <v>2169</v>
      </c>
      <c r="D703" s="46">
        <v>2169</v>
      </c>
      <c r="E703" s="53">
        <v>63</v>
      </c>
      <c r="F703" s="54">
        <v>1495.02</v>
      </c>
      <c r="G703" s="46">
        <v>1495.02</v>
      </c>
      <c r="H703" s="53">
        <v>0</v>
      </c>
      <c r="I703" s="54"/>
      <c r="J703" s="46">
        <v>286.81110000000001</v>
      </c>
      <c r="K703" s="54">
        <v>0</v>
      </c>
      <c r="L703" s="46">
        <v>0</v>
      </c>
      <c r="M703" s="53">
        <f t="shared" si="40"/>
        <v>0</v>
      </c>
      <c r="N703" s="11">
        <v>0</v>
      </c>
      <c r="O703" s="11">
        <v>0</v>
      </c>
      <c r="P703" s="11">
        <v>0</v>
      </c>
      <c r="Q703" s="26">
        <v>0</v>
      </c>
      <c r="R703">
        <v>0</v>
      </c>
      <c r="S703">
        <v>0</v>
      </c>
      <c r="T703" s="27">
        <f t="shared" si="41"/>
        <v>0</v>
      </c>
      <c r="U703" s="46" t="str">
        <f t="shared" si="42"/>
        <v>WA</v>
      </c>
      <c r="V703">
        <f t="shared" si="43"/>
        <v>0</v>
      </c>
    </row>
    <row r="704" spans="1:22" x14ac:dyDescent="0.2">
      <c r="A704" s="24">
        <v>18099</v>
      </c>
      <c r="B704" s="25" t="s">
        <v>922</v>
      </c>
      <c r="C704" s="46">
        <v>1678</v>
      </c>
      <c r="D704" s="46">
        <v>1774</v>
      </c>
      <c r="E704" s="53">
        <v>79</v>
      </c>
      <c r="F704" s="54">
        <v>1523.54</v>
      </c>
      <c r="G704" s="46">
        <v>1619.54</v>
      </c>
      <c r="H704" s="53">
        <v>0</v>
      </c>
      <c r="I704" s="54">
        <v>286.32089999999999</v>
      </c>
      <c r="J704" s="46">
        <v>286.32089999999999</v>
      </c>
      <c r="K704" s="54">
        <v>14.08839</v>
      </c>
      <c r="L704" s="46">
        <v>11.938000000000001</v>
      </c>
      <c r="M704" s="53">
        <f t="shared" si="40"/>
        <v>2.1503899999999998</v>
      </c>
      <c r="N704" s="11">
        <v>2.6243605101188008</v>
      </c>
      <c r="O704" s="11">
        <v>2.2237896430889732</v>
      </c>
      <c r="P704" s="11">
        <v>0.40057086702982869</v>
      </c>
      <c r="Q704" s="26">
        <v>204550</v>
      </c>
      <c r="R704">
        <v>11330</v>
      </c>
      <c r="S704">
        <v>540</v>
      </c>
      <c r="T704" s="27">
        <f t="shared" si="41"/>
        <v>216420</v>
      </c>
      <c r="U704" s="46" t="str">
        <f t="shared" si="42"/>
        <v>IN</v>
      </c>
      <c r="V704">
        <f t="shared" si="43"/>
        <v>567964.10159991088</v>
      </c>
    </row>
    <row r="705" spans="1:22" x14ac:dyDescent="0.2">
      <c r="A705" s="24">
        <v>29049</v>
      </c>
      <c r="B705" s="25" t="s">
        <v>923</v>
      </c>
      <c r="C705" s="46">
        <v>1254</v>
      </c>
      <c r="D705" s="46">
        <v>1254</v>
      </c>
      <c r="E705" s="53">
        <v>129</v>
      </c>
      <c r="F705" s="54">
        <v>1189.52</v>
      </c>
      <c r="G705" s="46">
        <v>1189.52</v>
      </c>
      <c r="H705" s="53">
        <v>64.52</v>
      </c>
      <c r="I705" s="54">
        <v>286.1943</v>
      </c>
      <c r="J705" s="46">
        <v>286.1943</v>
      </c>
      <c r="K705" s="54">
        <v>13.433759999999999</v>
      </c>
      <c r="L705" s="46">
        <v>12.00487</v>
      </c>
      <c r="M705" s="53">
        <f t="shared" si="40"/>
        <v>1.4288899999999991</v>
      </c>
      <c r="N705" s="11">
        <v>2.502417185101601</v>
      </c>
      <c r="O705" s="11">
        <v>2.2362460690760191</v>
      </c>
      <c r="P705" s="11">
        <v>0.26617111602558219</v>
      </c>
      <c r="Q705" s="26">
        <v>92260</v>
      </c>
      <c r="R705">
        <v>115960</v>
      </c>
      <c r="S705">
        <v>2380</v>
      </c>
      <c r="T705" s="27">
        <f t="shared" si="41"/>
        <v>210600</v>
      </c>
      <c r="U705" s="46" t="str">
        <f t="shared" si="42"/>
        <v>MO</v>
      </c>
      <c r="V705">
        <f t="shared" si="43"/>
        <v>527009.05918239721</v>
      </c>
    </row>
    <row r="706" spans="1:22" x14ac:dyDescent="0.2">
      <c r="A706" s="24">
        <v>55071</v>
      </c>
      <c r="B706" s="25" t="s">
        <v>924</v>
      </c>
      <c r="C706" s="46">
        <v>927</v>
      </c>
      <c r="D706" s="46">
        <v>510</v>
      </c>
      <c r="E706" s="53">
        <v>65</v>
      </c>
      <c r="F706" s="54">
        <v>771.04</v>
      </c>
      <c r="G706" s="46">
        <v>354.04</v>
      </c>
      <c r="H706" s="53">
        <v>0</v>
      </c>
      <c r="I706" s="54">
        <v>286.1943</v>
      </c>
      <c r="J706" s="46">
        <v>286.1943</v>
      </c>
      <c r="K706" s="54">
        <v>17.987580000000001</v>
      </c>
      <c r="L706" s="46">
        <v>16.247520000000002</v>
      </c>
      <c r="M706" s="53">
        <f t="shared" si="40"/>
        <v>1.7400599999999997</v>
      </c>
      <c r="N706" s="11">
        <v>3.350694765306947</v>
      </c>
      <c r="O706" s="11">
        <v>3.0265594489764571</v>
      </c>
      <c r="P706" s="11">
        <v>0.32413531633049059</v>
      </c>
      <c r="Q706" s="26">
        <v>110630</v>
      </c>
      <c r="R706">
        <v>136670</v>
      </c>
      <c r="S706">
        <v>5540</v>
      </c>
      <c r="T706" s="27">
        <f t="shared" si="41"/>
        <v>252840</v>
      </c>
      <c r="U706" s="46" t="str">
        <f t="shared" si="42"/>
        <v>WI</v>
      </c>
      <c r="V706">
        <f t="shared" si="43"/>
        <v>847189.6644602085</v>
      </c>
    </row>
    <row r="707" spans="1:22" x14ac:dyDescent="0.2">
      <c r="A707" s="24">
        <v>24005</v>
      </c>
      <c r="B707" s="25" t="s">
        <v>925</v>
      </c>
      <c r="C707" s="46">
        <v>3532</v>
      </c>
      <c r="D707" s="46">
        <v>1639</v>
      </c>
      <c r="E707" s="53">
        <v>2474</v>
      </c>
      <c r="F707" s="54">
        <v>2884.7</v>
      </c>
      <c r="G707" s="46">
        <v>991.7</v>
      </c>
      <c r="H707" s="53">
        <v>1826.7</v>
      </c>
      <c r="I707" s="54">
        <v>284.54880000000003</v>
      </c>
      <c r="J707" s="46">
        <v>284.54880000000003</v>
      </c>
      <c r="K707" s="54">
        <v>24.749490000000002</v>
      </c>
      <c r="L707" s="46">
        <v>18.580559999999998</v>
      </c>
      <c r="M707" s="53">
        <f t="shared" si="40"/>
        <v>6.1689300000000031</v>
      </c>
      <c r="N707" s="11">
        <v>4.6102914670576389</v>
      </c>
      <c r="O707" s="11">
        <v>3.461154036756009</v>
      </c>
      <c r="P707" s="11">
        <v>1.14913743030163</v>
      </c>
      <c r="Q707" s="26">
        <v>49080</v>
      </c>
      <c r="R707">
        <v>86920</v>
      </c>
      <c r="S707">
        <v>0</v>
      </c>
      <c r="T707" s="27">
        <f t="shared" si="41"/>
        <v>136000</v>
      </c>
      <c r="U707" s="46" t="str">
        <f t="shared" si="42"/>
        <v>MD</v>
      </c>
      <c r="V707">
        <f t="shared" si="43"/>
        <v>626999.63951983885</v>
      </c>
    </row>
    <row r="708" spans="1:22" x14ac:dyDescent="0.2">
      <c r="A708" s="24">
        <v>30049</v>
      </c>
      <c r="B708" s="25" t="s">
        <v>926</v>
      </c>
      <c r="C708" s="46">
        <v>447</v>
      </c>
      <c r="D708" s="46">
        <v>447</v>
      </c>
      <c r="E708" s="53">
        <v>447</v>
      </c>
      <c r="F708" s="54">
        <v>265.04000000000002</v>
      </c>
      <c r="G708" s="46">
        <v>265.04000000000002</v>
      </c>
      <c r="H708" s="53">
        <v>265.04000000000002</v>
      </c>
      <c r="I708" s="54"/>
      <c r="J708" s="46">
        <v>284.40140000000002</v>
      </c>
      <c r="K708" s="54">
        <v>13.87364</v>
      </c>
      <c r="L708" s="46">
        <v>13.085660000000001</v>
      </c>
      <c r="M708" s="53">
        <f t="shared" si="40"/>
        <v>0.78797999999999924</v>
      </c>
      <c r="N708" s="11">
        <v>2.5843572578275169</v>
      </c>
      <c r="O708" s="11">
        <v>2.437573729350281</v>
      </c>
      <c r="P708" s="11">
        <v>0.1467835284772363</v>
      </c>
      <c r="Q708" s="26">
        <v>650</v>
      </c>
      <c r="R708">
        <v>7780</v>
      </c>
      <c r="S708">
        <v>180140</v>
      </c>
      <c r="T708" s="27">
        <f t="shared" si="41"/>
        <v>188570</v>
      </c>
      <c r="U708" s="46" t="str">
        <f t="shared" si="42"/>
        <v>MT</v>
      </c>
      <c r="V708">
        <f t="shared" si="43"/>
        <v>487332.24810853484</v>
      </c>
    </row>
    <row r="709" spans="1:22" x14ac:dyDescent="0.2">
      <c r="A709" s="24">
        <v>20111</v>
      </c>
      <c r="B709" s="25" t="s">
        <v>927</v>
      </c>
      <c r="C709" s="46">
        <v>395</v>
      </c>
      <c r="D709" s="46">
        <v>573</v>
      </c>
      <c r="E709" s="53">
        <v>364</v>
      </c>
      <c r="F709" s="54">
        <v>292.66000000000003</v>
      </c>
      <c r="G709" s="46">
        <v>470.66</v>
      </c>
      <c r="H709" s="53">
        <v>261.66000000000003</v>
      </c>
      <c r="I709" s="54">
        <v>284.16910000000001</v>
      </c>
      <c r="J709" s="46">
        <v>284.16910000000001</v>
      </c>
      <c r="K709" s="54">
        <v>14.252649999999999</v>
      </c>
      <c r="L709" s="46">
        <v>11.98626</v>
      </c>
      <c r="M709" s="53">
        <f t="shared" si="40"/>
        <v>2.2663899999999995</v>
      </c>
      <c r="N709" s="11">
        <v>2.6549585740134058</v>
      </c>
      <c r="O709" s="11">
        <v>2.232779431007843</v>
      </c>
      <c r="P709" s="11">
        <v>0.42217914300556342</v>
      </c>
      <c r="Q709" s="26">
        <v>85020</v>
      </c>
      <c r="R709">
        <v>99520</v>
      </c>
      <c r="S709">
        <v>293580</v>
      </c>
      <c r="T709" s="27">
        <f t="shared" si="41"/>
        <v>478120</v>
      </c>
      <c r="U709" s="46" t="str">
        <f t="shared" si="42"/>
        <v>KS</v>
      </c>
      <c r="V709">
        <f t="shared" si="43"/>
        <v>1269388.7934072895</v>
      </c>
    </row>
    <row r="710" spans="1:22" x14ac:dyDescent="0.2">
      <c r="A710" s="24">
        <v>4007</v>
      </c>
      <c r="B710" s="25" t="s">
        <v>928</v>
      </c>
      <c r="C710" s="46">
        <v>563.55799999999999</v>
      </c>
      <c r="D710" s="46">
        <v>693.90800000000002</v>
      </c>
      <c r="E710" s="53">
        <v>259.85199999999998</v>
      </c>
      <c r="F710" s="54">
        <v>555.61210000000005</v>
      </c>
      <c r="G710" s="46">
        <v>685.96230000000003</v>
      </c>
      <c r="H710" s="53">
        <v>251.9066</v>
      </c>
      <c r="I710" s="54"/>
      <c r="J710" s="46">
        <v>283.9323</v>
      </c>
      <c r="K710" s="54">
        <v>8.0434640000000002</v>
      </c>
      <c r="L710" s="46">
        <v>7.6446579999999997</v>
      </c>
      <c r="M710" s="53">
        <f t="shared" si="40"/>
        <v>0.39880600000000044</v>
      </c>
      <c r="N710" s="11">
        <v>1.4983223268352319</v>
      </c>
      <c r="O710" s="11">
        <v>1.424033446587138</v>
      </c>
      <c r="P710" s="11">
        <v>7.4288880248093617E-2</v>
      </c>
      <c r="Q710" s="26">
        <v>0</v>
      </c>
      <c r="R710">
        <v>70</v>
      </c>
      <c r="S710">
        <v>45540</v>
      </c>
      <c r="T710" s="27">
        <f t="shared" si="41"/>
        <v>45610</v>
      </c>
      <c r="U710" s="46" t="str">
        <f t="shared" si="42"/>
        <v>AZ</v>
      </c>
      <c r="V710">
        <f t="shared" si="43"/>
        <v>68338.481326954934</v>
      </c>
    </row>
    <row r="711" spans="1:22" x14ac:dyDescent="0.2">
      <c r="A711" s="24">
        <v>26081</v>
      </c>
      <c r="B711" s="25" t="s">
        <v>929</v>
      </c>
      <c r="C711" s="46">
        <v>1945</v>
      </c>
      <c r="D711" s="46">
        <v>2060</v>
      </c>
      <c r="E711" s="53">
        <v>1276</v>
      </c>
      <c r="F711" s="54">
        <v>1630.84</v>
      </c>
      <c r="G711" s="46">
        <v>1745.84</v>
      </c>
      <c r="H711" s="53">
        <v>961.84</v>
      </c>
      <c r="I711" s="54">
        <v>283.91590000000002</v>
      </c>
      <c r="J711" s="46">
        <v>283.91590000000002</v>
      </c>
      <c r="K711" s="54">
        <v>17.1646</v>
      </c>
      <c r="L711" s="46">
        <v>15.22194</v>
      </c>
      <c r="M711" s="53">
        <f t="shared" si="40"/>
        <v>1.9426600000000001</v>
      </c>
      <c r="N711" s="11">
        <v>3.197391498388757</v>
      </c>
      <c r="O711" s="11">
        <v>2.835516210397198</v>
      </c>
      <c r="P711" s="11">
        <v>0.36187528799155833</v>
      </c>
      <c r="Q711" s="26">
        <v>121990</v>
      </c>
      <c r="R711">
        <v>64370</v>
      </c>
      <c r="S711">
        <v>11150</v>
      </c>
      <c r="T711" s="27">
        <f t="shared" si="41"/>
        <v>197510</v>
      </c>
      <c r="U711" s="46" t="str">
        <f t="shared" si="42"/>
        <v>MI</v>
      </c>
      <c r="V711">
        <f t="shared" si="43"/>
        <v>631516.79484676337</v>
      </c>
    </row>
    <row r="712" spans="1:22" x14ac:dyDescent="0.2">
      <c r="A712" s="24">
        <v>48169</v>
      </c>
      <c r="B712" s="25" t="s">
        <v>930</v>
      </c>
      <c r="C712" s="46">
        <v>162</v>
      </c>
      <c r="D712" s="46">
        <v>204</v>
      </c>
      <c r="E712" s="53">
        <v>181</v>
      </c>
      <c r="F712" s="54">
        <v>0</v>
      </c>
      <c r="G712" s="46">
        <v>4.6199950000000003</v>
      </c>
      <c r="H712" s="53">
        <v>0</v>
      </c>
      <c r="I712" s="54"/>
      <c r="J712" s="46">
        <v>283.83940000000001</v>
      </c>
      <c r="K712" s="54">
        <v>11.4861</v>
      </c>
      <c r="L712" s="46">
        <v>15.27976</v>
      </c>
      <c r="M712" s="53">
        <f t="shared" si="40"/>
        <v>-3.7936599999999991</v>
      </c>
      <c r="N712" s="11">
        <v>2.1396105059041921</v>
      </c>
      <c r="O712" s="11">
        <v>2.846286818301655</v>
      </c>
      <c r="P712" s="11">
        <v>-0.70667631239746265</v>
      </c>
      <c r="Q712" s="26">
        <v>55440</v>
      </c>
      <c r="R712">
        <v>0</v>
      </c>
      <c r="S712">
        <v>490060</v>
      </c>
      <c r="T712" s="27">
        <f t="shared" si="41"/>
        <v>545500</v>
      </c>
      <c r="U712" s="46" t="str">
        <f t="shared" si="42"/>
        <v>TX</v>
      </c>
      <c r="V712">
        <f t="shared" si="43"/>
        <v>1167157.5309707369</v>
      </c>
    </row>
    <row r="713" spans="1:22" x14ac:dyDescent="0.2">
      <c r="A713" s="24">
        <v>53021</v>
      </c>
      <c r="B713" s="25" t="s">
        <v>931</v>
      </c>
      <c r="C713" s="46">
        <v>1469</v>
      </c>
      <c r="D713" s="46">
        <v>1280</v>
      </c>
      <c r="E713" s="53">
        <v>30</v>
      </c>
      <c r="F713" s="54">
        <v>870.12</v>
      </c>
      <c r="G713" s="46">
        <v>681.12</v>
      </c>
      <c r="H713" s="53">
        <v>0</v>
      </c>
      <c r="I713" s="54"/>
      <c r="J713" s="46">
        <v>283.18959999999998</v>
      </c>
      <c r="K713" s="54">
        <v>0</v>
      </c>
      <c r="L713" s="46">
        <v>0</v>
      </c>
      <c r="M713" s="53">
        <f t="shared" si="40"/>
        <v>0</v>
      </c>
      <c r="N713" s="11">
        <v>0</v>
      </c>
      <c r="O713" s="11">
        <v>0</v>
      </c>
      <c r="P713" s="11">
        <v>0</v>
      </c>
      <c r="Q713" s="26">
        <v>0</v>
      </c>
      <c r="R713">
        <v>0</v>
      </c>
      <c r="S713">
        <v>0</v>
      </c>
      <c r="T713" s="27">
        <f t="shared" si="41"/>
        <v>0</v>
      </c>
      <c r="U713" s="46" t="str">
        <f t="shared" si="42"/>
        <v>WA</v>
      </c>
      <c r="V713">
        <f t="shared" si="43"/>
        <v>0</v>
      </c>
    </row>
    <row r="714" spans="1:22" x14ac:dyDescent="0.2">
      <c r="A714" s="24">
        <v>38079</v>
      </c>
      <c r="B714" s="25" t="s">
        <v>932</v>
      </c>
      <c r="C714" s="46">
        <v>345</v>
      </c>
      <c r="D714" s="46">
        <v>345</v>
      </c>
      <c r="E714" s="53">
        <v>345</v>
      </c>
      <c r="F714" s="54">
        <v>283.16000000000003</v>
      </c>
      <c r="G714" s="46">
        <v>283.16000000000003</v>
      </c>
      <c r="H714" s="53">
        <v>283.16000000000003</v>
      </c>
      <c r="I714" s="54"/>
      <c r="J714" s="46">
        <v>282.60019999999997</v>
      </c>
      <c r="K714" s="54">
        <v>13.599600000000001</v>
      </c>
      <c r="L714" s="46">
        <v>11.52553</v>
      </c>
      <c r="M714" s="53">
        <f t="shared" si="40"/>
        <v>2.0740700000000007</v>
      </c>
      <c r="N714" s="11">
        <v>2.533309568617256</v>
      </c>
      <c r="O714" s="11">
        <v>2.1469554569535299</v>
      </c>
      <c r="P714" s="11">
        <v>0.3863541116637248</v>
      </c>
      <c r="Q714" s="26">
        <v>8020</v>
      </c>
      <c r="R714">
        <v>8710</v>
      </c>
      <c r="S714">
        <v>7330</v>
      </c>
      <c r="T714" s="27">
        <f t="shared" si="41"/>
        <v>24060</v>
      </c>
      <c r="U714" s="46" t="str">
        <f t="shared" si="42"/>
        <v>ND</v>
      </c>
      <c r="V714">
        <f t="shared" si="43"/>
        <v>60951.428220931179</v>
      </c>
    </row>
    <row r="715" spans="1:22" x14ac:dyDescent="0.2">
      <c r="A715" s="24">
        <v>48445</v>
      </c>
      <c r="B715" s="25" t="s">
        <v>933</v>
      </c>
      <c r="C715" s="46">
        <v>157</v>
      </c>
      <c r="D715" s="46">
        <v>190</v>
      </c>
      <c r="E715" s="53">
        <v>74</v>
      </c>
      <c r="F715" s="54">
        <v>0</v>
      </c>
      <c r="G715" s="46">
        <v>0</v>
      </c>
      <c r="H715" s="53">
        <v>0</v>
      </c>
      <c r="I715" s="54"/>
      <c r="J715" s="46">
        <v>282.48250000000002</v>
      </c>
      <c r="K715" s="54">
        <v>11.4861</v>
      </c>
      <c r="L715" s="46">
        <v>15.54834</v>
      </c>
      <c r="M715" s="53">
        <f t="shared" si="40"/>
        <v>-4.0622399999999992</v>
      </c>
      <c r="N715" s="11">
        <v>2.1396105059041921</v>
      </c>
      <c r="O715" s="11">
        <v>2.8963174283151281</v>
      </c>
      <c r="P715" s="11">
        <v>-0.75670692241093529</v>
      </c>
      <c r="Q715" s="26">
        <v>198850</v>
      </c>
      <c r="R715">
        <v>0</v>
      </c>
      <c r="S715">
        <v>87750</v>
      </c>
      <c r="T715" s="27">
        <f t="shared" si="41"/>
        <v>286600</v>
      </c>
      <c r="U715" s="46" t="str">
        <f t="shared" si="42"/>
        <v>TX</v>
      </c>
      <c r="V715">
        <f t="shared" si="43"/>
        <v>613212.37099214143</v>
      </c>
    </row>
    <row r="716" spans="1:22" x14ac:dyDescent="0.2">
      <c r="A716" s="24">
        <v>24039</v>
      </c>
      <c r="B716" s="25" t="s">
        <v>934</v>
      </c>
      <c r="C716" s="46">
        <v>1294</v>
      </c>
      <c r="D716" s="46">
        <v>0</v>
      </c>
      <c r="E716" s="53">
        <v>353</v>
      </c>
      <c r="F716" s="54">
        <v>580.5</v>
      </c>
      <c r="G716" s="46">
        <v>0</v>
      </c>
      <c r="H716" s="53">
        <v>0</v>
      </c>
      <c r="I716" s="54">
        <v>282.39699999999999</v>
      </c>
      <c r="J716" s="46">
        <v>282.39699999999999</v>
      </c>
      <c r="K716" s="54">
        <v>25.480689999999999</v>
      </c>
      <c r="L716" s="46">
        <v>23.188800000000001</v>
      </c>
      <c r="M716" s="53">
        <f t="shared" ref="M716:M779" si="44">K716-L716</f>
        <v>2.2918899999999987</v>
      </c>
      <c r="N716" s="11">
        <v>4.7464981170012361</v>
      </c>
      <c r="O716" s="11">
        <v>4.3195688788458337</v>
      </c>
      <c r="P716" s="11">
        <v>0.42692923815540151</v>
      </c>
      <c r="Q716" s="26">
        <v>26010</v>
      </c>
      <c r="R716">
        <v>31020</v>
      </c>
      <c r="S716">
        <v>0</v>
      </c>
      <c r="T716" s="27">
        <f t="shared" ref="T716:T779" si="45">SUM(Q716:S716)</f>
        <v>57030</v>
      </c>
      <c r="U716" s="46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">
      <c r="A717" s="24">
        <v>38017</v>
      </c>
      <c r="B717" s="25" t="s">
        <v>935</v>
      </c>
      <c r="C717" s="46">
        <v>826</v>
      </c>
      <c r="D717" s="46">
        <v>747</v>
      </c>
      <c r="E717" s="53">
        <v>41</v>
      </c>
      <c r="F717" s="54">
        <v>796.52</v>
      </c>
      <c r="G717" s="46">
        <v>717.52</v>
      </c>
      <c r="H717" s="53">
        <v>11.52</v>
      </c>
      <c r="I717" s="54">
        <v>282.39699999999999</v>
      </c>
      <c r="J717" s="46">
        <v>282.39699999999999</v>
      </c>
      <c r="K717" s="54">
        <v>14.57033</v>
      </c>
      <c r="L717" s="46">
        <v>11.61608</v>
      </c>
      <c r="M717" s="53">
        <f t="shared" si="44"/>
        <v>2.95425</v>
      </c>
      <c r="N717" s="11">
        <v>2.7141354456683322</v>
      </c>
      <c r="O717" s="11">
        <v>2.1638229516914849</v>
      </c>
      <c r="P717" s="11">
        <v>0.55031249397684678</v>
      </c>
      <c r="Q717" s="26">
        <v>376530</v>
      </c>
      <c r="R717">
        <v>2100</v>
      </c>
      <c r="S717">
        <v>170</v>
      </c>
      <c r="T717" s="27">
        <f t="shared" si="45"/>
        <v>378800</v>
      </c>
      <c r="U717" s="46" t="str">
        <f t="shared" si="46"/>
        <v>ND</v>
      </c>
      <c r="V717">
        <f t="shared" si="47"/>
        <v>1028114.5068191643</v>
      </c>
    </row>
    <row r="718" spans="1:22" x14ac:dyDescent="0.2">
      <c r="A718" s="24">
        <v>53015</v>
      </c>
      <c r="B718" s="25" t="s">
        <v>936</v>
      </c>
      <c r="C718" s="46">
        <v>4150</v>
      </c>
      <c r="D718" s="46">
        <v>4150</v>
      </c>
      <c r="E718" s="53">
        <v>1137</v>
      </c>
      <c r="F718" s="54">
        <v>3413.42</v>
      </c>
      <c r="G718" s="46">
        <v>3413.42</v>
      </c>
      <c r="H718" s="53">
        <v>400.42</v>
      </c>
      <c r="I718" s="54"/>
      <c r="J718" s="46">
        <v>281.97710000000001</v>
      </c>
      <c r="K718" s="54">
        <v>45.466279999999998</v>
      </c>
      <c r="L718" s="46">
        <v>30.732869999999998</v>
      </c>
      <c r="M718" s="53">
        <f t="shared" si="44"/>
        <v>14.733409999999999</v>
      </c>
      <c r="N718" s="11">
        <v>8.4693786709485064</v>
      </c>
      <c r="O718" s="11">
        <v>5.7248649697101506</v>
      </c>
      <c r="P718" s="11">
        <v>2.7445137012383558</v>
      </c>
      <c r="Q718" s="26">
        <v>3350</v>
      </c>
      <c r="R718">
        <v>14330</v>
      </c>
      <c r="S718">
        <v>120680</v>
      </c>
      <c r="T718" s="27">
        <f t="shared" si="45"/>
        <v>138360</v>
      </c>
      <c r="U718" s="46" t="str">
        <f t="shared" si="46"/>
        <v>WA</v>
      </c>
      <c r="V718">
        <f t="shared" si="47"/>
        <v>1171823.2329124354</v>
      </c>
    </row>
    <row r="719" spans="1:22" x14ac:dyDescent="0.2">
      <c r="A719" s="24">
        <v>30013</v>
      </c>
      <c r="B719" s="25" t="s">
        <v>937</v>
      </c>
      <c r="C719" s="46">
        <v>373</v>
      </c>
      <c r="D719" s="46">
        <v>373</v>
      </c>
      <c r="E719" s="53">
        <v>334</v>
      </c>
      <c r="F719" s="54">
        <v>182.22</v>
      </c>
      <c r="G719" s="46">
        <v>182.22</v>
      </c>
      <c r="H719" s="53">
        <v>143.22</v>
      </c>
      <c r="I719" s="54"/>
      <c r="J719" s="46">
        <v>281.77330000000001</v>
      </c>
      <c r="K719" s="54">
        <v>13.57419</v>
      </c>
      <c r="L719" s="46">
        <v>12.59862</v>
      </c>
      <c r="M719" s="53">
        <f t="shared" si="44"/>
        <v>0.97556999999999938</v>
      </c>
      <c r="N719" s="11">
        <v>2.5285762385091219</v>
      </c>
      <c r="O719" s="11">
        <v>2.3468487747707818</v>
      </c>
      <c r="P719" s="11">
        <v>0.18172746373834039</v>
      </c>
      <c r="Q719" s="26">
        <v>24640</v>
      </c>
      <c r="R719">
        <v>5780</v>
      </c>
      <c r="S719">
        <v>332040</v>
      </c>
      <c r="T719" s="27">
        <f t="shared" si="45"/>
        <v>362460</v>
      </c>
      <c r="U719" s="46" t="str">
        <f t="shared" si="46"/>
        <v>MT</v>
      </c>
      <c r="V719">
        <f t="shared" si="47"/>
        <v>916507.74341001629</v>
      </c>
    </row>
    <row r="720" spans="1:22" x14ac:dyDescent="0.2">
      <c r="A720" s="24">
        <v>38083</v>
      </c>
      <c r="B720" s="25" t="s">
        <v>938</v>
      </c>
      <c r="C720" s="46">
        <v>372</v>
      </c>
      <c r="D720" s="46">
        <v>372</v>
      </c>
      <c r="E720" s="53">
        <v>209</v>
      </c>
      <c r="F720" s="54">
        <v>328.28</v>
      </c>
      <c r="G720" s="46">
        <v>328.28</v>
      </c>
      <c r="H720" s="53">
        <v>165.28</v>
      </c>
      <c r="I720" s="54"/>
      <c r="J720" s="46">
        <v>281.45639999999997</v>
      </c>
      <c r="K720" s="54">
        <v>0</v>
      </c>
      <c r="L720" s="46">
        <v>0</v>
      </c>
      <c r="M720" s="53">
        <f t="shared" si="44"/>
        <v>0</v>
      </c>
      <c r="N720" s="11">
        <v>0</v>
      </c>
      <c r="O720" s="11">
        <v>0</v>
      </c>
      <c r="P720" s="11">
        <v>0</v>
      </c>
      <c r="Q720" s="26">
        <v>0</v>
      </c>
      <c r="R720">
        <v>0</v>
      </c>
      <c r="S720">
        <v>0</v>
      </c>
      <c r="T720" s="27">
        <f t="shared" si="45"/>
        <v>0</v>
      </c>
      <c r="U720" s="46" t="str">
        <f t="shared" si="46"/>
        <v>ND</v>
      </c>
      <c r="V720">
        <f t="shared" si="47"/>
        <v>0</v>
      </c>
    </row>
    <row r="721" spans="1:22" x14ac:dyDescent="0.2">
      <c r="A721" s="24">
        <v>40119</v>
      </c>
      <c r="B721" s="25" t="s">
        <v>939</v>
      </c>
      <c r="C721" s="46">
        <v>777</v>
      </c>
      <c r="D721" s="46">
        <v>777</v>
      </c>
      <c r="E721" s="53">
        <v>777</v>
      </c>
      <c r="F721" s="54">
        <v>418.68</v>
      </c>
      <c r="G721" s="46">
        <v>418.68</v>
      </c>
      <c r="H721" s="53">
        <v>418.68</v>
      </c>
      <c r="I721" s="54">
        <v>281.38440000000003</v>
      </c>
      <c r="J721" s="46">
        <v>281.38440000000003</v>
      </c>
      <c r="K721" s="54">
        <v>11.508459999999999</v>
      </c>
      <c r="L721" s="46">
        <v>15.284369999999999</v>
      </c>
      <c r="M721" s="53">
        <f t="shared" si="44"/>
        <v>-3.7759099999999997</v>
      </c>
      <c r="N721" s="11">
        <v>2.1437756873767562</v>
      </c>
      <c r="O721" s="11">
        <v>2.8471455609934488</v>
      </c>
      <c r="P721" s="11">
        <v>-0.70336987361669301</v>
      </c>
      <c r="Q721" s="26">
        <v>35300</v>
      </c>
      <c r="R721">
        <v>19750</v>
      </c>
      <c r="S721">
        <v>217720</v>
      </c>
      <c r="T721" s="27">
        <f t="shared" si="45"/>
        <v>272770</v>
      </c>
      <c r="U721" s="46" t="str">
        <f t="shared" si="46"/>
        <v>OK</v>
      </c>
      <c r="V721">
        <f t="shared" si="47"/>
        <v>584757.69424575777</v>
      </c>
    </row>
    <row r="722" spans="1:22" x14ac:dyDescent="0.2">
      <c r="A722" s="24">
        <v>29225</v>
      </c>
      <c r="B722" s="25" t="s">
        <v>940</v>
      </c>
      <c r="C722" s="46">
        <v>1192</v>
      </c>
      <c r="D722" s="46">
        <v>834</v>
      </c>
      <c r="E722" s="53">
        <v>1192</v>
      </c>
      <c r="F722" s="54">
        <v>1071.3800000000001</v>
      </c>
      <c r="G722" s="46">
        <v>713.38</v>
      </c>
      <c r="H722" s="53">
        <v>1071.3800000000001</v>
      </c>
      <c r="I722" s="54">
        <v>281.00459999999998</v>
      </c>
      <c r="J722" s="46">
        <v>281.00459999999998</v>
      </c>
      <c r="K722" s="54">
        <v>12.70966</v>
      </c>
      <c r="L722" s="46">
        <v>11.49344</v>
      </c>
      <c r="M722" s="53">
        <f t="shared" si="44"/>
        <v>1.2162199999999999</v>
      </c>
      <c r="N722" s="11">
        <v>2.3675331106703119</v>
      </c>
      <c r="O722" s="11">
        <v>2.1409777881943808</v>
      </c>
      <c r="P722" s="11">
        <v>0.22655532247593149</v>
      </c>
      <c r="Q722" s="26">
        <v>1670</v>
      </c>
      <c r="R722">
        <v>180050</v>
      </c>
      <c r="S722">
        <v>3230</v>
      </c>
      <c r="T722" s="27">
        <f t="shared" si="45"/>
        <v>184950</v>
      </c>
      <c r="U722" s="46" t="str">
        <f t="shared" si="46"/>
        <v>MO</v>
      </c>
      <c r="V722">
        <f t="shared" si="47"/>
        <v>437875.24881847418</v>
      </c>
    </row>
    <row r="723" spans="1:22" x14ac:dyDescent="0.2">
      <c r="A723" s="24">
        <v>35005</v>
      </c>
      <c r="B723" s="25" t="s">
        <v>941</v>
      </c>
      <c r="C723" s="46">
        <v>194</v>
      </c>
      <c r="D723" s="46">
        <v>194</v>
      </c>
      <c r="E723" s="53">
        <v>44</v>
      </c>
      <c r="F723" s="54">
        <v>194</v>
      </c>
      <c r="G723" s="46">
        <v>194</v>
      </c>
      <c r="H723" s="53">
        <v>44</v>
      </c>
      <c r="I723" s="54"/>
      <c r="J723" s="46">
        <v>280.63249999999999</v>
      </c>
      <c r="K723" s="54">
        <v>0</v>
      </c>
      <c r="L723" s="46">
        <v>0</v>
      </c>
      <c r="M723" s="53">
        <f t="shared" si="44"/>
        <v>0</v>
      </c>
      <c r="N723" s="11">
        <v>0</v>
      </c>
      <c r="O723" s="11">
        <v>0</v>
      </c>
      <c r="P723" s="11">
        <v>0</v>
      </c>
      <c r="Q723" s="26">
        <v>0</v>
      </c>
      <c r="R723">
        <v>0</v>
      </c>
      <c r="S723">
        <v>0</v>
      </c>
      <c r="T723" s="27">
        <f t="shared" si="45"/>
        <v>0</v>
      </c>
      <c r="U723" s="46" t="str">
        <f t="shared" si="46"/>
        <v>NM</v>
      </c>
      <c r="V723">
        <f t="shared" si="47"/>
        <v>0</v>
      </c>
    </row>
    <row r="724" spans="1:22" x14ac:dyDescent="0.2">
      <c r="A724" s="24">
        <v>17201</v>
      </c>
      <c r="B724" s="25" t="s">
        <v>942</v>
      </c>
      <c r="C724" s="46">
        <v>1903</v>
      </c>
      <c r="D724" s="46">
        <v>2042</v>
      </c>
      <c r="E724" s="53">
        <v>852</v>
      </c>
      <c r="F724" s="54">
        <v>1808.68</v>
      </c>
      <c r="G724" s="46">
        <v>1947.68</v>
      </c>
      <c r="H724" s="53">
        <v>757.68</v>
      </c>
      <c r="I724" s="54">
        <v>280.37169999999998</v>
      </c>
      <c r="J724" s="46">
        <v>280.37169999999998</v>
      </c>
      <c r="K724" s="54">
        <v>13.55376</v>
      </c>
      <c r="L724" s="46">
        <v>11.75159</v>
      </c>
      <c r="M724" s="53">
        <f t="shared" si="44"/>
        <v>1.8021700000000003</v>
      </c>
      <c r="N724" s="11">
        <v>2.5247705740420159</v>
      </c>
      <c r="O724" s="11">
        <v>2.189065516152449</v>
      </c>
      <c r="P724" s="11">
        <v>0.33570505788956728</v>
      </c>
      <c r="Q724" s="26">
        <v>169320</v>
      </c>
      <c r="R724">
        <v>27580</v>
      </c>
      <c r="S724">
        <v>5710</v>
      </c>
      <c r="T724" s="27">
        <f t="shared" si="45"/>
        <v>202610</v>
      </c>
      <c r="U724" s="46" t="str">
        <f t="shared" si="46"/>
        <v>IL</v>
      </c>
      <c r="V724">
        <f t="shared" si="47"/>
        <v>511543.76600665285</v>
      </c>
    </row>
    <row r="725" spans="1:22" x14ac:dyDescent="0.2">
      <c r="A725" s="24">
        <v>18127</v>
      </c>
      <c r="B725" s="25" t="s">
        <v>943</v>
      </c>
      <c r="C725" s="46">
        <v>1918</v>
      </c>
      <c r="D725" s="46">
        <v>1973</v>
      </c>
      <c r="E725" s="53">
        <v>952</v>
      </c>
      <c r="F725" s="54">
        <v>1715.94</v>
      </c>
      <c r="G725" s="46">
        <v>1770.94</v>
      </c>
      <c r="H725" s="53">
        <v>749.94</v>
      </c>
      <c r="I725" s="54">
        <v>279.99200000000002</v>
      </c>
      <c r="J725" s="46">
        <v>279.99200000000002</v>
      </c>
      <c r="K725" s="54">
        <v>13.502829999999999</v>
      </c>
      <c r="L725" s="46">
        <v>11.64335</v>
      </c>
      <c r="M725" s="53">
        <f t="shared" si="44"/>
        <v>1.8594799999999996</v>
      </c>
      <c r="N725" s="11">
        <v>2.515283423219222</v>
      </c>
      <c r="O725" s="11">
        <v>2.1689027593281951</v>
      </c>
      <c r="P725" s="11">
        <v>0.34638066389102712</v>
      </c>
      <c r="Q725" s="26">
        <v>129280</v>
      </c>
      <c r="R725">
        <v>15320</v>
      </c>
      <c r="S725">
        <v>16000</v>
      </c>
      <c r="T725" s="27">
        <f t="shared" si="45"/>
        <v>160600</v>
      </c>
      <c r="U725" s="46" t="str">
        <f t="shared" si="46"/>
        <v>IN</v>
      </c>
      <c r="V725">
        <f t="shared" si="47"/>
        <v>403954.51776900707</v>
      </c>
    </row>
    <row r="726" spans="1:22" x14ac:dyDescent="0.2">
      <c r="A726" s="24">
        <v>48433</v>
      </c>
      <c r="B726" s="25" t="s">
        <v>944</v>
      </c>
      <c r="C726" s="46">
        <v>215</v>
      </c>
      <c r="D726" s="46">
        <v>215</v>
      </c>
      <c r="E726" s="53">
        <v>215</v>
      </c>
      <c r="F726" s="54">
        <v>15.62</v>
      </c>
      <c r="G726" s="46">
        <v>15.62</v>
      </c>
      <c r="H726" s="53">
        <v>15.62</v>
      </c>
      <c r="I726" s="54"/>
      <c r="J726" s="46">
        <v>279.75850000000003</v>
      </c>
      <c r="K726" s="54">
        <v>11.4861</v>
      </c>
      <c r="L726" s="46">
        <v>15.25628</v>
      </c>
      <c r="M726" s="53">
        <f t="shared" si="44"/>
        <v>-3.7701799999999999</v>
      </c>
      <c r="N726" s="11">
        <v>2.1396105059041921</v>
      </c>
      <c r="O726" s="11">
        <v>2.8419130051989812</v>
      </c>
      <c r="P726" s="11">
        <v>-0.70230249929478827</v>
      </c>
      <c r="Q726" s="26">
        <v>51970</v>
      </c>
      <c r="R726">
        <v>340</v>
      </c>
      <c r="S726">
        <v>492060</v>
      </c>
      <c r="T726" s="27">
        <f t="shared" si="45"/>
        <v>544370</v>
      </c>
      <c r="U726" s="46" t="str">
        <f t="shared" si="46"/>
        <v>TX</v>
      </c>
      <c r="V726">
        <f t="shared" si="47"/>
        <v>1164739.771099065</v>
      </c>
    </row>
    <row r="727" spans="1:22" x14ac:dyDescent="0.2">
      <c r="A727" s="24">
        <v>18121</v>
      </c>
      <c r="B727" s="25" t="s">
        <v>945</v>
      </c>
      <c r="C727" s="46">
        <v>1600</v>
      </c>
      <c r="D727" s="46">
        <v>1600</v>
      </c>
      <c r="E727" s="53">
        <v>0</v>
      </c>
      <c r="F727" s="54">
        <v>1474.02</v>
      </c>
      <c r="G727" s="46">
        <v>1474.02</v>
      </c>
      <c r="H727" s="53">
        <v>0</v>
      </c>
      <c r="I727" s="54">
        <v>279.23250000000002</v>
      </c>
      <c r="J727" s="46">
        <v>279.23250000000002</v>
      </c>
      <c r="K727" s="54">
        <v>13.747210000000001</v>
      </c>
      <c r="L727" s="46">
        <v>11.99649</v>
      </c>
      <c r="M727" s="53">
        <f t="shared" si="44"/>
        <v>1.7507200000000012</v>
      </c>
      <c r="N727" s="11">
        <v>2.5608060997963782</v>
      </c>
      <c r="O727" s="11">
        <v>2.234685057415013</v>
      </c>
      <c r="P727" s="11">
        <v>0.32612104238136441</v>
      </c>
      <c r="Q727" s="26">
        <v>133400</v>
      </c>
      <c r="R727">
        <v>17040</v>
      </c>
      <c r="S727">
        <v>3270</v>
      </c>
      <c r="T727" s="27">
        <f t="shared" si="45"/>
        <v>153710</v>
      </c>
      <c r="U727" s="46" t="str">
        <f t="shared" si="46"/>
        <v>IN</v>
      </c>
      <c r="V727">
        <f t="shared" si="47"/>
        <v>393621.50559970131</v>
      </c>
    </row>
    <row r="728" spans="1:22" x14ac:dyDescent="0.2">
      <c r="A728" s="24">
        <v>17059</v>
      </c>
      <c r="B728" s="25" t="s">
        <v>946</v>
      </c>
      <c r="C728" s="46">
        <v>1250</v>
      </c>
      <c r="D728" s="46">
        <v>1441</v>
      </c>
      <c r="E728" s="53">
        <v>3</v>
      </c>
      <c r="F728" s="54">
        <v>1131.72</v>
      </c>
      <c r="G728" s="46">
        <v>1322.72</v>
      </c>
      <c r="H728" s="53">
        <v>0</v>
      </c>
      <c r="I728" s="54">
        <v>279.10590000000002</v>
      </c>
      <c r="J728" s="46">
        <v>279.10590000000002</v>
      </c>
      <c r="K728" s="54">
        <v>13.305960000000001</v>
      </c>
      <c r="L728" s="46">
        <v>11.77885</v>
      </c>
      <c r="M728" s="53">
        <f t="shared" si="44"/>
        <v>1.5271100000000004</v>
      </c>
      <c r="N728" s="11">
        <v>2.4786108258800592</v>
      </c>
      <c r="O728" s="11">
        <v>2.194143461006747</v>
      </c>
      <c r="P728" s="11">
        <v>0.28446736487331231</v>
      </c>
      <c r="Q728" s="26">
        <v>133090</v>
      </c>
      <c r="R728">
        <v>11710</v>
      </c>
      <c r="S728">
        <v>450</v>
      </c>
      <c r="T728" s="27">
        <f t="shared" si="45"/>
        <v>145250</v>
      </c>
      <c r="U728" s="46" t="str">
        <f t="shared" si="46"/>
        <v>IL</v>
      </c>
      <c r="V728">
        <f t="shared" si="47"/>
        <v>360018.22245907859</v>
      </c>
    </row>
    <row r="729" spans="1:22" x14ac:dyDescent="0.2">
      <c r="A729" s="24">
        <v>26145</v>
      </c>
      <c r="B729" s="25" t="s">
        <v>947</v>
      </c>
      <c r="C729" s="46">
        <v>1612</v>
      </c>
      <c r="D729" s="46">
        <v>1711</v>
      </c>
      <c r="E729" s="53">
        <v>99</v>
      </c>
      <c r="F729" s="54">
        <v>1295.46</v>
      </c>
      <c r="G729" s="46">
        <v>1394.46</v>
      </c>
      <c r="H729" s="53">
        <v>0</v>
      </c>
      <c r="I729" s="54">
        <v>278.8528</v>
      </c>
      <c r="J729" s="46">
        <v>278.8528</v>
      </c>
      <c r="K729" s="54">
        <v>17.134869999999999</v>
      </c>
      <c r="L729" s="46">
        <v>15.291539999999999</v>
      </c>
      <c r="M729" s="53">
        <f t="shared" si="44"/>
        <v>1.8433299999999999</v>
      </c>
      <c r="N729" s="11">
        <v>3.1918534462787691</v>
      </c>
      <c r="O729" s="11">
        <v>2.8484811759826392</v>
      </c>
      <c r="P729" s="11">
        <v>0.3433722702961296</v>
      </c>
      <c r="Q729" s="26">
        <v>250590</v>
      </c>
      <c r="R729">
        <v>49650</v>
      </c>
      <c r="S729">
        <v>8070</v>
      </c>
      <c r="T729" s="27">
        <f t="shared" si="45"/>
        <v>308310</v>
      </c>
      <c r="U729" s="46" t="str">
        <f t="shared" si="46"/>
        <v>MI</v>
      </c>
      <c r="V729">
        <f t="shared" si="47"/>
        <v>984080.33602220728</v>
      </c>
    </row>
    <row r="730" spans="1:22" x14ac:dyDescent="0.2">
      <c r="A730" s="24">
        <v>27157</v>
      </c>
      <c r="B730" s="25" t="s">
        <v>948</v>
      </c>
      <c r="C730" s="46">
        <v>990</v>
      </c>
      <c r="D730" s="46">
        <v>879</v>
      </c>
      <c r="E730" s="53">
        <v>0</v>
      </c>
      <c r="F730" s="54">
        <v>844.62</v>
      </c>
      <c r="G730" s="46">
        <v>733.62</v>
      </c>
      <c r="H730" s="53">
        <v>0</v>
      </c>
      <c r="I730" s="54">
        <v>278.59960000000001</v>
      </c>
      <c r="J730" s="46">
        <v>278.59960000000001</v>
      </c>
      <c r="K730" s="54">
        <v>15.86388</v>
      </c>
      <c r="L730" s="46">
        <v>13.963979999999999</v>
      </c>
      <c r="M730" s="53">
        <f t="shared" si="44"/>
        <v>1.8999000000000006</v>
      </c>
      <c r="N730" s="11">
        <v>2.9550956645339501</v>
      </c>
      <c r="O730" s="11">
        <v>2.6011856341348261</v>
      </c>
      <c r="P730" s="11">
        <v>0.35391003039912378</v>
      </c>
      <c r="Q730" s="26">
        <v>118070</v>
      </c>
      <c r="R730">
        <v>58620</v>
      </c>
      <c r="S730">
        <v>49990</v>
      </c>
      <c r="T730" s="27">
        <f t="shared" si="45"/>
        <v>226680</v>
      </c>
      <c r="U730" s="46" t="str">
        <f t="shared" si="46"/>
        <v>MN</v>
      </c>
      <c r="V730">
        <f t="shared" si="47"/>
        <v>669861.08523655578</v>
      </c>
    </row>
    <row r="731" spans="1:22" x14ac:dyDescent="0.2">
      <c r="A731" s="24">
        <v>36033</v>
      </c>
      <c r="B731" s="25" t="s">
        <v>949</v>
      </c>
      <c r="C731" s="46">
        <v>640</v>
      </c>
      <c r="D731" s="46">
        <v>169</v>
      </c>
      <c r="E731" s="53">
        <v>49</v>
      </c>
      <c r="F731" s="54">
        <v>514.9</v>
      </c>
      <c r="G731" s="46">
        <v>43.899990000000003</v>
      </c>
      <c r="H731" s="53">
        <v>0</v>
      </c>
      <c r="I731" s="54">
        <v>278.47309999999999</v>
      </c>
      <c r="J731" s="46">
        <v>278.47309999999999</v>
      </c>
      <c r="K731" s="54">
        <v>22.661670000000001</v>
      </c>
      <c r="L731" s="46">
        <v>21.125260000000001</v>
      </c>
      <c r="M731" s="53">
        <f t="shared" si="44"/>
        <v>1.5364100000000001</v>
      </c>
      <c r="N731" s="11">
        <v>4.2213760295778249</v>
      </c>
      <c r="O731" s="11">
        <v>3.9351762770616312</v>
      </c>
      <c r="P731" s="11">
        <v>0.28619975251619428</v>
      </c>
      <c r="Q731" s="26">
        <v>22480</v>
      </c>
      <c r="R731">
        <v>61080</v>
      </c>
      <c r="S731">
        <v>10060</v>
      </c>
      <c r="T731" s="27">
        <f t="shared" si="45"/>
        <v>93620</v>
      </c>
      <c r="U731" s="46" t="str">
        <f t="shared" si="46"/>
        <v>NY</v>
      </c>
      <c r="V731">
        <f t="shared" si="47"/>
        <v>395205.22388907598</v>
      </c>
    </row>
    <row r="732" spans="1:22" x14ac:dyDescent="0.2">
      <c r="A732" s="24">
        <v>18045</v>
      </c>
      <c r="B732" s="25" t="s">
        <v>950</v>
      </c>
      <c r="C732" s="46">
        <v>1882</v>
      </c>
      <c r="D732" s="46">
        <v>1882</v>
      </c>
      <c r="E732" s="53">
        <v>0</v>
      </c>
      <c r="F732" s="54">
        <v>1738.32</v>
      </c>
      <c r="G732" s="46">
        <v>1738.32</v>
      </c>
      <c r="H732" s="53">
        <v>0</v>
      </c>
      <c r="I732" s="54">
        <v>277.58699999999999</v>
      </c>
      <c r="J732" s="46">
        <v>277.58699999999999</v>
      </c>
      <c r="K732" s="54">
        <v>13.886100000000001</v>
      </c>
      <c r="L732" s="46">
        <v>12.195080000000001</v>
      </c>
      <c r="M732" s="53">
        <f t="shared" si="44"/>
        <v>1.69102</v>
      </c>
      <c r="N732" s="11">
        <v>2.5866782847124972</v>
      </c>
      <c r="O732" s="11">
        <v>2.2716780533289889</v>
      </c>
      <c r="P732" s="11">
        <v>0.31500023138350758</v>
      </c>
      <c r="Q732" s="26">
        <v>172020</v>
      </c>
      <c r="R732">
        <v>14180</v>
      </c>
      <c r="S732">
        <v>4090</v>
      </c>
      <c r="T732" s="27">
        <f t="shared" si="45"/>
        <v>190290</v>
      </c>
      <c r="U732" s="46" t="str">
        <f t="shared" si="46"/>
        <v>IN</v>
      </c>
      <c r="V732">
        <f t="shared" si="47"/>
        <v>492219.01079794107</v>
      </c>
    </row>
    <row r="733" spans="1:22" x14ac:dyDescent="0.2">
      <c r="A733" s="24">
        <v>39161</v>
      </c>
      <c r="B733" s="25" t="s">
        <v>951</v>
      </c>
      <c r="C733" s="46">
        <v>1330</v>
      </c>
      <c r="D733" s="46">
        <v>915</v>
      </c>
      <c r="E733" s="53">
        <v>0</v>
      </c>
      <c r="F733" s="54">
        <v>869.46</v>
      </c>
      <c r="G733" s="46">
        <v>454.46</v>
      </c>
      <c r="H733" s="53">
        <v>0</v>
      </c>
      <c r="I733" s="54">
        <v>277.58699999999999</v>
      </c>
      <c r="J733" s="46">
        <v>277.58699999999999</v>
      </c>
      <c r="K733" s="54">
        <v>21.811499999999999</v>
      </c>
      <c r="L733" s="46">
        <v>19.787649999999999</v>
      </c>
      <c r="M733" s="53">
        <f t="shared" si="44"/>
        <v>2.0238499999999995</v>
      </c>
      <c r="N733" s="11">
        <v>4.0630078572822184</v>
      </c>
      <c r="O733" s="11">
        <v>3.686008638890057</v>
      </c>
      <c r="P733" s="11">
        <v>0.37699921839216077</v>
      </c>
      <c r="Q733" s="26">
        <v>228780</v>
      </c>
      <c r="R733">
        <v>690</v>
      </c>
      <c r="S733">
        <v>2460</v>
      </c>
      <c r="T733" s="27">
        <f t="shared" si="45"/>
        <v>231930</v>
      </c>
      <c r="U733" s="46" t="str">
        <f t="shared" si="46"/>
        <v>OH</v>
      </c>
      <c r="V733">
        <f t="shared" si="47"/>
        <v>942333.41233946488</v>
      </c>
    </row>
    <row r="734" spans="1:22" x14ac:dyDescent="0.2">
      <c r="A734" s="24">
        <v>18117</v>
      </c>
      <c r="B734" s="25" t="s">
        <v>952</v>
      </c>
      <c r="C734" s="46">
        <v>1288</v>
      </c>
      <c r="D734" s="46">
        <v>1288</v>
      </c>
      <c r="E734" s="53">
        <v>123</v>
      </c>
      <c r="F734" s="54">
        <v>1169.52</v>
      </c>
      <c r="G734" s="46">
        <v>1169.52</v>
      </c>
      <c r="H734" s="53">
        <v>4.5200040000000001</v>
      </c>
      <c r="I734" s="54">
        <v>277.3338</v>
      </c>
      <c r="J734" s="46">
        <v>277.3338</v>
      </c>
      <c r="K734" s="54">
        <v>13.631180000000001</v>
      </c>
      <c r="L734" s="46">
        <v>11.96105</v>
      </c>
      <c r="M734" s="53">
        <f t="shared" si="44"/>
        <v>1.6701300000000003</v>
      </c>
      <c r="N734" s="11">
        <v>2.5391922354734082</v>
      </c>
      <c r="O734" s="11">
        <v>2.2280833565479439</v>
      </c>
      <c r="P734" s="11">
        <v>0.31110887892546368</v>
      </c>
      <c r="Q734" s="26">
        <v>42160</v>
      </c>
      <c r="R734">
        <v>34110</v>
      </c>
      <c r="S734">
        <v>4570</v>
      </c>
      <c r="T734" s="27">
        <f t="shared" si="45"/>
        <v>80840</v>
      </c>
      <c r="U734" s="46" t="str">
        <f t="shared" si="46"/>
        <v>IN</v>
      </c>
      <c r="V734">
        <f t="shared" si="47"/>
        <v>205268.30031567032</v>
      </c>
    </row>
    <row r="735" spans="1:22" x14ac:dyDescent="0.2">
      <c r="A735" s="24">
        <v>30061</v>
      </c>
      <c r="B735" s="25" t="s">
        <v>953</v>
      </c>
      <c r="C735" s="46">
        <v>923</v>
      </c>
      <c r="D735" s="46">
        <v>688</v>
      </c>
      <c r="E735" s="53">
        <v>450</v>
      </c>
      <c r="F735" s="54">
        <v>662.02</v>
      </c>
      <c r="G735" s="46">
        <v>427.02</v>
      </c>
      <c r="H735" s="53">
        <v>189.02</v>
      </c>
      <c r="I735" s="54"/>
      <c r="J735" s="46">
        <v>276.45119999999997</v>
      </c>
      <c r="K735" s="54">
        <v>13.52793</v>
      </c>
      <c r="L735" s="46">
        <v>12.688230000000001</v>
      </c>
      <c r="M735" s="53">
        <f t="shared" si="44"/>
        <v>0.83969999999999878</v>
      </c>
      <c r="N735" s="11">
        <v>2.5199590070725919</v>
      </c>
      <c r="O735" s="11">
        <v>2.3635411679620368</v>
      </c>
      <c r="P735" s="11">
        <v>0.15641783911055521</v>
      </c>
      <c r="Q735" s="26">
        <v>670</v>
      </c>
      <c r="R735">
        <v>1110</v>
      </c>
      <c r="S735">
        <v>43920</v>
      </c>
      <c r="T735" s="27">
        <f t="shared" si="45"/>
        <v>45700</v>
      </c>
      <c r="U735" s="46" t="str">
        <f t="shared" si="46"/>
        <v>MT</v>
      </c>
      <c r="V735">
        <f t="shared" si="47"/>
        <v>115162.12662321745</v>
      </c>
    </row>
    <row r="736" spans="1:22" x14ac:dyDescent="0.2">
      <c r="A736" s="24">
        <v>31035</v>
      </c>
      <c r="B736" s="25" t="s">
        <v>954</v>
      </c>
      <c r="C736" s="46">
        <v>843</v>
      </c>
      <c r="D736" s="46">
        <v>325</v>
      </c>
      <c r="E736" s="53">
        <v>475</v>
      </c>
      <c r="F736" s="54">
        <v>695.98</v>
      </c>
      <c r="G736" s="46">
        <v>177.98</v>
      </c>
      <c r="H736" s="53">
        <v>327.98</v>
      </c>
      <c r="I736" s="54">
        <v>275.94150000000002</v>
      </c>
      <c r="J736" s="46">
        <v>275.94150000000002</v>
      </c>
      <c r="K736" s="54">
        <v>14.57033</v>
      </c>
      <c r="L736" s="46">
        <v>12.159739999999999</v>
      </c>
      <c r="M736" s="53">
        <f t="shared" si="44"/>
        <v>2.4105900000000009</v>
      </c>
      <c r="N736" s="11">
        <v>2.7141354456683322</v>
      </c>
      <c r="O736" s="11">
        <v>2.2650949802860358</v>
      </c>
      <c r="P736" s="11">
        <v>0.44904046538229592</v>
      </c>
      <c r="Q736" s="26">
        <v>275820</v>
      </c>
      <c r="R736">
        <v>1430</v>
      </c>
      <c r="S736">
        <v>54160</v>
      </c>
      <c r="T736" s="27">
        <f t="shared" si="45"/>
        <v>331410</v>
      </c>
      <c r="U736" s="46" t="str">
        <f t="shared" si="46"/>
        <v>NE</v>
      </c>
      <c r="V736">
        <f t="shared" si="47"/>
        <v>899491.62804894196</v>
      </c>
    </row>
    <row r="737" spans="1:22" x14ac:dyDescent="0.2">
      <c r="A737" s="24">
        <v>48263</v>
      </c>
      <c r="B737" s="25" t="s">
        <v>955</v>
      </c>
      <c r="C737" s="46">
        <v>178</v>
      </c>
      <c r="D737" s="46">
        <v>178</v>
      </c>
      <c r="E737" s="53">
        <v>178</v>
      </c>
      <c r="F737" s="54">
        <v>0</v>
      </c>
      <c r="G737" s="46">
        <v>0</v>
      </c>
      <c r="H737" s="53">
        <v>0</v>
      </c>
      <c r="I737" s="54"/>
      <c r="J737" s="46">
        <v>275.89530000000002</v>
      </c>
      <c r="K737" s="54">
        <v>11.4861</v>
      </c>
      <c r="L737" s="46">
        <v>15.19126</v>
      </c>
      <c r="M737" s="53">
        <f t="shared" si="44"/>
        <v>-3.7051599999999993</v>
      </c>
      <c r="N737" s="11">
        <v>2.1396105059041921</v>
      </c>
      <c r="O737" s="11">
        <v>2.8298011939580991</v>
      </c>
      <c r="P737" s="11">
        <v>-0.69019068805390649</v>
      </c>
      <c r="Q737" s="26">
        <v>18830</v>
      </c>
      <c r="R737">
        <v>0</v>
      </c>
      <c r="S737">
        <v>537330</v>
      </c>
      <c r="T737" s="27">
        <f t="shared" si="45"/>
        <v>556160</v>
      </c>
      <c r="U737" s="46" t="str">
        <f t="shared" si="46"/>
        <v>TX</v>
      </c>
      <c r="V737">
        <f t="shared" si="47"/>
        <v>1189965.7789636755</v>
      </c>
    </row>
    <row r="738" spans="1:22" x14ac:dyDescent="0.2">
      <c r="A738" s="24">
        <v>55087</v>
      </c>
      <c r="B738" s="25" t="s">
        <v>956</v>
      </c>
      <c r="C738" s="46">
        <v>975</v>
      </c>
      <c r="D738" s="46">
        <v>785</v>
      </c>
      <c r="E738" s="53">
        <v>394</v>
      </c>
      <c r="F738" s="54">
        <v>811.36</v>
      </c>
      <c r="G738" s="46">
        <v>621.36</v>
      </c>
      <c r="H738" s="53">
        <v>230.36</v>
      </c>
      <c r="I738" s="54">
        <v>275.81490000000002</v>
      </c>
      <c r="J738" s="46">
        <v>275.81490000000002</v>
      </c>
      <c r="K738" s="54">
        <v>17.231909999999999</v>
      </c>
      <c r="L738" s="46">
        <v>15.220789999999999</v>
      </c>
      <c r="M738" s="53">
        <f t="shared" si="44"/>
        <v>2.01112</v>
      </c>
      <c r="N738" s="11">
        <v>3.2099298868019179</v>
      </c>
      <c r="O738" s="11">
        <v>2.8353019904198531</v>
      </c>
      <c r="P738" s="11">
        <v>0.37462789638206517</v>
      </c>
      <c r="Q738" s="26">
        <v>177850</v>
      </c>
      <c r="R738">
        <v>58280</v>
      </c>
      <c r="S738">
        <v>2200</v>
      </c>
      <c r="T738" s="27">
        <f t="shared" si="45"/>
        <v>238330</v>
      </c>
      <c r="U738" s="46" t="str">
        <f t="shared" si="46"/>
        <v>WI</v>
      </c>
      <c r="V738">
        <f t="shared" si="47"/>
        <v>765022.58992150112</v>
      </c>
    </row>
    <row r="739" spans="1:22" x14ac:dyDescent="0.2">
      <c r="A739" s="24">
        <v>39051</v>
      </c>
      <c r="B739" s="25" t="s">
        <v>957</v>
      </c>
      <c r="C739" s="46">
        <v>1731</v>
      </c>
      <c r="D739" s="46">
        <v>1214</v>
      </c>
      <c r="E739" s="53">
        <v>14</v>
      </c>
      <c r="F739" s="54">
        <v>1411.92</v>
      </c>
      <c r="G739" s="46">
        <v>894.92</v>
      </c>
      <c r="H739" s="53">
        <v>0</v>
      </c>
      <c r="I739" s="54">
        <v>275.43520000000001</v>
      </c>
      <c r="J739" s="46">
        <v>275.43520000000001</v>
      </c>
      <c r="K739" s="54">
        <v>22.516539999999999</v>
      </c>
      <c r="L739" s="46">
        <v>20.751570000000001</v>
      </c>
      <c r="M739" s="53">
        <f t="shared" si="44"/>
        <v>1.7649699999999982</v>
      </c>
      <c r="N739" s="11">
        <v>4.1943414684368054</v>
      </c>
      <c r="O739" s="11">
        <v>3.865565961118766</v>
      </c>
      <c r="P739" s="11">
        <v>0.32877550731803812</v>
      </c>
      <c r="Q739" s="26">
        <v>211330</v>
      </c>
      <c r="R739">
        <v>4900</v>
      </c>
      <c r="S739">
        <v>1480</v>
      </c>
      <c r="T739" s="27">
        <f t="shared" si="45"/>
        <v>217710</v>
      </c>
      <c r="U739" s="46" t="str">
        <f t="shared" si="46"/>
        <v>OH</v>
      </c>
      <c r="V739">
        <f t="shared" si="47"/>
        <v>913150.08109337697</v>
      </c>
    </row>
    <row r="740" spans="1:22" x14ac:dyDescent="0.2">
      <c r="A740" s="24">
        <v>53077</v>
      </c>
      <c r="B740" s="25" t="s">
        <v>958</v>
      </c>
      <c r="C740" s="46">
        <v>1220</v>
      </c>
      <c r="D740" s="46">
        <v>1220</v>
      </c>
      <c r="E740" s="53">
        <v>35</v>
      </c>
      <c r="F740" s="54">
        <v>1070.02</v>
      </c>
      <c r="G740" s="46">
        <v>1070.02</v>
      </c>
      <c r="H740" s="53">
        <v>0</v>
      </c>
      <c r="I740" s="54"/>
      <c r="J740" s="46">
        <v>275.41980000000001</v>
      </c>
      <c r="K740" s="54">
        <v>13.449109999999999</v>
      </c>
      <c r="L740" s="46">
        <v>11.743589999999999</v>
      </c>
      <c r="M740" s="53">
        <f t="shared" si="44"/>
        <v>1.7055199999999999</v>
      </c>
      <c r="N740" s="11">
        <v>2.505276556103563</v>
      </c>
      <c r="O740" s="11">
        <v>2.1875752902230881</v>
      </c>
      <c r="P740" s="11">
        <v>0.31770126588047448</v>
      </c>
      <c r="Q740" s="26">
        <v>670</v>
      </c>
      <c r="R740">
        <v>2920</v>
      </c>
      <c r="S740">
        <v>90190</v>
      </c>
      <c r="T740" s="27">
        <f t="shared" si="45"/>
        <v>93780</v>
      </c>
      <c r="U740" s="46" t="str">
        <f t="shared" si="46"/>
        <v>WA</v>
      </c>
      <c r="V740">
        <f t="shared" si="47"/>
        <v>234944.83543139213</v>
      </c>
    </row>
    <row r="741" spans="1:22" x14ac:dyDescent="0.2">
      <c r="A741" s="24">
        <v>19093</v>
      </c>
      <c r="B741" s="25" t="s">
        <v>959</v>
      </c>
      <c r="C741" s="46">
        <v>1165</v>
      </c>
      <c r="D741" s="46">
        <v>789</v>
      </c>
      <c r="E741" s="53">
        <v>107</v>
      </c>
      <c r="F741" s="54">
        <v>1067.1600000000001</v>
      </c>
      <c r="G741" s="46">
        <v>691.16</v>
      </c>
      <c r="H741" s="53">
        <v>9.1599959999999996</v>
      </c>
      <c r="I741" s="54">
        <v>274.92880000000002</v>
      </c>
      <c r="J741" s="46">
        <v>274.92880000000002</v>
      </c>
      <c r="K741" s="54">
        <v>13.487159999999999</v>
      </c>
      <c r="L741" s="46">
        <v>10.32194</v>
      </c>
      <c r="M741" s="53">
        <f t="shared" si="44"/>
        <v>3.1652199999999997</v>
      </c>
      <c r="N741" s="11">
        <v>2.5123644431800858</v>
      </c>
      <c r="O741" s="11">
        <v>1.922752828663578</v>
      </c>
      <c r="P741" s="11">
        <v>0.58961161451650834</v>
      </c>
      <c r="Q741" s="26">
        <v>228980</v>
      </c>
      <c r="R741">
        <v>20660</v>
      </c>
      <c r="S741">
        <v>7490</v>
      </c>
      <c r="T741" s="27">
        <f t="shared" si="45"/>
        <v>257130</v>
      </c>
      <c r="U741" s="46" t="str">
        <f t="shared" si="46"/>
        <v>IA</v>
      </c>
      <c r="V741">
        <f t="shared" si="47"/>
        <v>646004.26927489543</v>
      </c>
    </row>
    <row r="742" spans="1:22" x14ac:dyDescent="0.2">
      <c r="A742" s="24">
        <v>21033</v>
      </c>
      <c r="B742" s="25" t="s">
        <v>960</v>
      </c>
      <c r="C742" s="46">
        <v>812</v>
      </c>
      <c r="D742" s="46">
        <v>812</v>
      </c>
      <c r="E742" s="53">
        <v>82</v>
      </c>
      <c r="F742" s="54">
        <v>558.24</v>
      </c>
      <c r="G742" s="46">
        <v>558.24</v>
      </c>
      <c r="H742" s="53">
        <v>0</v>
      </c>
      <c r="I742" s="54">
        <v>273.03019999999998</v>
      </c>
      <c r="J742" s="46">
        <v>273.03019999999998</v>
      </c>
      <c r="K742" s="54">
        <v>11.560359999999999</v>
      </c>
      <c r="L742" s="46">
        <v>17.348500000000001</v>
      </c>
      <c r="M742" s="53">
        <f t="shared" si="44"/>
        <v>-5.7881400000000021</v>
      </c>
      <c r="N742" s="11">
        <v>2.153443528093486</v>
      </c>
      <c r="O742" s="11">
        <v>3.2316480669399432</v>
      </c>
      <c r="P742" s="11">
        <v>-1.078204538846457</v>
      </c>
      <c r="Q742" s="26">
        <v>55990</v>
      </c>
      <c r="R742">
        <v>36530</v>
      </c>
      <c r="S742">
        <v>5770</v>
      </c>
      <c r="T742" s="27">
        <f t="shared" si="45"/>
        <v>98290</v>
      </c>
      <c r="U742" s="46" t="str">
        <f t="shared" si="46"/>
        <v>KY</v>
      </c>
      <c r="V742">
        <f t="shared" si="47"/>
        <v>211661.96437630875</v>
      </c>
    </row>
    <row r="743" spans="1:22" x14ac:dyDescent="0.2">
      <c r="A743" s="24">
        <v>18095</v>
      </c>
      <c r="B743" s="25" t="s">
        <v>961</v>
      </c>
      <c r="C743" s="46">
        <v>1740</v>
      </c>
      <c r="D743" s="46">
        <v>1921</v>
      </c>
      <c r="E743" s="53">
        <v>0</v>
      </c>
      <c r="F743" s="54">
        <v>1654.1</v>
      </c>
      <c r="G743" s="46">
        <v>1835.1</v>
      </c>
      <c r="H743" s="53">
        <v>0</v>
      </c>
      <c r="I743" s="54">
        <v>272.39729999999997</v>
      </c>
      <c r="J743" s="46">
        <v>272.39729999999997</v>
      </c>
      <c r="K743" s="54">
        <v>14.123699999999999</v>
      </c>
      <c r="L743" s="46">
        <v>12.49189</v>
      </c>
      <c r="M743" s="53">
        <f t="shared" si="44"/>
        <v>1.6318099999999998</v>
      </c>
      <c r="N743" s="11">
        <v>2.6309379948145182</v>
      </c>
      <c r="O743" s="11">
        <v>2.3269672980906941</v>
      </c>
      <c r="P743" s="11">
        <v>0.30397069672382437</v>
      </c>
      <c r="Q743" s="26">
        <v>215000</v>
      </c>
      <c r="R743">
        <v>6920</v>
      </c>
      <c r="S743">
        <v>5050</v>
      </c>
      <c r="T743" s="27">
        <f t="shared" si="45"/>
        <v>226970</v>
      </c>
      <c r="U743" s="46" t="str">
        <f t="shared" si="46"/>
        <v>IN</v>
      </c>
      <c r="V743">
        <f t="shared" si="47"/>
        <v>597143.99668305123</v>
      </c>
    </row>
    <row r="744" spans="1:22" x14ac:dyDescent="0.2">
      <c r="A744" s="24">
        <v>4012</v>
      </c>
      <c r="B744" s="25" t="s">
        <v>962</v>
      </c>
      <c r="C744" s="46">
        <v>1512</v>
      </c>
      <c r="D744" s="46">
        <v>1442</v>
      </c>
      <c r="E744" s="53">
        <v>181</v>
      </c>
      <c r="F744" s="54">
        <v>1504.08</v>
      </c>
      <c r="G744" s="46">
        <v>1434.08</v>
      </c>
      <c r="H744" s="53">
        <v>173.08</v>
      </c>
      <c r="I744" s="54"/>
      <c r="J744" s="46">
        <v>272.0462</v>
      </c>
      <c r="K744" s="54">
        <v>0</v>
      </c>
      <c r="L744" s="46">
        <v>0</v>
      </c>
      <c r="M744" s="53">
        <f t="shared" si="44"/>
        <v>0</v>
      </c>
      <c r="N744" s="11">
        <v>0</v>
      </c>
      <c r="O744" s="11">
        <v>0</v>
      </c>
      <c r="P744" s="11">
        <v>0</v>
      </c>
      <c r="Q744" s="26">
        <v>0</v>
      </c>
      <c r="R744">
        <v>0</v>
      </c>
      <c r="S744">
        <v>0</v>
      </c>
      <c r="T744" s="27">
        <f t="shared" si="45"/>
        <v>0</v>
      </c>
      <c r="U744" s="46" t="str">
        <f t="shared" si="46"/>
        <v>AZ</v>
      </c>
      <c r="V744">
        <f t="shared" si="47"/>
        <v>0</v>
      </c>
    </row>
    <row r="745" spans="1:22" x14ac:dyDescent="0.2">
      <c r="A745" s="24">
        <v>48151</v>
      </c>
      <c r="B745" s="25" t="s">
        <v>963</v>
      </c>
      <c r="C745" s="46">
        <v>333</v>
      </c>
      <c r="D745" s="46">
        <v>388</v>
      </c>
      <c r="E745" s="53">
        <v>329</v>
      </c>
      <c r="F745" s="54">
        <v>133.62</v>
      </c>
      <c r="G745" s="46">
        <v>188.62</v>
      </c>
      <c r="H745" s="53">
        <v>129.62</v>
      </c>
      <c r="I745" s="54"/>
      <c r="J745" s="46">
        <v>271.87180000000001</v>
      </c>
      <c r="K745" s="54">
        <v>11.4861</v>
      </c>
      <c r="L745" s="46">
        <v>15.35275</v>
      </c>
      <c r="M745" s="53">
        <f t="shared" si="44"/>
        <v>-3.8666499999999999</v>
      </c>
      <c r="N745" s="11">
        <v>2.1396105059041921</v>
      </c>
      <c r="O745" s="11">
        <v>2.8598832671246628</v>
      </c>
      <c r="P745" s="11">
        <v>-0.72027276122047035</v>
      </c>
      <c r="Q745" s="26">
        <v>175270</v>
      </c>
      <c r="R745">
        <v>4400</v>
      </c>
      <c r="S745">
        <v>376480</v>
      </c>
      <c r="T745" s="27">
        <f t="shared" si="45"/>
        <v>556150</v>
      </c>
      <c r="U745" s="46" t="str">
        <f t="shared" si="46"/>
        <v>TX</v>
      </c>
      <c r="V745">
        <f t="shared" si="47"/>
        <v>1189944.3828586165</v>
      </c>
    </row>
    <row r="746" spans="1:22" x14ac:dyDescent="0.2">
      <c r="A746" s="24">
        <v>39039</v>
      </c>
      <c r="B746" s="25" t="s">
        <v>964</v>
      </c>
      <c r="C746" s="46">
        <v>1029</v>
      </c>
      <c r="D746" s="46">
        <v>978</v>
      </c>
      <c r="E746" s="53">
        <v>0</v>
      </c>
      <c r="F746" s="54">
        <v>483.92</v>
      </c>
      <c r="G746" s="46">
        <v>432.92</v>
      </c>
      <c r="H746" s="53">
        <v>0</v>
      </c>
      <c r="I746" s="54">
        <v>270.62520000000001</v>
      </c>
      <c r="J746" s="46">
        <v>270.62520000000001</v>
      </c>
      <c r="K746" s="54">
        <v>25.480689999999999</v>
      </c>
      <c r="L746" s="46">
        <v>23.188800000000001</v>
      </c>
      <c r="M746" s="53">
        <f t="shared" si="44"/>
        <v>2.2918899999999987</v>
      </c>
      <c r="N746" s="11">
        <v>4.7464981170012361</v>
      </c>
      <c r="O746" s="11">
        <v>4.3195688788458337</v>
      </c>
      <c r="P746" s="11">
        <v>0.42692923815540151</v>
      </c>
      <c r="Q746" s="26">
        <v>202160</v>
      </c>
      <c r="R746">
        <v>7380</v>
      </c>
      <c r="S746">
        <v>1100</v>
      </c>
      <c r="T746" s="27">
        <f t="shared" si="45"/>
        <v>210640</v>
      </c>
      <c r="U746" s="46" t="str">
        <f t="shared" si="46"/>
        <v>OH</v>
      </c>
      <c r="V746">
        <f t="shared" si="47"/>
        <v>999802.36336514039</v>
      </c>
    </row>
    <row r="747" spans="1:22" x14ac:dyDescent="0.2">
      <c r="A747" s="24">
        <v>27001</v>
      </c>
      <c r="B747" s="25" t="s">
        <v>965</v>
      </c>
      <c r="C747" s="46">
        <v>518</v>
      </c>
      <c r="D747" s="46">
        <v>518</v>
      </c>
      <c r="E747" s="53">
        <v>61</v>
      </c>
      <c r="F747" s="54">
        <v>515.29999999999995</v>
      </c>
      <c r="G747" s="46">
        <v>515.29999999999995</v>
      </c>
      <c r="H747" s="53">
        <v>58.3</v>
      </c>
      <c r="I747" s="54">
        <v>270.24540000000002</v>
      </c>
      <c r="J747" s="46">
        <v>270.24540000000002</v>
      </c>
      <c r="K747" s="54">
        <v>15.330819999999999</v>
      </c>
      <c r="L747" s="46">
        <v>13.531319999999999</v>
      </c>
      <c r="M747" s="53">
        <f t="shared" si="44"/>
        <v>1.7995000000000001</v>
      </c>
      <c r="N747" s="11">
        <v>2.855798185295801</v>
      </c>
      <c r="O747" s="11">
        <v>2.520590490310159</v>
      </c>
      <c r="P747" s="11">
        <v>0.33520769498564301</v>
      </c>
      <c r="Q747" s="26">
        <v>15110</v>
      </c>
      <c r="R747">
        <v>77870</v>
      </c>
      <c r="S747">
        <v>30490</v>
      </c>
      <c r="T747" s="27">
        <f t="shared" si="45"/>
        <v>123470</v>
      </c>
      <c r="U747" s="46" t="str">
        <f t="shared" si="46"/>
        <v>MN</v>
      </c>
      <c r="V747">
        <f t="shared" si="47"/>
        <v>352605.40193847253</v>
      </c>
    </row>
    <row r="748" spans="1:22" x14ac:dyDescent="0.2">
      <c r="A748" s="24">
        <v>53041</v>
      </c>
      <c r="B748" s="25" t="s">
        <v>966</v>
      </c>
      <c r="C748" s="46">
        <v>2432</v>
      </c>
      <c r="D748" s="46">
        <v>3635</v>
      </c>
      <c r="E748" s="53">
        <v>595</v>
      </c>
      <c r="F748" s="54">
        <v>1751.38</v>
      </c>
      <c r="G748" s="46">
        <v>2954.38</v>
      </c>
      <c r="H748" s="53">
        <v>0</v>
      </c>
      <c r="I748" s="54"/>
      <c r="J748" s="46">
        <v>270.06049999999999</v>
      </c>
      <c r="K748" s="54">
        <v>44.940660000000001</v>
      </c>
      <c r="L748" s="46">
        <v>29.79204</v>
      </c>
      <c r="M748" s="53">
        <f t="shared" si="44"/>
        <v>15.148620000000001</v>
      </c>
      <c r="N748" s="11">
        <v>8.3714671018246669</v>
      </c>
      <c r="O748" s="11">
        <v>5.5496088120700611</v>
      </c>
      <c r="P748" s="11">
        <v>2.821858289754605</v>
      </c>
      <c r="Q748" s="26">
        <v>10610</v>
      </c>
      <c r="R748">
        <v>76720</v>
      </c>
      <c r="S748">
        <v>187560</v>
      </c>
      <c r="T748" s="27">
        <f t="shared" si="45"/>
        <v>274890</v>
      </c>
      <c r="U748" s="46" t="str">
        <f t="shared" si="46"/>
        <v>WA</v>
      </c>
      <c r="V748">
        <f t="shared" si="47"/>
        <v>2301232.5916205826</v>
      </c>
    </row>
    <row r="749" spans="1:22" x14ac:dyDescent="0.2">
      <c r="A749" s="24">
        <v>21101</v>
      </c>
      <c r="B749" s="25" t="s">
        <v>967</v>
      </c>
      <c r="C749" s="46">
        <v>1313</v>
      </c>
      <c r="D749" s="46">
        <v>1593</v>
      </c>
      <c r="E749" s="53">
        <v>0</v>
      </c>
      <c r="F749" s="54">
        <v>1044.06</v>
      </c>
      <c r="G749" s="46">
        <v>1324.06</v>
      </c>
      <c r="H749" s="53">
        <v>0</v>
      </c>
      <c r="I749" s="54">
        <v>269.9923</v>
      </c>
      <c r="J749" s="46">
        <v>269.9923</v>
      </c>
      <c r="K749" s="54">
        <v>11.45994</v>
      </c>
      <c r="L749" s="46">
        <v>16.281849999999999</v>
      </c>
      <c r="M749" s="53">
        <f t="shared" si="44"/>
        <v>-4.821909999999999</v>
      </c>
      <c r="N749" s="11">
        <v>2.134737467115182</v>
      </c>
      <c r="O749" s="11">
        <v>3.032954380995827</v>
      </c>
      <c r="P749" s="11">
        <v>-0.89821691388064551</v>
      </c>
      <c r="Q749" s="26">
        <v>167320</v>
      </c>
      <c r="R749">
        <v>21090</v>
      </c>
      <c r="S749">
        <v>320</v>
      </c>
      <c r="T749" s="27">
        <f t="shared" si="45"/>
        <v>188730</v>
      </c>
      <c r="U749" s="46" t="str">
        <f t="shared" si="46"/>
        <v>KY</v>
      </c>
      <c r="V749">
        <f t="shared" si="47"/>
        <v>402889.00216864829</v>
      </c>
    </row>
    <row r="750" spans="1:22" x14ac:dyDescent="0.2">
      <c r="A750" s="24">
        <v>27047</v>
      </c>
      <c r="B750" s="25" t="s">
        <v>968</v>
      </c>
      <c r="C750" s="46">
        <v>758</v>
      </c>
      <c r="D750" s="46">
        <v>618</v>
      </c>
      <c r="E750" s="53">
        <v>0</v>
      </c>
      <c r="F750" s="54">
        <v>591.76</v>
      </c>
      <c r="G750" s="46">
        <v>451.76</v>
      </c>
      <c r="H750" s="53">
        <v>0</v>
      </c>
      <c r="I750" s="54">
        <v>269.73910000000001</v>
      </c>
      <c r="J750" s="46">
        <v>269.73910000000001</v>
      </c>
      <c r="K750" s="54">
        <v>15.94525</v>
      </c>
      <c r="L750" s="46">
        <v>14.099869999999999</v>
      </c>
      <c r="M750" s="53">
        <f t="shared" si="44"/>
        <v>1.8453800000000005</v>
      </c>
      <c r="N750" s="11">
        <v>2.9702531250179631</v>
      </c>
      <c r="O750" s="11">
        <v>2.626498984327434</v>
      </c>
      <c r="P750" s="11">
        <v>0.34375414069052851</v>
      </c>
      <c r="Q750" s="26">
        <v>363940</v>
      </c>
      <c r="R750">
        <v>6200</v>
      </c>
      <c r="S750">
        <v>17920</v>
      </c>
      <c r="T750" s="27">
        <f t="shared" si="45"/>
        <v>388060</v>
      </c>
      <c r="U750" s="46" t="str">
        <f t="shared" si="46"/>
        <v>MN</v>
      </c>
      <c r="V750">
        <f t="shared" si="47"/>
        <v>1152636.4276944709</v>
      </c>
    </row>
    <row r="751" spans="1:22" x14ac:dyDescent="0.2">
      <c r="A751" s="24">
        <v>42115</v>
      </c>
      <c r="B751" s="25" t="s">
        <v>969</v>
      </c>
      <c r="C751" s="46">
        <v>1437</v>
      </c>
      <c r="D751" s="46">
        <v>1437</v>
      </c>
      <c r="E751" s="53">
        <v>125</v>
      </c>
      <c r="F751" s="54">
        <v>1209.4000000000001</v>
      </c>
      <c r="G751" s="46">
        <v>1209.4000000000001</v>
      </c>
      <c r="H751" s="53">
        <v>0</v>
      </c>
      <c r="I751" s="54">
        <v>269.73910000000001</v>
      </c>
      <c r="J751" s="46">
        <v>269.73910000000001</v>
      </c>
      <c r="K751" s="54">
        <v>23.309460000000001</v>
      </c>
      <c r="L751" s="46">
        <v>21.78396</v>
      </c>
      <c r="M751" s="53">
        <f t="shared" si="44"/>
        <v>1.525500000000001</v>
      </c>
      <c r="N751" s="11">
        <v>4.3420452114254218</v>
      </c>
      <c r="O751" s="11">
        <v>4.0578777545203932</v>
      </c>
      <c r="P751" s="11">
        <v>0.28416745690502843</v>
      </c>
      <c r="Q751" s="26">
        <v>62610</v>
      </c>
      <c r="R751">
        <v>87550</v>
      </c>
      <c r="S751">
        <v>580</v>
      </c>
      <c r="T751" s="27">
        <f t="shared" si="45"/>
        <v>150740</v>
      </c>
      <c r="U751" s="46" t="str">
        <f t="shared" si="46"/>
        <v>PA</v>
      </c>
      <c r="V751">
        <f t="shared" si="47"/>
        <v>654519.89517026802</v>
      </c>
    </row>
    <row r="752" spans="1:22" x14ac:dyDescent="0.2">
      <c r="A752" s="24">
        <v>39097</v>
      </c>
      <c r="B752" s="25" t="s">
        <v>970</v>
      </c>
      <c r="C752" s="46">
        <v>1215</v>
      </c>
      <c r="D752" s="46">
        <v>949</v>
      </c>
      <c r="E752" s="53">
        <v>0</v>
      </c>
      <c r="F752" s="54">
        <v>669.92</v>
      </c>
      <c r="G752" s="46">
        <v>403.92</v>
      </c>
      <c r="H752" s="53">
        <v>0</v>
      </c>
      <c r="I752" s="54">
        <v>269.61250000000001</v>
      </c>
      <c r="J752" s="46">
        <v>269.61250000000001</v>
      </c>
      <c r="K752" s="54">
        <v>25.480689999999999</v>
      </c>
      <c r="L752" s="46">
        <v>23.188800000000001</v>
      </c>
      <c r="M752" s="53">
        <f t="shared" si="44"/>
        <v>2.2918899999999987</v>
      </c>
      <c r="N752" s="11">
        <v>4.7464981170012361</v>
      </c>
      <c r="O752" s="11">
        <v>4.3195688788458337</v>
      </c>
      <c r="P752" s="11">
        <v>0.42692923815540151</v>
      </c>
      <c r="Q752" s="26">
        <v>247370</v>
      </c>
      <c r="R752">
        <v>16850</v>
      </c>
      <c r="S752">
        <v>2390</v>
      </c>
      <c r="T752" s="27">
        <f t="shared" si="45"/>
        <v>266610</v>
      </c>
      <c r="U752" s="46" t="str">
        <f t="shared" si="46"/>
        <v>OH</v>
      </c>
      <c r="V752">
        <f t="shared" si="47"/>
        <v>1265463.8629736996</v>
      </c>
    </row>
    <row r="753" spans="1:22" x14ac:dyDescent="0.2">
      <c r="A753" s="24">
        <v>48415</v>
      </c>
      <c r="B753" s="25" t="s">
        <v>971</v>
      </c>
      <c r="C753" s="46">
        <v>252</v>
      </c>
      <c r="D753" s="46">
        <v>373</v>
      </c>
      <c r="E753" s="53">
        <v>243</v>
      </c>
      <c r="F753" s="54">
        <v>52.62</v>
      </c>
      <c r="G753" s="46">
        <v>173.62</v>
      </c>
      <c r="H753" s="53">
        <v>43.62</v>
      </c>
      <c r="I753" s="54"/>
      <c r="J753" s="46">
        <v>269.32249999999999</v>
      </c>
      <c r="K753" s="54">
        <v>11.4861</v>
      </c>
      <c r="L753" s="46">
        <v>15.295579999999999</v>
      </c>
      <c r="M753" s="53">
        <f t="shared" si="44"/>
        <v>-3.8094799999999989</v>
      </c>
      <c r="N753" s="11">
        <v>2.1396105059041921</v>
      </c>
      <c r="O753" s="11">
        <v>2.8492337400769658</v>
      </c>
      <c r="P753" s="11">
        <v>-0.70962323417277406</v>
      </c>
      <c r="Q753" s="26">
        <v>105870</v>
      </c>
      <c r="R753">
        <v>0</v>
      </c>
      <c r="S753">
        <v>445050</v>
      </c>
      <c r="T753" s="27">
        <f t="shared" si="45"/>
        <v>550920</v>
      </c>
      <c r="U753" s="46" t="str">
        <f t="shared" si="46"/>
        <v>TX</v>
      </c>
      <c r="V753">
        <f t="shared" si="47"/>
        <v>1178754.2199127376</v>
      </c>
    </row>
    <row r="754" spans="1:22" x14ac:dyDescent="0.2">
      <c r="A754" s="24">
        <v>21227</v>
      </c>
      <c r="B754" s="25" t="s">
        <v>972</v>
      </c>
      <c r="C754" s="46">
        <v>1647</v>
      </c>
      <c r="D754" s="46">
        <v>1808</v>
      </c>
      <c r="E754" s="53">
        <v>310</v>
      </c>
      <c r="F754" s="54">
        <v>1407.04</v>
      </c>
      <c r="G754" s="46">
        <v>1568.04</v>
      </c>
      <c r="H754" s="53">
        <v>70.039990000000003</v>
      </c>
      <c r="I754" s="54">
        <v>268.9796</v>
      </c>
      <c r="J754" s="46">
        <v>268.9796</v>
      </c>
      <c r="K754" s="54">
        <v>11.48349</v>
      </c>
      <c r="L754" s="46">
        <v>16.080590000000001</v>
      </c>
      <c r="M754" s="53">
        <f t="shared" si="44"/>
        <v>-4.5971000000000011</v>
      </c>
      <c r="N754" s="11">
        <v>2.139124319694738</v>
      </c>
      <c r="O754" s="11">
        <v>2.9954640221779281</v>
      </c>
      <c r="P754" s="11">
        <v>-0.85633970248318958</v>
      </c>
      <c r="Q754" s="26">
        <v>53180</v>
      </c>
      <c r="R754">
        <v>139730</v>
      </c>
      <c r="S754">
        <v>7390</v>
      </c>
      <c r="T754" s="27">
        <f t="shared" si="45"/>
        <v>200300</v>
      </c>
      <c r="U754" s="46" t="str">
        <f t="shared" si="46"/>
        <v>KY</v>
      </c>
      <c r="V754">
        <f t="shared" si="47"/>
        <v>428466.601234856</v>
      </c>
    </row>
    <row r="755" spans="1:22" x14ac:dyDescent="0.2">
      <c r="A755" s="24">
        <v>30047</v>
      </c>
      <c r="B755" s="25" t="s">
        <v>973</v>
      </c>
      <c r="C755" s="46">
        <v>816</v>
      </c>
      <c r="D755" s="46">
        <v>816</v>
      </c>
      <c r="E755" s="53">
        <v>650</v>
      </c>
      <c r="F755" s="54">
        <v>614.86</v>
      </c>
      <c r="G755" s="46">
        <v>614.86</v>
      </c>
      <c r="H755" s="53">
        <v>448.86</v>
      </c>
      <c r="I755" s="54"/>
      <c r="J755" s="46">
        <v>268.77550000000002</v>
      </c>
      <c r="K755" s="54">
        <v>15.348190000000001</v>
      </c>
      <c r="L755" s="46">
        <v>14.44417</v>
      </c>
      <c r="M755" s="53">
        <f t="shared" si="44"/>
        <v>0.90402000000000093</v>
      </c>
      <c r="N755" s="11">
        <v>2.859033838344927</v>
      </c>
      <c r="O755" s="11">
        <v>2.6906345827623088</v>
      </c>
      <c r="P755" s="11">
        <v>0.16839925558261809</v>
      </c>
      <c r="Q755" s="26">
        <v>11420</v>
      </c>
      <c r="R755">
        <v>17920</v>
      </c>
      <c r="S755">
        <v>66210</v>
      </c>
      <c r="T755" s="27">
        <f t="shared" si="45"/>
        <v>95550</v>
      </c>
      <c r="U755" s="46" t="str">
        <f t="shared" si="46"/>
        <v>MT</v>
      </c>
      <c r="V755">
        <f t="shared" si="47"/>
        <v>273180.68325385777</v>
      </c>
    </row>
    <row r="756" spans="1:22" x14ac:dyDescent="0.2">
      <c r="A756" s="24">
        <v>6111</v>
      </c>
      <c r="B756" s="25" t="s">
        <v>974</v>
      </c>
      <c r="C756" s="46">
        <v>2528</v>
      </c>
      <c r="D756" s="46">
        <v>2669</v>
      </c>
      <c r="E756" s="53">
        <v>2051</v>
      </c>
      <c r="F756" s="54">
        <v>902.04</v>
      </c>
      <c r="G756" s="46">
        <v>1043.04</v>
      </c>
      <c r="H756" s="53">
        <v>425.04</v>
      </c>
      <c r="I756" s="54"/>
      <c r="J756" s="46">
        <v>267.99720000000002</v>
      </c>
      <c r="K756" s="54">
        <v>38.532919999999997</v>
      </c>
      <c r="L756" s="46">
        <v>31.334299999999999</v>
      </c>
      <c r="M756" s="53">
        <f t="shared" si="44"/>
        <v>7.1986199999999982</v>
      </c>
      <c r="N756" s="11">
        <v>7.177844564749198</v>
      </c>
      <c r="O756" s="11">
        <v>5.8368982922971009</v>
      </c>
      <c r="P756" s="11">
        <v>1.3409462724520971</v>
      </c>
      <c r="Q756" s="26">
        <v>4480</v>
      </c>
      <c r="R756">
        <v>840</v>
      </c>
      <c r="S756">
        <v>64900</v>
      </c>
      <c r="T756" s="27">
        <f t="shared" si="45"/>
        <v>70220</v>
      </c>
      <c r="U756" s="46" t="str">
        <f t="shared" si="46"/>
        <v>CA</v>
      </c>
      <c r="V756">
        <f t="shared" si="47"/>
        <v>504028.24533668871</v>
      </c>
    </row>
    <row r="757" spans="1:22" x14ac:dyDescent="0.2">
      <c r="A757" s="24">
        <v>53001</v>
      </c>
      <c r="B757" s="25" t="s">
        <v>975</v>
      </c>
      <c r="C757" s="46">
        <v>714</v>
      </c>
      <c r="D757" s="46">
        <v>714</v>
      </c>
      <c r="E757" s="53">
        <v>46</v>
      </c>
      <c r="F757" s="54">
        <v>115.12</v>
      </c>
      <c r="G757" s="46">
        <v>115.12</v>
      </c>
      <c r="H757" s="53">
        <v>0</v>
      </c>
      <c r="I757" s="54"/>
      <c r="J757" s="46">
        <v>267.57530000000003</v>
      </c>
      <c r="K757" s="54">
        <v>0</v>
      </c>
      <c r="L757" s="46">
        <v>0</v>
      </c>
      <c r="M757" s="53">
        <f t="shared" si="44"/>
        <v>0</v>
      </c>
      <c r="N757" s="11">
        <v>0</v>
      </c>
      <c r="O757" s="11">
        <v>0</v>
      </c>
      <c r="P757" s="11">
        <v>0</v>
      </c>
      <c r="Q757" s="26">
        <v>0</v>
      </c>
      <c r="R757">
        <v>0</v>
      </c>
      <c r="S757">
        <v>0</v>
      </c>
      <c r="T757" s="27">
        <f t="shared" si="45"/>
        <v>0</v>
      </c>
      <c r="U757" s="46" t="str">
        <f t="shared" si="46"/>
        <v>WA</v>
      </c>
      <c r="V757">
        <f t="shared" si="47"/>
        <v>0</v>
      </c>
    </row>
    <row r="758" spans="1:22" x14ac:dyDescent="0.2">
      <c r="A758" s="24">
        <v>4011</v>
      </c>
      <c r="B758" s="25" t="s">
        <v>976</v>
      </c>
      <c r="C758" s="46">
        <v>749</v>
      </c>
      <c r="D758" s="46">
        <v>749</v>
      </c>
      <c r="E758" s="53">
        <v>72</v>
      </c>
      <c r="F758" s="54">
        <v>741.08</v>
      </c>
      <c r="G758" s="46">
        <v>741.08</v>
      </c>
      <c r="H758" s="53">
        <v>64.08</v>
      </c>
      <c r="I758" s="54"/>
      <c r="J758" s="46">
        <v>267.3571</v>
      </c>
      <c r="K758" s="54">
        <v>9.1639320000000009</v>
      </c>
      <c r="L758" s="46">
        <v>8.6072880000000005</v>
      </c>
      <c r="M758" s="53">
        <f t="shared" si="44"/>
        <v>0.55664400000000036</v>
      </c>
      <c r="N758" s="11">
        <v>1.707041135162642</v>
      </c>
      <c r="O758" s="11">
        <v>1.6033504698847381</v>
      </c>
      <c r="P758" s="11">
        <v>0.1036906652779041</v>
      </c>
      <c r="Q758" s="26">
        <v>0</v>
      </c>
      <c r="R758">
        <v>0</v>
      </c>
      <c r="S758">
        <v>1050</v>
      </c>
      <c r="T758" s="27">
        <f t="shared" si="45"/>
        <v>1050</v>
      </c>
      <c r="U758" s="46" t="str">
        <f t="shared" si="46"/>
        <v>AZ</v>
      </c>
      <c r="V758">
        <f t="shared" si="47"/>
        <v>1792.3931919207741</v>
      </c>
    </row>
    <row r="759" spans="1:22" x14ac:dyDescent="0.2">
      <c r="A759" s="24">
        <v>17089</v>
      </c>
      <c r="B759" s="25" t="s">
        <v>977</v>
      </c>
      <c r="C759" s="46">
        <v>2335</v>
      </c>
      <c r="D759" s="46">
        <v>2624</v>
      </c>
      <c r="E759" s="53">
        <v>929</v>
      </c>
      <c r="F759" s="54">
        <v>2230.1</v>
      </c>
      <c r="G759" s="46">
        <v>2519.1</v>
      </c>
      <c r="H759" s="53">
        <v>824.1</v>
      </c>
      <c r="I759" s="54">
        <v>267.33409999999998</v>
      </c>
      <c r="J759" s="46">
        <v>267.33409999999998</v>
      </c>
      <c r="K759" s="54">
        <v>13.3992</v>
      </c>
      <c r="L759" s="46">
        <v>11.59028</v>
      </c>
      <c r="M759" s="53">
        <f t="shared" si="44"/>
        <v>1.8089200000000005</v>
      </c>
      <c r="N759" s="11">
        <v>2.495979409086762</v>
      </c>
      <c r="O759" s="11">
        <v>2.1590169730692961</v>
      </c>
      <c r="P759" s="11">
        <v>0.33696243601746573</v>
      </c>
      <c r="Q759" s="26">
        <v>167720</v>
      </c>
      <c r="R759">
        <v>19990</v>
      </c>
      <c r="S759">
        <v>9750</v>
      </c>
      <c r="T759" s="27">
        <f t="shared" si="45"/>
        <v>197460</v>
      </c>
      <c r="U759" s="46" t="str">
        <f t="shared" si="46"/>
        <v>IL</v>
      </c>
      <c r="V759">
        <f t="shared" si="47"/>
        <v>492856.09411827201</v>
      </c>
    </row>
    <row r="760" spans="1:22" x14ac:dyDescent="0.2">
      <c r="A760" s="24">
        <v>35051</v>
      </c>
      <c r="B760" s="25" t="s">
        <v>978</v>
      </c>
      <c r="C760" s="46">
        <v>215</v>
      </c>
      <c r="D760" s="46">
        <v>215</v>
      </c>
      <c r="E760" s="53">
        <v>215</v>
      </c>
      <c r="F760" s="54">
        <v>215</v>
      </c>
      <c r="G760" s="46">
        <v>215</v>
      </c>
      <c r="H760" s="53">
        <v>215</v>
      </c>
      <c r="I760" s="54"/>
      <c r="J760" s="46">
        <v>267.25670000000002</v>
      </c>
      <c r="K760" s="54">
        <v>9.8936499999999992</v>
      </c>
      <c r="L760" s="46">
        <v>9.2577850000000002</v>
      </c>
      <c r="M760" s="53">
        <f t="shared" si="44"/>
        <v>0.63586499999999901</v>
      </c>
      <c r="N760" s="11">
        <v>1.842971720752824</v>
      </c>
      <c r="O760" s="11">
        <v>1.724523906931182</v>
      </c>
      <c r="P760" s="11">
        <v>0.11844781382164241</v>
      </c>
      <c r="Q760" s="26">
        <v>0</v>
      </c>
      <c r="R760">
        <v>0</v>
      </c>
      <c r="S760">
        <v>50</v>
      </c>
      <c r="T760" s="27">
        <f t="shared" si="45"/>
        <v>50</v>
      </c>
      <c r="U760" s="46" t="str">
        <f t="shared" si="46"/>
        <v>NM</v>
      </c>
      <c r="V760">
        <f t="shared" si="47"/>
        <v>92.148586037641195</v>
      </c>
    </row>
    <row r="761" spans="1:22" x14ac:dyDescent="0.2">
      <c r="A761" s="24">
        <v>29007</v>
      </c>
      <c r="B761" s="25" t="s">
        <v>979</v>
      </c>
      <c r="C761" s="46">
        <v>845</v>
      </c>
      <c r="D761" s="46">
        <v>826</v>
      </c>
      <c r="E761" s="53">
        <v>144</v>
      </c>
      <c r="F761" s="54">
        <v>774.24</v>
      </c>
      <c r="G761" s="46">
        <v>755.24</v>
      </c>
      <c r="H761" s="53">
        <v>73.239999999999995</v>
      </c>
      <c r="I761" s="54">
        <v>266.70119999999997</v>
      </c>
      <c r="J761" s="46">
        <v>266.70119999999997</v>
      </c>
      <c r="K761" s="54">
        <v>13.438940000000001</v>
      </c>
      <c r="L761" s="46">
        <v>11.992319999999999</v>
      </c>
      <c r="M761" s="53">
        <f t="shared" si="44"/>
        <v>1.4466200000000011</v>
      </c>
      <c r="N761" s="11">
        <v>2.503382106390863</v>
      </c>
      <c r="O761" s="11">
        <v>2.2339082771493342</v>
      </c>
      <c r="P761" s="11">
        <v>0.26947382924152891</v>
      </c>
      <c r="Q761" s="26">
        <v>260660</v>
      </c>
      <c r="R761">
        <v>101290</v>
      </c>
      <c r="S761">
        <v>1620</v>
      </c>
      <c r="T761" s="27">
        <f t="shared" si="45"/>
        <v>363570</v>
      </c>
      <c r="U761" s="46" t="str">
        <f t="shared" si="46"/>
        <v>MO</v>
      </c>
      <c r="V761">
        <f t="shared" si="47"/>
        <v>910154.63242052612</v>
      </c>
    </row>
    <row r="762" spans="1:22" x14ac:dyDescent="0.2">
      <c r="A762" s="24">
        <v>31049</v>
      </c>
      <c r="B762" s="25" t="s">
        <v>980</v>
      </c>
      <c r="C762" s="46">
        <v>497</v>
      </c>
      <c r="D762" s="46">
        <v>497</v>
      </c>
      <c r="E762" s="53">
        <v>497</v>
      </c>
      <c r="F762" s="54">
        <v>355.4</v>
      </c>
      <c r="G762" s="46">
        <v>355.4</v>
      </c>
      <c r="H762" s="53">
        <v>355.4</v>
      </c>
      <c r="I762" s="54">
        <v>266.70119999999997</v>
      </c>
      <c r="J762" s="46">
        <v>266.70119999999997</v>
      </c>
      <c r="K762" s="54">
        <v>0</v>
      </c>
      <c r="L762" s="46">
        <v>0</v>
      </c>
      <c r="M762" s="53">
        <f t="shared" si="44"/>
        <v>0</v>
      </c>
      <c r="N762" s="11">
        <v>0</v>
      </c>
      <c r="O762" s="11">
        <v>0</v>
      </c>
      <c r="P762" s="11">
        <v>0</v>
      </c>
      <c r="Q762" s="26">
        <v>0</v>
      </c>
      <c r="R762">
        <v>0</v>
      </c>
      <c r="S762">
        <v>0</v>
      </c>
      <c r="T762" s="27">
        <f t="shared" si="45"/>
        <v>0</v>
      </c>
      <c r="U762" s="46" t="str">
        <f t="shared" si="46"/>
        <v>NE</v>
      </c>
      <c r="V762">
        <f t="shared" si="47"/>
        <v>0</v>
      </c>
    </row>
    <row r="763" spans="1:22" x14ac:dyDescent="0.2">
      <c r="A763" s="24">
        <v>18103</v>
      </c>
      <c r="B763" s="25" t="s">
        <v>981</v>
      </c>
      <c r="C763" s="46">
        <v>1544</v>
      </c>
      <c r="D763" s="46">
        <v>1767</v>
      </c>
      <c r="E763" s="53">
        <v>0</v>
      </c>
      <c r="F763" s="54">
        <v>1470.56</v>
      </c>
      <c r="G763" s="46">
        <v>1693.56</v>
      </c>
      <c r="H763" s="53">
        <v>0</v>
      </c>
      <c r="I763" s="54">
        <v>265.56200000000001</v>
      </c>
      <c r="J763" s="46">
        <v>265.56200000000001</v>
      </c>
      <c r="K763" s="54">
        <v>13.928890000000001</v>
      </c>
      <c r="L763" s="46">
        <v>12.136649999999999</v>
      </c>
      <c r="M763" s="53">
        <f t="shared" si="44"/>
        <v>1.7922400000000014</v>
      </c>
      <c r="N763" s="11">
        <v>2.594649130652166</v>
      </c>
      <c r="O763" s="11">
        <v>2.260793815697419</v>
      </c>
      <c r="P763" s="11">
        <v>0.33385531495474807</v>
      </c>
      <c r="Q763" s="26">
        <v>179920</v>
      </c>
      <c r="R763">
        <v>9780</v>
      </c>
      <c r="S763">
        <v>1940</v>
      </c>
      <c r="T763" s="27">
        <f t="shared" si="45"/>
        <v>191640</v>
      </c>
      <c r="U763" s="46" t="str">
        <f t="shared" si="46"/>
        <v>IN</v>
      </c>
      <c r="V763">
        <f t="shared" si="47"/>
        <v>497238.5593981811</v>
      </c>
    </row>
    <row r="764" spans="1:22" x14ac:dyDescent="0.2">
      <c r="A764" s="24">
        <v>20201</v>
      </c>
      <c r="B764" s="25" t="s">
        <v>982</v>
      </c>
      <c r="C764" s="46">
        <v>683</v>
      </c>
      <c r="D764" s="46">
        <v>683</v>
      </c>
      <c r="E764" s="53">
        <v>0</v>
      </c>
      <c r="F764" s="54">
        <v>585.41999999999996</v>
      </c>
      <c r="G764" s="46">
        <v>585.41999999999996</v>
      </c>
      <c r="H764" s="53">
        <v>0</v>
      </c>
      <c r="I764" s="54">
        <v>265.56200000000001</v>
      </c>
      <c r="J764" s="46">
        <v>265.56200000000001</v>
      </c>
      <c r="K764" s="54">
        <v>14.229839999999999</v>
      </c>
      <c r="L764" s="46">
        <v>12.08379</v>
      </c>
      <c r="M764" s="53">
        <f t="shared" si="44"/>
        <v>2.1460499999999989</v>
      </c>
      <c r="N764" s="11">
        <v>2.6507095673323162</v>
      </c>
      <c r="O764" s="11">
        <v>2.2509471478691649</v>
      </c>
      <c r="P764" s="11">
        <v>0.39976241946315022</v>
      </c>
      <c r="Q764" s="26">
        <v>251930</v>
      </c>
      <c r="R764">
        <v>9890</v>
      </c>
      <c r="S764">
        <v>250340</v>
      </c>
      <c r="T764" s="27">
        <f t="shared" si="45"/>
        <v>512160</v>
      </c>
      <c r="U764" s="46" t="str">
        <f t="shared" si="46"/>
        <v>KS</v>
      </c>
      <c r="V764">
        <f t="shared" si="47"/>
        <v>1357587.412004919</v>
      </c>
    </row>
    <row r="765" spans="1:22" x14ac:dyDescent="0.2">
      <c r="A765" s="24">
        <v>29103</v>
      </c>
      <c r="B765" s="25" t="s">
        <v>983</v>
      </c>
      <c r="C765" s="46">
        <v>796</v>
      </c>
      <c r="D765" s="46">
        <v>796</v>
      </c>
      <c r="E765" s="53">
        <v>161</v>
      </c>
      <c r="F765" s="54">
        <v>694.2</v>
      </c>
      <c r="G765" s="46">
        <v>694.2</v>
      </c>
      <c r="H765" s="53">
        <v>59.2</v>
      </c>
      <c r="I765" s="54">
        <v>264.67599999999999</v>
      </c>
      <c r="J765" s="46">
        <v>264.67599999999999</v>
      </c>
      <c r="K765" s="54">
        <v>13.48512</v>
      </c>
      <c r="L765" s="46">
        <v>11.439</v>
      </c>
      <c r="M765" s="53">
        <f t="shared" si="44"/>
        <v>2.0461200000000002</v>
      </c>
      <c r="N765" s="11">
        <v>2.5119844355680989</v>
      </c>
      <c r="O765" s="11">
        <v>2.1308368007450791</v>
      </c>
      <c r="P765" s="11">
        <v>0.38114763482301961</v>
      </c>
      <c r="Q765" s="26">
        <v>119310</v>
      </c>
      <c r="R765">
        <v>122700</v>
      </c>
      <c r="S765">
        <v>3830</v>
      </c>
      <c r="T765" s="27">
        <f t="shared" si="45"/>
        <v>245840</v>
      </c>
      <c r="U765" s="46" t="str">
        <f t="shared" si="46"/>
        <v>MO</v>
      </c>
      <c r="V765">
        <f t="shared" si="47"/>
        <v>617546.25364006148</v>
      </c>
    </row>
    <row r="766" spans="1:22" x14ac:dyDescent="0.2">
      <c r="A766" s="24">
        <v>17167</v>
      </c>
      <c r="B766" s="25" t="s">
        <v>984</v>
      </c>
      <c r="C766" s="46">
        <v>1470</v>
      </c>
      <c r="D766" s="46">
        <v>2086</v>
      </c>
      <c r="E766" s="53">
        <v>17</v>
      </c>
      <c r="F766" s="54">
        <v>1353.84</v>
      </c>
      <c r="G766" s="46">
        <v>1969.84</v>
      </c>
      <c r="H766" s="53">
        <v>0</v>
      </c>
      <c r="I766" s="54">
        <v>264.4228</v>
      </c>
      <c r="J766" s="46">
        <v>264.4228</v>
      </c>
      <c r="K766" s="54">
        <v>13.46617</v>
      </c>
      <c r="L766" s="46">
        <v>11.61354</v>
      </c>
      <c r="M766" s="53">
        <f t="shared" si="44"/>
        <v>1.8526299999999996</v>
      </c>
      <c r="N766" s="11">
        <v>2.5084544628979248</v>
      </c>
      <c r="O766" s="11">
        <v>2.163349804958913</v>
      </c>
      <c r="P766" s="11">
        <v>0.34510465793901168</v>
      </c>
      <c r="Q766" s="26">
        <v>395780</v>
      </c>
      <c r="R766">
        <v>30280</v>
      </c>
      <c r="S766">
        <v>1230</v>
      </c>
      <c r="T766" s="27">
        <f t="shared" si="45"/>
        <v>427290</v>
      </c>
      <c r="U766" s="46" t="str">
        <f t="shared" si="46"/>
        <v>IL</v>
      </c>
      <c r="V766">
        <f t="shared" si="47"/>
        <v>1071837.5074516544</v>
      </c>
    </row>
    <row r="767" spans="1:22" x14ac:dyDescent="0.2">
      <c r="A767" s="24">
        <v>26069</v>
      </c>
      <c r="B767" s="25" t="s">
        <v>985</v>
      </c>
      <c r="C767" s="46">
        <v>1235</v>
      </c>
      <c r="D767" s="46">
        <v>1235</v>
      </c>
      <c r="E767" s="53">
        <v>0</v>
      </c>
      <c r="F767" s="54">
        <v>904.08</v>
      </c>
      <c r="G767" s="46">
        <v>904.08</v>
      </c>
      <c r="H767" s="53">
        <v>0</v>
      </c>
      <c r="I767" s="54">
        <v>264.2962</v>
      </c>
      <c r="J767" s="46">
        <v>264.2962</v>
      </c>
      <c r="K767" s="54">
        <v>17.225190000000001</v>
      </c>
      <c r="L767" s="46">
        <v>14.674480000000001</v>
      </c>
      <c r="M767" s="53">
        <f t="shared" si="44"/>
        <v>2.5507100000000005</v>
      </c>
      <c r="N767" s="11">
        <v>3.2086780970212549</v>
      </c>
      <c r="O767" s="11">
        <v>2.733536324486201</v>
      </c>
      <c r="P767" s="11">
        <v>0.47514177253505391</v>
      </c>
      <c r="Q767" s="26">
        <v>12570</v>
      </c>
      <c r="R767">
        <v>16600</v>
      </c>
      <c r="S767">
        <v>19910</v>
      </c>
      <c r="T767" s="27">
        <f t="shared" si="45"/>
        <v>49080</v>
      </c>
      <c r="U767" s="46" t="str">
        <f t="shared" si="46"/>
        <v>MI</v>
      </c>
      <c r="V767">
        <f t="shared" si="47"/>
        <v>157481.92100180319</v>
      </c>
    </row>
    <row r="768" spans="1:22" x14ac:dyDescent="0.2">
      <c r="A768" s="24">
        <v>48501</v>
      </c>
      <c r="B768" s="25" t="s">
        <v>986</v>
      </c>
      <c r="C768" s="46">
        <v>196</v>
      </c>
      <c r="D768" s="46">
        <v>270</v>
      </c>
      <c r="E768" s="53">
        <v>98</v>
      </c>
      <c r="F768" s="54">
        <v>0</v>
      </c>
      <c r="G768" s="46">
        <v>70.62</v>
      </c>
      <c r="H768" s="53">
        <v>0</v>
      </c>
      <c r="I768" s="54"/>
      <c r="J768" s="46">
        <v>264.25389999999999</v>
      </c>
      <c r="K768" s="54">
        <v>11.4861</v>
      </c>
      <c r="L768" s="46">
        <v>15.083220000000001</v>
      </c>
      <c r="M768" s="53">
        <f t="shared" si="44"/>
        <v>-3.5971200000000003</v>
      </c>
      <c r="N768" s="11">
        <v>2.1396105059041921</v>
      </c>
      <c r="O768" s="11">
        <v>2.8096756927820778</v>
      </c>
      <c r="P768" s="11">
        <v>-0.67006518687788619</v>
      </c>
      <c r="Q768" s="26">
        <v>0</v>
      </c>
      <c r="R768">
        <v>0</v>
      </c>
      <c r="S768">
        <v>14020</v>
      </c>
      <c r="T768" s="27">
        <f t="shared" si="45"/>
        <v>14020</v>
      </c>
      <c r="U768" s="46" t="str">
        <f t="shared" si="46"/>
        <v>TX</v>
      </c>
      <c r="V768">
        <f t="shared" si="47"/>
        <v>29997.339292776775</v>
      </c>
    </row>
    <row r="769" spans="1:22" x14ac:dyDescent="0.2">
      <c r="A769" s="24">
        <v>29025</v>
      </c>
      <c r="B769" s="25" t="s">
        <v>987</v>
      </c>
      <c r="C769" s="46">
        <v>886</v>
      </c>
      <c r="D769" s="46">
        <v>886</v>
      </c>
      <c r="E769" s="53">
        <v>0</v>
      </c>
      <c r="F769" s="54">
        <v>847.34</v>
      </c>
      <c r="G769" s="46">
        <v>847.34</v>
      </c>
      <c r="H769" s="53">
        <v>0</v>
      </c>
      <c r="I769" s="54">
        <v>264.1696</v>
      </c>
      <c r="J769" s="46">
        <v>264.1696</v>
      </c>
      <c r="K769" s="54">
        <v>14.03448</v>
      </c>
      <c r="L769" s="46">
        <v>12.320539999999999</v>
      </c>
      <c r="M769" s="53">
        <f t="shared" si="44"/>
        <v>1.7139400000000009</v>
      </c>
      <c r="N769" s="11">
        <v>2.6143182501373201</v>
      </c>
      <c r="O769" s="11">
        <v>2.295048521466192</v>
      </c>
      <c r="P769" s="11">
        <v>0.31926972867112707</v>
      </c>
      <c r="Q769" s="26">
        <v>88410</v>
      </c>
      <c r="R769">
        <v>123540</v>
      </c>
      <c r="S769">
        <v>3430</v>
      </c>
      <c r="T769" s="27">
        <f t="shared" si="45"/>
        <v>215380</v>
      </c>
      <c r="U769" s="46" t="str">
        <f t="shared" si="46"/>
        <v>MO</v>
      </c>
      <c r="V769">
        <f t="shared" si="47"/>
        <v>563071.86471457605</v>
      </c>
    </row>
    <row r="770" spans="1:22" x14ac:dyDescent="0.2">
      <c r="A770" s="24">
        <v>48033</v>
      </c>
      <c r="B770" s="25" t="s">
        <v>988</v>
      </c>
      <c r="C770" s="46">
        <v>252</v>
      </c>
      <c r="D770" s="46">
        <v>252</v>
      </c>
      <c r="E770" s="53">
        <v>252</v>
      </c>
      <c r="F770" s="54">
        <v>52.62</v>
      </c>
      <c r="G770" s="46">
        <v>52.62</v>
      </c>
      <c r="H770" s="53">
        <v>52.62</v>
      </c>
      <c r="I770" s="54"/>
      <c r="J770" s="46">
        <v>264.12040000000002</v>
      </c>
      <c r="K770" s="54">
        <v>11.4861</v>
      </c>
      <c r="L770" s="46">
        <v>15.43483</v>
      </c>
      <c r="M770" s="53">
        <f t="shared" si="44"/>
        <v>-3.9487299999999994</v>
      </c>
      <c r="N770" s="11">
        <v>2.1396105059041921</v>
      </c>
      <c r="O770" s="11">
        <v>2.875172985159907</v>
      </c>
      <c r="P770" s="11">
        <v>-0.73556247925571439</v>
      </c>
      <c r="Q770" s="26">
        <v>32410</v>
      </c>
      <c r="R770">
        <v>0</v>
      </c>
      <c r="S770">
        <v>308900</v>
      </c>
      <c r="T770" s="27">
        <f t="shared" si="45"/>
        <v>341310</v>
      </c>
      <c r="U770" s="46" t="str">
        <f t="shared" si="46"/>
        <v>TX</v>
      </c>
      <c r="V770">
        <f t="shared" si="47"/>
        <v>730270.46177015977</v>
      </c>
    </row>
    <row r="771" spans="1:22" x14ac:dyDescent="0.2">
      <c r="A771" s="24">
        <v>42117</v>
      </c>
      <c r="B771" s="25" t="s">
        <v>989</v>
      </c>
      <c r="C771" s="46">
        <v>1057</v>
      </c>
      <c r="D771" s="46">
        <v>1057</v>
      </c>
      <c r="E771" s="53">
        <v>126</v>
      </c>
      <c r="F771" s="54">
        <v>717.96</v>
      </c>
      <c r="G771" s="46">
        <v>717.96</v>
      </c>
      <c r="H771" s="53">
        <v>0</v>
      </c>
      <c r="I771" s="54">
        <v>264.04309999999998</v>
      </c>
      <c r="J771" s="46">
        <v>264.04309999999998</v>
      </c>
      <c r="K771" s="54">
        <v>23.972069999999999</v>
      </c>
      <c r="L771" s="46">
        <v>22.157979999999998</v>
      </c>
      <c r="M771" s="53">
        <f t="shared" si="44"/>
        <v>1.8140900000000002</v>
      </c>
      <c r="N771" s="11">
        <v>4.4654750368071587</v>
      </c>
      <c r="O771" s="11">
        <v>4.1275495422828437</v>
      </c>
      <c r="P771" s="11">
        <v>0.33792549452431508</v>
      </c>
      <c r="Q771" s="26">
        <v>55810</v>
      </c>
      <c r="R771">
        <v>128340</v>
      </c>
      <c r="S771">
        <v>2230</v>
      </c>
      <c r="T771" s="27">
        <f t="shared" si="45"/>
        <v>186380</v>
      </c>
      <c r="U771" s="46" t="str">
        <f t="shared" si="46"/>
        <v>PA</v>
      </c>
      <c r="V771">
        <f t="shared" si="47"/>
        <v>832275.23736011819</v>
      </c>
    </row>
    <row r="772" spans="1:22" x14ac:dyDescent="0.2">
      <c r="A772" s="24">
        <v>53045</v>
      </c>
      <c r="B772" s="25" t="s">
        <v>990</v>
      </c>
      <c r="C772" s="46">
        <v>3198</v>
      </c>
      <c r="D772" s="46">
        <v>4100</v>
      </c>
      <c r="E772" s="53">
        <v>1324</v>
      </c>
      <c r="F772" s="54">
        <v>2373.6999999999998</v>
      </c>
      <c r="G772" s="46">
        <v>3275.7</v>
      </c>
      <c r="H772" s="53">
        <v>499.7</v>
      </c>
      <c r="I772" s="54"/>
      <c r="J772" s="46">
        <v>263.90429999999998</v>
      </c>
      <c r="K772" s="54">
        <v>45.692480000000003</v>
      </c>
      <c r="L772" s="46">
        <v>31.222429999999999</v>
      </c>
      <c r="M772" s="53">
        <f t="shared" si="44"/>
        <v>14.470050000000004</v>
      </c>
      <c r="N772" s="11">
        <v>8.5115148091011932</v>
      </c>
      <c r="O772" s="11">
        <v>5.8160593454573988</v>
      </c>
      <c r="P772" s="11">
        <v>2.6954554636437931</v>
      </c>
      <c r="Q772" s="26">
        <v>80</v>
      </c>
      <c r="R772">
        <v>2300</v>
      </c>
      <c r="S772">
        <v>61820</v>
      </c>
      <c r="T772" s="27">
        <f t="shared" si="45"/>
        <v>64200</v>
      </c>
      <c r="U772" s="46" t="str">
        <f t="shared" si="46"/>
        <v>WA</v>
      </c>
      <c r="V772">
        <f t="shared" si="47"/>
        <v>546439.25074429659</v>
      </c>
    </row>
    <row r="773" spans="1:22" x14ac:dyDescent="0.2">
      <c r="A773" s="24">
        <v>42055</v>
      </c>
      <c r="B773" s="25" t="s">
        <v>991</v>
      </c>
      <c r="C773" s="46">
        <v>1712</v>
      </c>
      <c r="D773" s="46">
        <v>1842</v>
      </c>
      <c r="E773" s="53">
        <v>379</v>
      </c>
      <c r="F773" s="54">
        <v>1140.72</v>
      </c>
      <c r="G773" s="46">
        <v>1270.72</v>
      </c>
      <c r="H773" s="53">
        <v>0</v>
      </c>
      <c r="I773" s="54">
        <v>263.78989999999999</v>
      </c>
      <c r="J773" s="46">
        <v>263.78989999999999</v>
      </c>
      <c r="K773" s="54">
        <v>24.303180000000001</v>
      </c>
      <c r="L773" s="46">
        <v>22.162299999999998</v>
      </c>
      <c r="M773" s="53">
        <f t="shared" si="44"/>
        <v>2.1408800000000028</v>
      </c>
      <c r="N773" s="11">
        <v>4.5271536252409996</v>
      </c>
      <c r="O773" s="11">
        <v>4.1283542642846989</v>
      </c>
      <c r="P773" s="11">
        <v>0.39879936095630142</v>
      </c>
      <c r="Q773" s="26">
        <v>117850</v>
      </c>
      <c r="R773">
        <v>116470</v>
      </c>
      <c r="S773">
        <v>0</v>
      </c>
      <c r="T773" s="27">
        <f t="shared" si="45"/>
        <v>234320</v>
      </c>
      <c r="U773" s="46" t="str">
        <f t="shared" si="46"/>
        <v>PA</v>
      </c>
      <c r="V773">
        <f t="shared" si="47"/>
        <v>1060802.6374664709</v>
      </c>
    </row>
    <row r="774" spans="1:22" x14ac:dyDescent="0.2">
      <c r="A774" s="24">
        <v>53067</v>
      </c>
      <c r="B774" s="25" t="s">
        <v>992</v>
      </c>
      <c r="C774" s="46">
        <v>3185</v>
      </c>
      <c r="D774" s="46">
        <v>4263</v>
      </c>
      <c r="E774" s="53">
        <v>2347</v>
      </c>
      <c r="F774" s="54">
        <v>2551.12</v>
      </c>
      <c r="G774" s="46">
        <v>3629.12</v>
      </c>
      <c r="H774" s="53">
        <v>1713.12</v>
      </c>
      <c r="I774" s="54"/>
      <c r="J774" s="46">
        <v>263.67430000000002</v>
      </c>
      <c r="K774" s="54">
        <v>44.611719999999998</v>
      </c>
      <c r="L774" s="46">
        <v>30.210159999999998</v>
      </c>
      <c r="M774" s="53">
        <f t="shared" si="44"/>
        <v>14.40156</v>
      </c>
      <c r="N774" s="11">
        <v>8.3101927371741642</v>
      </c>
      <c r="O774" s="11">
        <v>5.6274954702681148</v>
      </c>
      <c r="P774" s="11">
        <v>2.6826972669060498</v>
      </c>
      <c r="Q774" s="26">
        <v>5290</v>
      </c>
      <c r="R774">
        <v>34610</v>
      </c>
      <c r="S774">
        <v>52220</v>
      </c>
      <c r="T774" s="27">
        <f t="shared" si="45"/>
        <v>92120</v>
      </c>
      <c r="U774" s="46" t="str">
        <f t="shared" si="46"/>
        <v>WA</v>
      </c>
      <c r="V774">
        <f t="shared" si="47"/>
        <v>765534.95494848397</v>
      </c>
    </row>
    <row r="775" spans="1:22" x14ac:dyDescent="0.2">
      <c r="A775" s="24">
        <v>6065</v>
      </c>
      <c r="B775" s="25" t="s">
        <v>993</v>
      </c>
      <c r="C775" s="46">
        <v>2489</v>
      </c>
      <c r="D775" s="46">
        <v>2040</v>
      </c>
      <c r="E775" s="53">
        <v>1586</v>
      </c>
      <c r="F775" s="54">
        <v>2003.12</v>
      </c>
      <c r="G775" s="46">
        <v>1554.12</v>
      </c>
      <c r="H775" s="53">
        <v>1100.1199999999999</v>
      </c>
      <c r="I775" s="54"/>
      <c r="J775" s="46">
        <v>263.50139999999999</v>
      </c>
      <c r="K775" s="54">
        <v>10.658250000000001</v>
      </c>
      <c r="L775" s="46">
        <v>9.7822270000000007</v>
      </c>
      <c r="M775" s="53">
        <f t="shared" si="44"/>
        <v>0.876023</v>
      </c>
      <c r="N775" s="11">
        <v>1.985400063951503</v>
      </c>
      <c r="O775" s="11">
        <v>1.822216040286925</v>
      </c>
      <c r="P775" s="11">
        <v>0.1631840236645779</v>
      </c>
      <c r="Q775" s="26">
        <v>10</v>
      </c>
      <c r="R775">
        <v>0</v>
      </c>
      <c r="S775">
        <v>26050</v>
      </c>
      <c r="T775" s="27">
        <f t="shared" si="45"/>
        <v>26060</v>
      </c>
      <c r="U775" s="46" t="str">
        <f t="shared" si="46"/>
        <v>CA</v>
      </c>
      <c r="V775">
        <f t="shared" si="47"/>
        <v>51739.52566657617</v>
      </c>
    </row>
    <row r="776" spans="1:22" x14ac:dyDescent="0.2">
      <c r="A776" s="24">
        <v>30089</v>
      </c>
      <c r="B776" s="25" t="s">
        <v>994</v>
      </c>
      <c r="C776" s="46">
        <v>453</v>
      </c>
      <c r="D776" s="46">
        <v>453</v>
      </c>
      <c r="E776" s="53">
        <v>453</v>
      </c>
      <c r="F776" s="54">
        <v>217.56</v>
      </c>
      <c r="G776" s="46">
        <v>217.56</v>
      </c>
      <c r="H776" s="53">
        <v>217.56</v>
      </c>
      <c r="I776" s="54"/>
      <c r="J776" s="46">
        <v>263.31400000000002</v>
      </c>
      <c r="K776" s="54">
        <v>14.551500000000001</v>
      </c>
      <c r="L776" s="46">
        <v>13.53739</v>
      </c>
      <c r="M776" s="53">
        <f t="shared" si="44"/>
        <v>1.0141100000000005</v>
      </c>
      <c r="N776" s="11">
        <v>2.710627826387098</v>
      </c>
      <c r="O776" s="11">
        <v>2.521721199234062</v>
      </c>
      <c r="P776" s="11">
        <v>0.1889066271530373</v>
      </c>
      <c r="Q776" s="26">
        <v>1000</v>
      </c>
      <c r="R776">
        <v>5060</v>
      </c>
      <c r="S776">
        <v>126310</v>
      </c>
      <c r="T776" s="27">
        <f t="shared" si="45"/>
        <v>132370</v>
      </c>
      <c r="U776" s="46" t="str">
        <f t="shared" si="46"/>
        <v>MT</v>
      </c>
      <c r="V776">
        <f t="shared" si="47"/>
        <v>358805.80537886015</v>
      </c>
    </row>
    <row r="777" spans="1:22" x14ac:dyDescent="0.2">
      <c r="A777" s="24">
        <v>19195</v>
      </c>
      <c r="B777" s="25" t="s">
        <v>995</v>
      </c>
      <c r="C777" s="46">
        <v>1338</v>
      </c>
      <c r="D777" s="46">
        <v>720</v>
      </c>
      <c r="E777" s="53">
        <v>0</v>
      </c>
      <c r="F777" s="54">
        <v>1167.72</v>
      </c>
      <c r="G777" s="46">
        <v>549.72</v>
      </c>
      <c r="H777" s="53">
        <v>0</v>
      </c>
      <c r="I777" s="54">
        <v>263.15699999999998</v>
      </c>
      <c r="J777" s="46">
        <v>263.15699999999998</v>
      </c>
      <c r="K777" s="54">
        <v>12.650449999999999</v>
      </c>
      <c r="L777" s="46">
        <v>11.111330000000001</v>
      </c>
      <c r="M777" s="53">
        <f t="shared" si="44"/>
        <v>1.5391199999999987</v>
      </c>
      <c r="N777" s="11">
        <v>2.356503576010629</v>
      </c>
      <c r="O777" s="11">
        <v>2.0697990094608638</v>
      </c>
      <c r="P777" s="11">
        <v>0.28670456654976523</v>
      </c>
      <c r="Q777" s="26">
        <v>212990</v>
      </c>
      <c r="R777">
        <v>3720</v>
      </c>
      <c r="S777">
        <v>9790</v>
      </c>
      <c r="T777" s="27">
        <f t="shared" si="45"/>
        <v>226500</v>
      </c>
      <c r="U777" s="46" t="str">
        <f t="shared" si="46"/>
        <v>IA</v>
      </c>
      <c r="V777">
        <f t="shared" si="47"/>
        <v>533748.05996640748</v>
      </c>
    </row>
    <row r="778" spans="1:22" x14ac:dyDescent="0.2">
      <c r="A778" s="24">
        <v>4013</v>
      </c>
      <c r="B778" s="25" t="s">
        <v>996</v>
      </c>
      <c r="C778" s="46">
        <v>2002</v>
      </c>
      <c r="D778" s="46">
        <v>2944</v>
      </c>
      <c r="E778" s="53">
        <v>1343</v>
      </c>
      <c r="F778" s="54">
        <v>1994.08</v>
      </c>
      <c r="G778" s="46">
        <v>2936.08</v>
      </c>
      <c r="H778" s="53">
        <v>1335.08</v>
      </c>
      <c r="I778" s="54"/>
      <c r="J778" s="46">
        <v>263.09539999999998</v>
      </c>
      <c r="K778" s="54">
        <v>9.1639320000000009</v>
      </c>
      <c r="L778" s="46">
        <v>8.5744330000000009</v>
      </c>
      <c r="M778" s="53">
        <f t="shared" si="44"/>
        <v>0.589499</v>
      </c>
      <c r="N778" s="11">
        <v>1.707041135162642</v>
      </c>
      <c r="O778" s="11">
        <v>1.5972302982710931</v>
      </c>
      <c r="P778" s="11">
        <v>0.1098108368915485</v>
      </c>
      <c r="Q778" s="26">
        <v>0</v>
      </c>
      <c r="R778">
        <v>0</v>
      </c>
      <c r="S778">
        <v>2550</v>
      </c>
      <c r="T778" s="27">
        <f t="shared" si="45"/>
        <v>2550</v>
      </c>
      <c r="U778" s="46" t="str">
        <f t="shared" si="46"/>
        <v>AZ</v>
      </c>
      <c r="V778">
        <f t="shared" si="47"/>
        <v>4352.9548946647374</v>
      </c>
    </row>
    <row r="779" spans="1:22" x14ac:dyDescent="0.2">
      <c r="A779" s="24">
        <v>26037</v>
      </c>
      <c r="B779" s="25" t="s">
        <v>997</v>
      </c>
      <c r="C779" s="46">
        <v>1583</v>
      </c>
      <c r="D779" s="46">
        <v>1565</v>
      </c>
      <c r="E779" s="53">
        <v>91</v>
      </c>
      <c r="F779" s="54">
        <v>1146.1199999999999</v>
      </c>
      <c r="G779" s="46">
        <v>1128.1199999999999</v>
      </c>
      <c r="H779" s="53">
        <v>0</v>
      </c>
      <c r="I779" s="54">
        <v>262.77730000000003</v>
      </c>
      <c r="J779" s="46">
        <v>262.77730000000003</v>
      </c>
      <c r="K779" s="54">
        <v>16.83024</v>
      </c>
      <c r="L779" s="46">
        <v>15.158849999999999</v>
      </c>
      <c r="M779" s="53">
        <f t="shared" si="44"/>
        <v>1.6713900000000006</v>
      </c>
      <c r="N779" s="11">
        <v>3.1351075056711131</v>
      </c>
      <c r="O779" s="11">
        <v>2.8237639161617749</v>
      </c>
      <c r="P779" s="11">
        <v>0.31134358950933821</v>
      </c>
      <c r="Q779" s="26">
        <v>182460</v>
      </c>
      <c r="R779">
        <v>72200</v>
      </c>
      <c r="S779">
        <v>2760</v>
      </c>
      <c r="T779" s="27">
        <f t="shared" si="45"/>
        <v>257420</v>
      </c>
      <c r="U779" s="46" t="str">
        <f t="shared" si="46"/>
        <v>MI</v>
      </c>
      <c r="V779">
        <f t="shared" si="47"/>
        <v>807039.37410985795</v>
      </c>
    </row>
    <row r="780" spans="1:22" x14ac:dyDescent="0.2">
      <c r="A780" s="24">
        <v>53035</v>
      </c>
      <c r="B780" s="25" t="s">
        <v>998</v>
      </c>
      <c r="C780" s="46">
        <v>4491</v>
      </c>
      <c r="D780" s="46">
        <v>5591</v>
      </c>
      <c r="E780" s="53">
        <v>2835</v>
      </c>
      <c r="F780" s="54">
        <v>3723.18</v>
      </c>
      <c r="G780" s="46">
        <v>4823.18</v>
      </c>
      <c r="H780" s="53">
        <v>2067.1799999999998</v>
      </c>
      <c r="I780" s="54"/>
      <c r="J780" s="46">
        <v>262.13200000000001</v>
      </c>
      <c r="K780" s="54">
        <v>45.799550000000004</v>
      </c>
      <c r="L780" s="46">
        <v>27.937270000000002</v>
      </c>
      <c r="M780" s="53">
        <f t="shared" ref="M780:M843" si="48">K780-L780</f>
        <v>17.862280000000002</v>
      </c>
      <c r="N780" s="11">
        <v>8.5314596203832753</v>
      </c>
      <c r="O780" s="11">
        <v>5.204105518694945</v>
      </c>
      <c r="P780" s="11">
        <v>3.3273541016883308</v>
      </c>
      <c r="Q780" s="26">
        <v>40</v>
      </c>
      <c r="R780">
        <v>1600</v>
      </c>
      <c r="S780">
        <v>9790</v>
      </c>
      <c r="T780" s="27">
        <f t="shared" ref="T780:T843" si="49">SUM(Q780:S780)</f>
        <v>11430</v>
      </c>
      <c r="U780" s="46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">
      <c r="A781" s="24">
        <v>38043</v>
      </c>
      <c r="B781" s="25" t="s">
        <v>999</v>
      </c>
      <c r="C781" s="46">
        <v>221</v>
      </c>
      <c r="D781" s="46">
        <v>221</v>
      </c>
      <c r="E781" s="53">
        <v>99</v>
      </c>
      <c r="F781" s="54">
        <v>177.28</v>
      </c>
      <c r="G781" s="46">
        <v>177.28</v>
      </c>
      <c r="H781" s="53">
        <v>55.28</v>
      </c>
      <c r="I781" s="54">
        <v>261.63810000000001</v>
      </c>
      <c r="J781" s="46">
        <v>261.63810000000001</v>
      </c>
      <c r="K781" s="54">
        <v>0</v>
      </c>
      <c r="L781" s="46">
        <v>0</v>
      </c>
      <c r="M781" s="53">
        <f t="shared" si="48"/>
        <v>0</v>
      </c>
      <c r="N781" s="11">
        <v>0</v>
      </c>
      <c r="O781" s="11">
        <v>0</v>
      </c>
      <c r="P781" s="11">
        <v>0</v>
      </c>
      <c r="Q781" s="26">
        <v>0</v>
      </c>
      <c r="R781">
        <v>0</v>
      </c>
      <c r="S781">
        <v>0</v>
      </c>
      <c r="T781" s="27">
        <f t="shared" si="49"/>
        <v>0</v>
      </c>
      <c r="U781" s="46" t="str">
        <f t="shared" si="50"/>
        <v>ND</v>
      </c>
      <c r="V781">
        <f t="shared" si="51"/>
        <v>0</v>
      </c>
    </row>
    <row r="782" spans="1:22" x14ac:dyDescent="0.2">
      <c r="A782" s="24">
        <v>31133</v>
      </c>
      <c r="B782" s="25" t="s">
        <v>1000</v>
      </c>
      <c r="C782" s="46">
        <v>647</v>
      </c>
      <c r="D782" s="46">
        <v>505</v>
      </c>
      <c r="E782" s="53">
        <v>69</v>
      </c>
      <c r="F782" s="54">
        <v>499.98</v>
      </c>
      <c r="G782" s="46">
        <v>357.98</v>
      </c>
      <c r="H782" s="53">
        <v>0</v>
      </c>
      <c r="I782" s="54">
        <v>261.1318</v>
      </c>
      <c r="J782" s="46">
        <v>261.1318</v>
      </c>
      <c r="K782" s="54">
        <v>14.57033</v>
      </c>
      <c r="L782" s="46">
        <v>12.159739999999999</v>
      </c>
      <c r="M782" s="53">
        <f t="shared" si="48"/>
        <v>2.4105900000000009</v>
      </c>
      <c r="N782" s="11">
        <v>2.7141354456683322</v>
      </c>
      <c r="O782" s="11">
        <v>2.2650949802860358</v>
      </c>
      <c r="P782" s="11">
        <v>0.44904046538229592</v>
      </c>
      <c r="Q782" s="26">
        <v>79390</v>
      </c>
      <c r="R782">
        <v>26950</v>
      </c>
      <c r="S782">
        <v>119660</v>
      </c>
      <c r="T782" s="27">
        <f t="shared" si="49"/>
        <v>226000</v>
      </c>
      <c r="U782" s="46" t="str">
        <f t="shared" si="50"/>
        <v>NE</v>
      </c>
      <c r="V782">
        <f t="shared" si="51"/>
        <v>613394.61072104308</v>
      </c>
    </row>
    <row r="783" spans="1:22" x14ac:dyDescent="0.2">
      <c r="A783" s="24">
        <v>53025</v>
      </c>
      <c r="B783" s="25" t="s">
        <v>1001</v>
      </c>
      <c r="C783" s="46">
        <v>1322</v>
      </c>
      <c r="D783" s="46">
        <v>1565</v>
      </c>
      <c r="E783" s="53">
        <v>28</v>
      </c>
      <c r="F783" s="54">
        <v>648.02</v>
      </c>
      <c r="G783" s="46">
        <v>891.02</v>
      </c>
      <c r="H783" s="53">
        <v>0</v>
      </c>
      <c r="I783" s="54"/>
      <c r="J783" s="46">
        <v>260.26889999999997</v>
      </c>
      <c r="K783" s="54">
        <v>0</v>
      </c>
      <c r="L783" s="46">
        <v>0</v>
      </c>
      <c r="M783" s="53">
        <f t="shared" si="48"/>
        <v>0</v>
      </c>
      <c r="N783" s="11">
        <v>0</v>
      </c>
      <c r="O783" s="11">
        <v>0</v>
      </c>
      <c r="P783" s="11">
        <v>0</v>
      </c>
      <c r="Q783" s="26">
        <v>0</v>
      </c>
      <c r="R783">
        <v>0</v>
      </c>
      <c r="S783">
        <v>0</v>
      </c>
      <c r="T783" s="27">
        <f t="shared" si="49"/>
        <v>0</v>
      </c>
      <c r="U783" s="46" t="str">
        <f t="shared" si="50"/>
        <v>WA</v>
      </c>
      <c r="V783">
        <f t="shared" si="51"/>
        <v>0</v>
      </c>
    </row>
    <row r="784" spans="1:22" x14ac:dyDescent="0.2">
      <c r="A784" s="24">
        <v>29075</v>
      </c>
      <c r="B784" s="25" t="s">
        <v>1002</v>
      </c>
      <c r="C784" s="46">
        <v>562</v>
      </c>
      <c r="D784" s="46">
        <v>387</v>
      </c>
      <c r="E784" s="53">
        <v>0</v>
      </c>
      <c r="F784" s="54">
        <v>439.92</v>
      </c>
      <c r="G784" s="46">
        <v>264.92</v>
      </c>
      <c r="H784" s="53">
        <v>0</v>
      </c>
      <c r="I784" s="54">
        <v>260.1191</v>
      </c>
      <c r="J784" s="46">
        <v>260.1191</v>
      </c>
      <c r="K784" s="54">
        <v>12.833589999999999</v>
      </c>
      <c r="L784" s="46">
        <v>11.15948</v>
      </c>
      <c r="M784" s="53">
        <f t="shared" si="48"/>
        <v>1.6741099999999989</v>
      </c>
      <c r="N784" s="11">
        <v>2.3906185730985259</v>
      </c>
      <c r="O784" s="11">
        <v>2.0787683067732048</v>
      </c>
      <c r="P784" s="11">
        <v>0.31185026632532059</v>
      </c>
      <c r="Q784" s="26">
        <v>93700</v>
      </c>
      <c r="R784">
        <v>137340</v>
      </c>
      <c r="S784">
        <v>5900</v>
      </c>
      <c r="T784" s="27">
        <f t="shared" si="49"/>
        <v>236940</v>
      </c>
      <c r="U784" s="46" t="str">
        <f t="shared" si="50"/>
        <v>MO</v>
      </c>
      <c r="V784">
        <f t="shared" si="51"/>
        <v>566433.16470996477</v>
      </c>
    </row>
    <row r="785" spans="1:22" x14ac:dyDescent="0.2">
      <c r="A785" s="24">
        <v>30099</v>
      </c>
      <c r="B785" s="25" t="s">
        <v>1003</v>
      </c>
      <c r="C785" s="46">
        <v>360</v>
      </c>
      <c r="D785" s="46">
        <v>360</v>
      </c>
      <c r="E785" s="53">
        <v>266</v>
      </c>
      <c r="F785" s="54">
        <v>152.32</v>
      </c>
      <c r="G785" s="46">
        <v>152.32</v>
      </c>
      <c r="H785" s="53">
        <v>58.320010000000003</v>
      </c>
      <c r="I785" s="54"/>
      <c r="J785" s="46">
        <v>259.798</v>
      </c>
      <c r="K785" s="54">
        <v>14.78417</v>
      </c>
      <c r="L785" s="46">
        <v>13.776809999999999</v>
      </c>
      <c r="M785" s="53">
        <f t="shared" si="48"/>
        <v>1.0073600000000003</v>
      </c>
      <c r="N785" s="11">
        <v>2.7539691847601522</v>
      </c>
      <c r="O785" s="11">
        <v>2.566319935735013</v>
      </c>
      <c r="P785" s="11">
        <v>0.18764924902513891</v>
      </c>
      <c r="Q785" s="26">
        <v>1180</v>
      </c>
      <c r="R785">
        <v>6600</v>
      </c>
      <c r="S785">
        <v>110170</v>
      </c>
      <c r="T785" s="27">
        <f t="shared" si="49"/>
        <v>117950</v>
      </c>
      <c r="U785" s="46" t="str">
        <f t="shared" si="50"/>
        <v>MT</v>
      </c>
      <c r="V785">
        <f t="shared" si="51"/>
        <v>324830.66534245992</v>
      </c>
    </row>
    <row r="786" spans="1:22" x14ac:dyDescent="0.2">
      <c r="A786" s="24">
        <v>17161</v>
      </c>
      <c r="B786" s="25" t="s">
        <v>1004</v>
      </c>
      <c r="C786" s="46">
        <v>1353</v>
      </c>
      <c r="D786" s="46">
        <v>1907</v>
      </c>
      <c r="E786" s="53">
        <v>295</v>
      </c>
      <c r="F786" s="54">
        <v>1233.8800000000001</v>
      </c>
      <c r="G786" s="46">
        <v>1787.88</v>
      </c>
      <c r="H786" s="53">
        <v>175.88</v>
      </c>
      <c r="I786" s="54">
        <v>259.73939999999999</v>
      </c>
      <c r="J786" s="46">
        <v>259.73939999999999</v>
      </c>
      <c r="K786" s="54">
        <v>13.62982</v>
      </c>
      <c r="L786" s="46">
        <v>11.805680000000001</v>
      </c>
      <c r="M786" s="53">
        <f t="shared" si="48"/>
        <v>1.8241399999999999</v>
      </c>
      <c r="N786" s="11">
        <v>2.538938897065417</v>
      </c>
      <c r="O786" s="11">
        <v>2.1991413062173422</v>
      </c>
      <c r="P786" s="11">
        <v>0.33979759084807493</v>
      </c>
      <c r="Q786" s="26">
        <v>132800</v>
      </c>
      <c r="R786">
        <v>23970</v>
      </c>
      <c r="S786">
        <v>610</v>
      </c>
      <c r="T786" s="27">
        <f t="shared" si="49"/>
        <v>157380</v>
      </c>
      <c r="U786" s="46" t="str">
        <f t="shared" si="50"/>
        <v>IL</v>
      </c>
      <c r="V786">
        <f t="shared" si="51"/>
        <v>399578.20362015534</v>
      </c>
    </row>
    <row r="787" spans="1:22" x14ac:dyDescent="0.2">
      <c r="A787" s="24">
        <v>26161</v>
      </c>
      <c r="B787" s="25" t="s">
        <v>1005</v>
      </c>
      <c r="C787" s="46">
        <v>2892</v>
      </c>
      <c r="D787" s="46">
        <v>2892</v>
      </c>
      <c r="E787" s="53">
        <v>1238</v>
      </c>
      <c r="F787" s="54">
        <v>2466.34</v>
      </c>
      <c r="G787" s="46">
        <v>2466.34</v>
      </c>
      <c r="H787" s="53">
        <v>812.34</v>
      </c>
      <c r="I787" s="54">
        <v>259.73939999999999</v>
      </c>
      <c r="J787" s="46">
        <v>259.73939999999999</v>
      </c>
      <c r="K787" s="54">
        <v>16.89339</v>
      </c>
      <c r="L787" s="46">
        <v>15.350540000000001</v>
      </c>
      <c r="M787" s="53">
        <f t="shared" si="48"/>
        <v>1.5428499999999996</v>
      </c>
      <c r="N787" s="11">
        <v>3.146870976601007</v>
      </c>
      <c r="O787" s="11">
        <v>2.8594715922116771</v>
      </c>
      <c r="P787" s="11">
        <v>0.28739938438932988</v>
      </c>
      <c r="Q787" s="26">
        <v>116560</v>
      </c>
      <c r="R787">
        <v>90130</v>
      </c>
      <c r="S787">
        <v>7360</v>
      </c>
      <c r="T787" s="27">
        <f t="shared" si="49"/>
        <v>214050</v>
      </c>
      <c r="U787" s="46" t="str">
        <f t="shared" si="50"/>
        <v>MI</v>
      </c>
      <c r="V787">
        <f t="shared" si="51"/>
        <v>673587.73254144553</v>
      </c>
    </row>
    <row r="788" spans="1:22" x14ac:dyDescent="0.2">
      <c r="A788" s="24">
        <v>31027</v>
      </c>
      <c r="B788" s="25" t="s">
        <v>1006</v>
      </c>
      <c r="C788" s="46">
        <v>501</v>
      </c>
      <c r="D788" s="46">
        <v>247</v>
      </c>
      <c r="E788" s="53">
        <v>334</v>
      </c>
      <c r="F788" s="54">
        <v>359.4</v>
      </c>
      <c r="G788" s="46">
        <v>105.4</v>
      </c>
      <c r="H788" s="53">
        <v>192.4</v>
      </c>
      <c r="I788" s="54">
        <v>259.4862</v>
      </c>
      <c r="J788" s="46">
        <v>259.4862</v>
      </c>
      <c r="K788" s="54">
        <v>14.21668</v>
      </c>
      <c r="L788" s="46">
        <v>10.16919</v>
      </c>
      <c r="M788" s="53">
        <f t="shared" si="48"/>
        <v>4.0474899999999998</v>
      </c>
      <c r="N788" s="11">
        <v>2.648258145678517</v>
      </c>
      <c r="O788" s="11">
        <v>1.8942988273248409</v>
      </c>
      <c r="P788" s="11">
        <v>0.75395931835367602</v>
      </c>
      <c r="Q788" s="26">
        <v>295290</v>
      </c>
      <c r="R788">
        <v>12680</v>
      </c>
      <c r="S788">
        <v>123900</v>
      </c>
      <c r="T788" s="27">
        <f t="shared" si="49"/>
        <v>431870</v>
      </c>
      <c r="U788" s="46" t="str">
        <f t="shared" si="50"/>
        <v>NE</v>
      </c>
      <c r="V788">
        <f t="shared" si="51"/>
        <v>1143703.2453741811</v>
      </c>
    </row>
    <row r="789" spans="1:22" x14ac:dyDescent="0.2">
      <c r="A789" s="24">
        <v>53039</v>
      </c>
      <c r="B789" s="25" t="s">
        <v>1007</v>
      </c>
      <c r="C789" s="46">
        <v>579</v>
      </c>
      <c r="D789" s="46">
        <v>579</v>
      </c>
      <c r="E789" s="53">
        <v>176</v>
      </c>
      <c r="F789" s="54">
        <v>5.0999759999999998</v>
      </c>
      <c r="G789" s="46">
        <v>5.0999759999999998</v>
      </c>
      <c r="H789" s="53">
        <v>0</v>
      </c>
      <c r="I789" s="54">
        <v>259.3596</v>
      </c>
      <c r="J789" s="46">
        <v>259.3596</v>
      </c>
      <c r="K789" s="54">
        <v>19.16189</v>
      </c>
      <c r="L789" s="46">
        <v>15.53054</v>
      </c>
      <c r="M789" s="53">
        <f t="shared" si="48"/>
        <v>3.6313499999999994</v>
      </c>
      <c r="N789" s="11">
        <v>3.5694431666954389</v>
      </c>
      <c r="O789" s="11">
        <v>2.8930016756222989</v>
      </c>
      <c r="P789" s="11">
        <v>0.67644149107313944</v>
      </c>
      <c r="Q789" s="26">
        <v>23690</v>
      </c>
      <c r="R789">
        <v>13290</v>
      </c>
      <c r="S789">
        <v>186990</v>
      </c>
      <c r="T789" s="27">
        <f t="shared" si="49"/>
        <v>223970</v>
      </c>
      <c r="U789" s="46" t="str">
        <f t="shared" si="50"/>
        <v>WA</v>
      </c>
      <c r="V789">
        <f t="shared" si="51"/>
        <v>799448.18604477751</v>
      </c>
    </row>
    <row r="790" spans="1:22" x14ac:dyDescent="0.2">
      <c r="A790" s="24">
        <v>21057</v>
      </c>
      <c r="B790" s="25" t="s">
        <v>1008</v>
      </c>
      <c r="C790" s="46">
        <v>670</v>
      </c>
      <c r="D790" s="46">
        <v>670</v>
      </c>
      <c r="E790" s="53">
        <v>0</v>
      </c>
      <c r="F790" s="54">
        <v>446.04</v>
      </c>
      <c r="G790" s="46">
        <v>446.04</v>
      </c>
      <c r="H790" s="53">
        <v>0</v>
      </c>
      <c r="I790" s="54">
        <v>259.23309999999998</v>
      </c>
      <c r="J790" s="46">
        <v>259.23309999999998</v>
      </c>
      <c r="K790" s="54">
        <v>11.57911</v>
      </c>
      <c r="L790" s="46">
        <v>16.950109999999999</v>
      </c>
      <c r="M790" s="53">
        <f t="shared" si="48"/>
        <v>-5.3709999999999987</v>
      </c>
      <c r="N790" s="11">
        <v>2.1569362451154261</v>
      </c>
      <c r="O790" s="11">
        <v>3.1574366784401762</v>
      </c>
      <c r="P790" s="11">
        <v>-1.00050043332475</v>
      </c>
      <c r="Q790" s="26">
        <v>5330</v>
      </c>
      <c r="R790">
        <v>22380</v>
      </c>
      <c r="S790">
        <v>4880</v>
      </c>
      <c r="T790" s="27">
        <f t="shared" si="49"/>
        <v>32590</v>
      </c>
      <c r="U790" s="46" t="str">
        <f t="shared" si="50"/>
        <v>KY</v>
      </c>
      <c r="V790">
        <f t="shared" si="51"/>
        <v>70294.552228311732</v>
      </c>
    </row>
    <row r="791" spans="1:22" x14ac:dyDescent="0.2">
      <c r="A791" s="24">
        <v>27131</v>
      </c>
      <c r="B791" s="25" t="s">
        <v>1009</v>
      </c>
      <c r="C791" s="46">
        <v>1504</v>
      </c>
      <c r="D791" s="46">
        <v>1091</v>
      </c>
      <c r="E791" s="53">
        <v>0</v>
      </c>
      <c r="F791" s="54">
        <v>1337.76</v>
      </c>
      <c r="G791" s="46">
        <v>924.76</v>
      </c>
      <c r="H791" s="53">
        <v>0</v>
      </c>
      <c r="I791" s="54">
        <v>259.23309999999998</v>
      </c>
      <c r="J791" s="46">
        <v>259.23309999999998</v>
      </c>
      <c r="K791" s="54">
        <v>15.94525</v>
      </c>
      <c r="L791" s="46">
        <v>14.464969999999999</v>
      </c>
      <c r="M791" s="53">
        <f t="shared" si="48"/>
        <v>1.4802800000000005</v>
      </c>
      <c r="N791" s="11">
        <v>2.9702531250179631</v>
      </c>
      <c r="O791" s="11">
        <v>2.6945091701786481</v>
      </c>
      <c r="P791" s="11">
        <v>0.27574395483931519</v>
      </c>
      <c r="Q791" s="26">
        <v>174130</v>
      </c>
      <c r="R791">
        <v>55180</v>
      </c>
      <c r="S791">
        <v>13320</v>
      </c>
      <c r="T791" s="27">
        <f t="shared" si="49"/>
        <v>242630</v>
      </c>
      <c r="U791" s="46" t="str">
        <f t="shared" si="50"/>
        <v>MN</v>
      </c>
      <c r="V791">
        <f t="shared" si="51"/>
        <v>720672.51572310843</v>
      </c>
    </row>
    <row r="792" spans="1:22" x14ac:dyDescent="0.2">
      <c r="A792" s="24">
        <v>16057</v>
      </c>
      <c r="B792" s="25" t="s">
        <v>1010</v>
      </c>
      <c r="C792" s="46">
        <v>955</v>
      </c>
      <c r="D792" s="46">
        <v>955</v>
      </c>
      <c r="E792" s="53">
        <v>261</v>
      </c>
      <c r="F792" s="54">
        <v>557</v>
      </c>
      <c r="G792" s="46">
        <v>557</v>
      </c>
      <c r="H792" s="53">
        <v>0</v>
      </c>
      <c r="I792" s="54">
        <v>258.72680000000003</v>
      </c>
      <c r="J792" s="46">
        <v>258.72680000000003</v>
      </c>
      <c r="K792" s="54">
        <v>15.31643</v>
      </c>
      <c r="L792" s="46">
        <v>14.170529999999999</v>
      </c>
      <c r="M792" s="53">
        <f t="shared" si="48"/>
        <v>1.145900000000001</v>
      </c>
      <c r="N792" s="11">
        <v>2.8531176414053641</v>
      </c>
      <c r="O792" s="11">
        <v>2.639661404848515</v>
      </c>
      <c r="P792" s="11">
        <v>0.21345623655684839</v>
      </c>
      <c r="Q792" s="26">
        <v>213470</v>
      </c>
      <c r="R792">
        <v>560</v>
      </c>
      <c r="S792">
        <v>107870</v>
      </c>
      <c r="T792" s="27">
        <f t="shared" si="49"/>
        <v>321900</v>
      </c>
      <c r="U792" s="46" t="str">
        <f t="shared" si="50"/>
        <v>ID</v>
      </c>
      <c r="V792">
        <f t="shared" si="51"/>
        <v>918418.56876838673</v>
      </c>
    </row>
    <row r="793" spans="1:22" x14ac:dyDescent="0.2">
      <c r="A793" s="24">
        <v>18137</v>
      </c>
      <c r="B793" s="25" t="s">
        <v>1011</v>
      </c>
      <c r="C793" s="46">
        <v>1802</v>
      </c>
      <c r="D793" s="46">
        <v>1705</v>
      </c>
      <c r="E793" s="53">
        <v>245</v>
      </c>
      <c r="F793" s="54">
        <v>1717.54</v>
      </c>
      <c r="G793" s="46">
        <v>1620.54</v>
      </c>
      <c r="H793" s="53">
        <v>160.54</v>
      </c>
      <c r="I793" s="54">
        <v>258.72680000000003</v>
      </c>
      <c r="J793" s="46">
        <v>258.72680000000003</v>
      </c>
      <c r="K793" s="54">
        <v>13.55899</v>
      </c>
      <c r="L793" s="46">
        <v>12.211119999999999</v>
      </c>
      <c r="M793" s="53">
        <f t="shared" si="48"/>
        <v>1.3478700000000003</v>
      </c>
      <c r="N793" s="11">
        <v>2.5257448092433359</v>
      </c>
      <c r="O793" s="11">
        <v>2.274665956317357</v>
      </c>
      <c r="P793" s="11">
        <v>0.25107885292597881</v>
      </c>
      <c r="Q793" s="26">
        <v>106170</v>
      </c>
      <c r="R793">
        <v>28420</v>
      </c>
      <c r="S793">
        <v>3460</v>
      </c>
      <c r="T793" s="27">
        <f t="shared" si="49"/>
        <v>138050</v>
      </c>
      <c r="U793" s="46" t="str">
        <f t="shared" si="50"/>
        <v>IN</v>
      </c>
      <c r="V793">
        <f t="shared" si="51"/>
        <v>348679.07091604255</v>
      </c>
    </row>
    <row r="794" spans="1:22" x14ac:dyDescent="0.2">
      <c r="A794" s="24">
        <v>17141</v>
      </c>
      <c r="B794" s="25" t="s">
        <v>1012</v>
      </c>
      <c r="C794" s="46">
        <v>1226</v>
      </c>
      <c r="D794" s="46">
        <v>2325</v>
      </c>
      <c r="E794" s="53">
        <v>0</v>
      </c>
      <c r="F794" s="54">
        <v>1091.54</v>
      </c>
      <c r="G794" s="46">
        <v>2190.54</v>
      </c>
      <c r="H794" s="53">
        <v>0</v>
      </c>
      <c r="I794" s="54">
        <v>257.46100000000001</v>
      </c>
      <c r="J794" s="46">
        <v>257.46100000000001</v>
      </c>
      <c r="K794" s="54">
        <v>12.82766</v>
      </c>
      <c r="L794" s="46">
        <v>11.56546</v>
      </c>
      <c r="M794" s="53">
        <f t="shared" si="48"/>
        <v>1.2622</v>
      </c>
      <c r="N794" s="11">
        <v>2.3895139431283869</v>
      </c>
      <c r="O794" s="11">
        <v>2.1543935471234539</v>
      </c>
      <c r="P794" s="11">
        <v>0.2351203960049339</v>
      </c>
      <c r="Q794" s="26">
        <v>362410</v>
      </c>
      <c r="R794">
        <v>32130</v>
      </c>
      <c r="S794">
        <v>560</v>
      </c>
      <c r="T794" s="27">
        <f t="shared" si="49"/>
        <v>395100</v>
      </c>
      <c r="U794" s="46" t="str">
        <f t="shared" si="50"/>
        <v>IL</v>
      </c>
      <c r="V794">
        <f t="shared" si="51"/>
        <v>944096.95893002569</v>
      </c>
    </row>
    <row r="795" spans="1:22" x14ac:dyDescent="0.2">
      <c r="A795" s="24">
        <v>48495</v>
      </c>
      <c r="B795" s="25" t="s">
        <v>1013</v>
      </c>
      <c r="C795" s="46">
        <v>112.172</v>
      </c>
      <c r="D795" s="46">
        <v>112.172</v>
      </c>
      <c r="E795" s="53">
        <v>101.392</v>
      </c>
      <c r="F795" s="54">
        <v>0</v>
      </c>
      <c r="G795" s="46">
        <v>0</v>
      </c>
      <c r="H795" s="53">
        <v>0</v>
      </c>
      <c r="I795" s="54"/>
      <c r="J795" s="46">
        <v>257.37779999999998</v>
      </c>
      <c r="K795" s="54">
        <v>0</v>
      </c>
      <c r="L795" s="46">
        <v>0</v>
      </c>
      <c r="M795" s="53">
        <f t="shared" si="48"/>
        <v>0</v>
      </c>
      <c r="N795" s="11">
        <v>0</v>
      </c>
      <c r="O795" s="11">
        <v>0</v>
      </c>
      <c r="P795" s="11">
        <v>0</v>
      </c>
      <c r="Q795" s="26">
        <v>0</v>
      </c>
      <c r="R795">
        <v>0</v>
      </c>
      <c r="S795">
        <v>0</v>
      </c>
      <c r="T795" s="27">
        <f t="shared" si="49"/>
        <v>0</v>
      </c>
      <c r="U795" s="46" t="str">
        <f t="shared" si="50"/>
        <v>TX</v>
      </c>
      <c r="V795">
        <f t="shared" si="51"/>
        <v>0</v>
      </c>
    </row>
    <row r="796" spans="1:22" x14ac:dyDescent="0.2">
      <c r="A796" s="24">
        <v>17189</v>
      </c>
      <c r="B796" s="25" t="s">
        <v>1014</v>
      </c>
      <c r="C796" s="46">
        <v>945</v>
      </c>
      <c r="D796" s="46">
        <v>1423</v>
      </c>
      <c r="E796" s="53">
        <v>67</v>
      </c>
      <c r="F796" s="54">
        <v>830.52</v>
      </c>
      <c r="G796" s="46">
        <v>1308.52</v>
      </c>
      <c r="H796" s="53">
        <v>0</v>
      </c>
      <c r="I796" s="54">
        <v>257.20780000000002</v>
      </c>
      <c r="J796" s="46">
        <v>257.20780000000002</v>
      </c>
      <c r="K796" s="54">
        <v>13.19863</v>
      </c>
      <c r="L796" s="46">
        <v>11.52657</v>
      </c>
      <c r="M796" s="53">
        <f t="shared" si="48"/>
        <v>1.6720600000000001</v>
      </c>
      <c r="N796" s="11">
        <v>2.4586175822552692</v>
      </c>
      <c r="O796" s="11">
        <v>2.1471491863243468</v>
      </c>
      <c r="P796" s="11">
        <v>0.31146839593092213</v>
      </c>
      <c r="Q796" s="26">
        <v>193410</v>
      </c>
      <c r="R796">
        <v>75800</v>
      </c>
      <c r="S796">
        <v>1330</v>
      </c>
      <c r="T796" s="27">
        <f t="shared" si="49"/>
        <v>270540</v>
      </c>
      <c r="U796" s="46" t="str">
        <f t="shared" si="50"/>
        <v>IL</v>
      </c>
      <c r="V796">
        <f t="shared" si="51"/>
        <v>665154.40070334054</v>
      </c>
    </row>
    <row r="797" spans="1:22" x14ac:dyDescent="0.2">
      <c r="A797" s="24">
        <v>20021</v>
      </c>
      <c r="B797" s="25" t="s">
        <v>1015</v>
      </c>
      <c r="C797" s="46">
        <v>733</v>
      </c>
      <c r="D797" s="46">
        <v>752</v>
      </c>
      <c r="E797" s="53">
        <v>639</v>
      </c>
      <c r="F797" s="54">
        <v>621.86</v>
      </c>
      <c r="G797" s="46">
        <v>640.86</v>
      </c>
      <c r="H797" s="53">
        <v>527.86</v>
      </c>
      <c r="I797" s="54">
        <v>256.82810000000001</v>
      </c>
      <c r="J797" s="46">
        <v>256.82810000000001</v>
      </c>
      <c r="K797" s="54">
        <v>13.680149999999999</v>
      </c>
      <c r="L797" s="46">
        <v>11.673640000000001</v>
      </c>
      <c r="M797" s="53">
        <f t="shared" si="48"/>
        <v>2.0065099999999987</v>
      </c>
      <c r="N797" s="11">
        <v>2.548314280943508</v>
      </c>
      <c r="O797" s="11">
        <v>2.1745451272532379</v>
      </c>
      <c r="P797" s="11">
        <v>0.37376915369027069</v>
      </c>
      <c r="Q797" s="26">
        <v>162880</v>
      </c>
      <c r="R797">
        <v>121030</v>
      </c>
      <c r="S797">
        <v>3770</v>
      </c>
      <c r="T797" s="27">
        <f t="shared" si="49"/>
        <v>287680</v>
      </c>
      <c r="U797" s="46" t="str">
        <f t="shared" si="50"/>
        <v>KS</v>
      </c>
      <c r="V797">
        <f t="shared" si="51"/>
        <v>733099.05234182836</v>
      </c>
    </row>
    <row r="798" spans="1:22" x14ac:dyDescent="0.2">
      <c r="A798" s="24">
        <v>31043</v>
      </c>
      <c r="B798" s="25" t="s">
        <v>1016</v>
      </c>
      <c r="C798" s="46">
        <v>965</v>
      </c>
      <c r="D798" s="46">
        <v>451</v>
      </c>
      <c r="E798" s="53">
        <v>420</v>
      </c>
      <c r="F798" s="54">
        <v>836.42</v>
      </c>
      <c r="G798" s="46">
        <v>322.42</v>
      </c>
      <c r="H798" s="53">
        <v>291.42</v>
      </c>
      <c r="I798" s="54">
        <v>256.82810000000001</v>
      </c>
      <c r="J798" s="46">
        <v>256.82810000000001</v>
      </c>
      <c r="K798" s="54">
        <v>13.07546</v>
      </c>
      <c r="L798" s="46">
        <v>11.47663</v>
      </c>
      <c r="M798" s="53">
        <f t="shared" si="48"/>
        <v>1.5988299999999995</v>
      </c>
      <c r="N798" s="11">
        <v>2.4356736912903449</v>
      </c>
      <c r="O798" s="11">
        <v>2.137846450960311</v>
      </c>
      <c r="P798" s="11">
        <v>0.2978272403300336</v>
      </c>
      <c r="Q798" s="26">
        <v>107310</v>
      </c>
      <c r="R798">
        <v>2640</v>
      </c>
      <c r="S798">
        <v>32740</v>
      </c>
      <c r="T798" s="27">
        <f t="shared" si="49"/>
        <v>142690</v>
      </c>
      <c r="U798" s="46" t="str">
        <f t="shared" si="50"/>
        <v>NE</v>
      </c>
      <c r="V798">
        <f t="shared" si="51"/>
        <v>347546.27901021932</v>
      </c>
    </row>
    <row r="799" spans="1:22" x14ac:dyDescent="0.2">
      <c r="A799" s="24">
        <v>27059</v>
      </c>
      <c r="B799" s="25" t="s">
        <v>1017</v>
      </c>
      <c r="C799" s="46">
        <v>1584</v>
      </c>
      <c r="D799" s="46">
        <v>1584</v>
      </c>
      <c r="E799" s="53">
        <v>0</v>
      </c>
      <c r="F799" s="54">
        <v>1461.12</v>
      </c>
      <c r="G799" s="46">
        <v>1461.12</v>
      </c>
      <c r="H799" s="53">
        <v>0</v>
      </c>
      <c r="I799" s="54">
        <v>256.57490000000001</v>
      </c>
      <c r="J799" s="46">
        <v>256.57490000000001</v>
      </c>
      <c r="K799" s="54">
        <v>15.91351</v>
      </c>
      <c r="L799" s="46">
        <v>13.93777</v>
      </c>
      <c r="M799" s="53">
        <f t="shared" si="48"/>
        <v>1.9757400000000001</v>
      </c>
      <c r="N799" s="11">
        <v>2.9643406536432231</v>
      </c>
      <c r="O799" s="11">
        <v>2.596303281433757</v>
      </c>
      <c r="P799" s="11">
        <v>0.36803737220946608</v>
      </c>
      <c r="Q799" s="26">
        <v>104340</v>
      </c>
      <c r="R799">
        <v>44860</v>
      </c>
      <c r="S799">
        <v>13450</v>
      </c>
      <c r="T799" s="27">
        <f t="shared" si="49"/>
        <v>162650</v>
      </c>
      <c r="U799" s="46" t="str">
        <f t="shared" si="50"/>
        <v>MN</v>
      </c>
      <c r="V799">
        <f t="shared" si="51"/>
        <v>482150.00731507025</v>
      </c>
    </row>
    <row r="800" spans="1:22" x14ac:dyDescent="0.2">
      <c r="A800" s="24">
        <v>6083</v>
      </c>
      <c r="B800" s="25" t="s">
        <v>1018</v>
      </c>
      <c r="C800" s="46">
        <v>738</v>
      </c>
      <c r="D800" s="46">
        <v>2125</v>
      </c>
      <c r="E800" s="53">
        <v>106</v>
      </c>
      <c r="F800" s="54">
        <v>0</v>
      </c>
      <c r="G800" s="46">
        <v>499.04</v>
      </c>
      <c r="H800" s="53">
        <v>0</v>
      </c>
      <c r="I800" s="54"/>
      <c r="J800" s="46">
        <v>255.84979999999999</v>
      </c>
      <c r="K800" s="54">
        <v>38.532919999999997</v>
      </c>
      <c r="L800" s="46">
        <v>31.086069999999999</v>
      </c>
      <c r="M800" s="53">
        <f t="shared" si="48"/>
        <v>7.4468499999999977</v>
      </c>
      <c r="N800" s="11">
        <v>7.177844564749198</v>
      </c>
      <c r="O800" s="11">
        <v>5.7906584444914406</v>
      </c>
      <c r="P800" s="11">
        <v>1.387186120257758</v>
      </c>
      <c r="Q800" s="26">
        <v>6570</v>
      </c>
      <c r="R800">
        <v>2950</v>
      </c>
      <c r="S800">
        <v>197790</v>
      </c>
      <c r="T800" s="27">
        <f t="shared" si="49"/>
        <v>207310</v>
      </c>
      <c r="U800" s="46" t="str">
        <f t="shared" si="50"/>
        <v>CA</v>
      </c>
      <c r="V800">
        <f t="shared" si="51"/>
        <v>1488038.9567181561</v>
      </c>
    </row>
    <row r="801" spans="1:22" x14ac:dyDescent="0.2">
      <c r="A801" s="24">
        <v>4009</v>
      </c>
      <c r="B801" s="25" t="s">
        <v>1019</v>
      </c>
      <c r="C801" s="46">
        <v>377</v>
      </c>
      <c r="D801" s="46">
        <v>377</v>
      </c>
      <c r="E801" s="53">
        <v>46</v>
      </c>
      <c r="F801" s="54">
        <v>369.02</v>
      </c>
      <c r="G801" s="46">
        <v>369.02</v>
      </c>
      <c r="H801" s="53">
        <v>38.020000000000003</v>
      </c>
      <c r="I801" s="54"/>
      <c r="J801" s="46">
        <v>255.3272</v>
      </c>
      <c r="K801" s="54">
        <v>8.1008060000000004</v>
      </c>
      <c r="L801" s="46">
        <v>7.574465</v>
      </c>
      <c r="M801" s="53">
        <f t="shared" si="48"/>
        <v>0.52634100000000039</v>
      </c>
      <c r="N801" s="11">
        <v>1.50900389374041</v>
      </c>
      <c r="O801" s="11">
        <v>1.4109580180046839</v>
      </c>
      <c r="P801" s="11">
        <v>9.8045875735725735E-2</v>
      </c>
      <c r="Q801" s="26">
        <v>10</v>
      </c>
      <c r="R801">
        <v>10</v>
      </c>
      <c r="S801">
        <v>15360</v>
      </c>
      <c r="T801" s="27">
        <f t="shared" si="49"/>
        <v>15380</v>
      </c>
      <c r="U801" s="46" t="str">
        <f t="shared" si="50"/>
        <v>AZ</v>
      </c>
      <c r="V801">
        <f t="shared" si="51"/>
        <v>23208.479885727505</v>
      </c>
    </row>
    <row r="802" spans="1:22" x14ac:dyDescent="0.2">
      <c r="A802" s="24">
        <v>30085</v>
      </c>
      <c r="B802" s="25" t="s">
        <v>1020</v>
      </c>
      <c r="C802" s="46">
        <v>216</v>
      </c>
      <c r="D802" s="46">
        <v>216</v>
      </c>
      <c r="E802" s="53">
        <v>216</v>
      </c>
      <c r="F802" s="54">
        <v>2.8199920000000001</v>
      </c>
      <c r="G802" s="46">
        <v>2.8199920000000001</v>
      </c>
      <c r="H802" s="53">
        <v>2.8199920000000001</v>
      </c>
      <c r="I802" s="54"/>
      <c r="J802" s="46">
        <v>255.2216</v>
      </c>
      <c r="K802" s="54">
        <v>0</v>
      </c>
      <c r="L802" s="46">
        <v>0</v>
      </c>
      <c r="M802" s="53">
        <f t="shared" si="48"/>
        <v>0</v>
      </c>
      <c r="N802" s="11">
        <v>0</v>
      </c>
      <c r="O802" s="11">
        <v>0</v>
      </c>
      <c r="P802" s="11">
        <v>0</v>
      </c>
      <c r="Q802" s="26">
        <v>0</v>
      </c>
      <c r="R802">
        <v>0</v>
      </c>
      <c r="S802">
        <v>0</v>
      </c>
      <c r="T802" s="27">
        <f t="shared" si="49"/>
        <v>0</v>
      </c>
      <c r="U802" s="46" t="str">
        <f t="shared" si="50"/>
        <v>MT</v>
      </c>
      <c r="V802">
        <f t="shared" si="51"/>
        <v>0</v>
      </c>
    </row>
    <row r="803" spans="1:22" x14ac:dyDescent="0.2">
      <c r="A803" s="24">
        <v>38073</v>
      </c>
      <c r="B803" s="25" t="s">
        <v>1021</v>
      </c>
      <c r="C803" s="46">
        <v>511</v>
      </c>
      <c r="D803" s="46">
        <v>511</v>
      </c>
      <c r="E803" s="53">
        <v>84</v>
      </c>
      <c r="F803" s="54">
        <v>456.24</v>
      </c>
      <c r="G803" s="46">
        <v>456.24</v>
      </c>
      <c r="H803" s="53">
        <v>29.24</v>
      </c>
      <c r="I803" s="54">
        <v>254.80279999999999</v>
      </c>
      <c r="J803" s="46">
        <v>254.80279999999999</v>
      </c>
      <c r="K803" s="54">
        <v>13.613989999999999</v>
      </c>
      <c r="L803" s="46">
        <v>11.58295</v>
      </c>
      <c r="M803" s="53">
        <f t="shared" si="48"/>
        <v>2.0310399999999991</v>
      </c>
      <c r="N803" s="11">
        <v>2.5359901125076929</v>
      </c>
      <c r="O803" s="11">
        <v>2.1576515535615188</v>
      </c>
      <c r="P803" s="11">
        <v>0.37833855894617402</v>
      </c>
      <c r="Q803" s="26">
        <v>52240</v>
      </c>
      <c r="R803">
        <v>17930</v>
      </c>
      <c r="S803">
        <v>12820</v>
      </c>
      <c r="T803" s="27">
        <f t="shared" si="49"/>
        <v>82990</v>
      </c>
      <c r="U803" s="46" t="str">
        <f t="shared" si="50"/>
        <v>ND</v>
      </c>
      <c r="V803">
        <f t="shared" si="51"/>
        <v>210461.81943701344</v>
      </c>
    </row>
    <row r="804" spans="1:22" x14ac:dyDescent="0.2">
      <c r="A804" s="24">
        <v>46129</v>
      </c>
      <c r="B804" s="25" t="s">
        <v>1022</v>
      </c>
      <c r="C804" s="46">
        <v>308</v>
      </c>
      <c r="D804" s="46">
        <v>308</v>
      </c>
      <c r="E804" s="53">
        <v>104</v>
      </c>
      <c r="F804" s="54">
        <v>131.4</v>
      </c>
      <c r="G804" s="46">
        <v>131.4</v>
      </c>
      <c r="H804" s="53">
        <v>0</v>
      </c>
      <c r="I804" s="54">
        <v>254.80279999999999</v>
      </c>
      <c r="J804" s="46">
        <v>254.80279999999999</v>
      </c>
      <c r="K804" s="54">
        <v>0</v>
      </c>
      <c r="L804" s="46">
        <v>0</v>
      </c>
      <c r="M804" s="53">
        <f t="shared" si="48"/>
        <v>0</v>
      </c>
      <c r="N804" s="11">
        <v>0</v>
      </c>
      <c r="O804" s="11">
        <v>0</v>
      </c>
      <c r="P804" s="11">
        <v>0</v>
      </c>
      <c r="Q804" s="26">
        <v>0</v>
      </c>
      <c r="R804">
        <v>0</v>
      </c>
      <c r="S804">
        <v>0</v>
      </c>
      <c r="T804" s="27">
        <f t="shared" si="49"/>
        <v>0</v>
      </c>
      <c r="U804" s="46" t="str">
        <f t="shared" si="50"/>
        <v>SD</v>
      </c>
      <c r="V804">
        <f t="shared" si="51"/>
        <v>0</v>
      </c>
    </row>
    <row r="805" spans="1:22" x14ac:dyDescent="0.2">
      <c r="A805" s="24">
        <v>53037</v>
      </c>
      <c r="B805" s="25" t="s">
        <v>1023</v>
      </c>
      <c r="C805" s="46">
        <v>2433</v>
      </c>
      <c r="D805" s="46">
        <v>2433</v>
      </c>
      <c r="E805" s="53">
        <v>493</v>
      </c>
      <c r="F805" s="54">
        <v>1843.18</v>
      </c>
      <c r="G805" s="46">
        <v>1843.18</v>
      </c>
      <c r="H805" s="53">
        <v>0</v>
      </c>
      <c r="I805" s="54"/>
      <c r="J805" s="46">
        <v>254.7021</v>
      </c>
      <c r="K805" s="54">
        <v>19.077390000000001</v>
      </c>
      <c r="L805" s="46">
        <v>15.72653</v>
      </c>
      <c r="M805" s="53">
        <f t="shared" si="48"/>
        <v>3.3508600000000008</v>
      </c>
      <c r="N805" s="11">
        <v>3.553702655316564</v>
      </c>
      <c r="O805" s="11">
        <v>2.9295103481092331</v>
      </c>
      <c r="P805" s="11">
        <v>0.62419230720733099</v>
      </c>
      <c r="Q805" s="26">
        <v>3870</v>
      </c>
      <c r="R805">
        <v>9170</v>
      </c>
      <c r="S805">
        <v>198930</v>
      </c>
      <c r="T805" s="27">
        <f t="shared" si="49"/>
        <v>211970</v>
      </c>
      <c r="U805" s="46" t="str">
        <f t="shared" si="50"/>
        <v>WA</v>
      </c>
      <c r="V805">
        <f t="shared" si="51"/>
        <v>753278.35184745211</v>
      </c>
    </row>
    <row r="806" spans="1:22" x14ac:dyDescent="0.2">
      <c r="A806" s="24">
        <v>35025</v>
      </c>
      <c r="B806" s="25" t="s">
        <v>1024</v>
      </c>
      <c r="C806" s="46">
        <v>161</v>
      </c>
      <c r="D806" s="46">
        <v>161</v>
      </c>
      <c r="E806" s="53">
        <v>119</v>
      </c>
      <c r="F806" s="54">
        <v>161</v>
      </c>
      <c r="G806" s="46">
        <v>161</v>
      </c>
      <c r="H806" s="53">
        <v>119</v>
      </c>
      <c r="I806" s="54"/>
      <c r="J806" s="46">
        <v>254.61109999999999</v>
      </c>
      <c r="K806" s="54">
        <v>0</v>
      </c>
      <c r="L806" s="46">
        <v>0</v>
      </c>
      <c r="M806" s="53">
        <f t="shared" si="48"/>
        <v>0</v>
      </c>
      <c r="N806" s="11">
        <v>0</v>
      </c>
      <c r="O806" s="11">
        <v>0</v>
      </c>
      <c r="P806" s="11">
        <v>0</v>
      </c>
      <c r="Q806" s="26">
        <v>0</v>
      </c>
      <c r="R806">
        <v>0</v>
      </c>
      <c r="S806">
        <v>0</v>
      </c>
      <c r="T806" s="27">
        <f t="shared" si="49"/>
        <v>0</v>
      </c>
      <c r="U806" s="46" t="str">
        <f t="shared" si="50"/>
        <v>NM</v>
      </c>
      <c r="V806">
        <f t="shared" si="51"/>
        <v>0</v>
      </c>
    </row>
    <row r="807" spans="1:22" x14ac:dyDescent="0.2">
      <c r="A807" s="24">
        <v>39125</v>
      </c>
      <c r="B807" s="25" t="s">
        <v>1025</v>
      </c>
      <c r="C807" s="46">
        <v>754</v>
      </c>
      <c r="D807" s="46">
        <v>482</v>
      </c>
      <c r="E807" s="53">
        <v>0</v>
      </c>
      <c r="F807" s="54">
        <v>254.2</v>
      </c>
      <c r="G807" s="46">
        <v>0</v>
      </c>
      <c r="H807" s="53">
        <v>0</v>
      </c>
      <c r="I807" s="54">
        <v>254.29650000000001</v>
      </c>
      <c r="J807" s="46">
        <v>254.29650000000001</v>
      </c>
      <c r="K807" s="54">
        <v>25.255939999999999</v>
      </c>
      <c r="L807" s="46">
        <v>23.08174</v>
      </c>
      <c r="M807" s="53">
        <f t="shared" si="48"/>
        <v>2.174199999999999</v>
      </c>
      <c r="N807" s="11">
        <v>4.7046320822982493</v>
      </c>
      <c r="O807" s="11">
        <v>4.2996259303461608</v>
      </c>
      <c r="P807" s="11">
        <v>0.40500615195208928</v>
      </c>
      <c r="Q807" s="26">
        <v>230420</v>
      </c>
      <c r="R807">
        <v>900</v>
      </c>
      <c r="S807">
        <v>2350</v>
      </c>
      <c r="T807" s="27">
        <f t="shared" si="49"/>
        <v>233670</v>
      </c>
      <c r="U807" s="46" t="str">
        <f t="shared" si="50"/>
        <v>OH</v>
      </c>
      <c r="V807">
        <f t="shared" si="51"/>
        <v>1099331.3786706319</v>
      </c>
    </row>
    <row r="808" spans="1:22" x14ac:dyDescent="0.2">
      <c r="A808" s="24">
        <v>19105</v>
      </c>
      <c r="B808" s="25" t="s">
        <v>1026</v>
      </c>
      <c r="C808" s="46">
        <v>1040</v>
      </c>
      <c r="D808" s="46">
        <v>1034</v>
      </c>
      <c r="E808" s="53">
        <v>0</v>
      </c>
      <c r="F808" s="54">
        <v>941.62</v>
      </c>
      <c r="G808" s="46">
        <v>935.62</v>
      </c>
      <c r="H808" s="53">
        <v>0</v>
      </c>
      <c r="I808" s="54">
        <v>253.6636</v>
      </c>
      <c r="J808" s="46">
        <v>253.6636</v>
      </c>
      <c r="K808" s="54">
        <v>13.27868</v>
      </c>
      <c r="L808" s="46">
        <v>11.87182</v>
      </c>
      <c r="M808" s="53">
        <f t="shared" si="48"/>
        <v>1.40686</v>
      </c>
      <c r="N808" s="11">
        <v>2.473529155460938</v>
      </c>
      <c r="O808" s="11">
        <v>2.211461749088333</v>
      </c>
      <c r="P808" s="11">
        <v>0.26206740637260451</v>
      </c>
      <c r="Q808" s="26">
        <v>222730</v>
      </c>
      <c r="R808">
        <v>53260</v>
      </c>
      <c r="S808">
        <v>18820</v>
      </c>
      <c r="T808" s="27">
        <f t="shared" si="49"/>
        <v>294810</v>
      </c>
      <c r="U808" s="46" t="str">
        <f t="shared" si="50"/>
        <v>IA</v>
      </c>
      <c r="V808">
        <f t="shared" si="51"/>
        <v>729221.13032143912</v>
      </c>
    </row>
    <row r="809" spans="1:22" x14ac:dyDescent="0.2">
      <c r="A809" s="24">
        <v>18145</v>
      </c>
      <c r="B809" s="25" t="s">
        <v>1027</v>
      </c>
      <c r="C809" s="46">
        <v>1462</v>
      </c>
      <c r="D809" s="46">
        <v>1885</v>
      </c>
      <c r="E809" s="53">
        <v>0</v>
      </c>
      <c r="F809" s="54">
        <v>1303.74</v>
      </c>
      <c r="G809" s="46">
        <v>1726.74</v>
      </c>
      <c r="H809" s="53">
        <v>0</v>
      </c>
      <c r="I809" s="54">
        <v>253.15729999999999</v>
      </c>
      <c r="J809" s="46">
        <v>253.15729999999999</v>
      </c>
      <c r="K809" s="54">
        <v>14.37166</v>
      </c>
      <c r="L809" s="46">
        <v>11.841150000000001</v>
      </c>
      <c r="M809" s="53">
        <f t="shared" si="48"/>
        <v>2.5305099999999996</v>
      </c>
      <c r="N809" s="11">
        <v>2.6771275474950631</v>
      </c>
      <c r="O809" s="11">
        <v>2.205748595431646</v>
      </c>
      <c r="P809" s="11">
        <v>0.47137895206341718</v>
      </c>
      <c r="Q809" s="26">
        <v>212220</v>
      </c>
      <c r="R809">
        <v>8060</v>
      </c>
      <c r="S809">
        <v>1870</v>
      </c>
      <c r="T809" s="27">
        <f t="shared" si="49"/>
        <v>222150</v>
      </c>
      <c r="U809" s="46" t="str">
        <f t="shared" si="50"/>
        <v>IN</v>
      </c>
      <c r="V809">
        <f t="shared" si="51"/>
        <v>594723.88467602828</v>
      </c>
    </row>
    <row r="810" spans="1:22" x14ac:dyDescent="0.2">
      <c r="A810" s="24">
        <v>21069</v>
      </c>
      <c r="B810" s="25" t="s">
        <v>1028</v>
      </c>
      <c r="C810" s="46">
        <v>1048</v>
      </c>
      <c r="D810" s="46">
        <v>1048</v>
      </c>
      <c r="E810" s="53">
        <v>18</v>
      </c>
      <c r="F810" s="54">
        <v>799.56</v>
      </c>
      <c r="G810" s="46">
        <v>799.56</v>
      </c>
      <c r="H810" s="53">
        <v>0</v>
      </c>
      <c r="I810" s="54">
        <v>253.15729999999999</v>
      </c>
      <c r="J810" s="46">
        <v>253.15729999999999</v>
      </c>
      <c r="K810" s="54">
        <v>12.175050000000001</v>
      </c>
      <c r="L810" s="46">
        <v>17.921510000000001</v>
      </c>
      <c r="M810" s="53">
        <f t="shared" si="48"/>
        <v>-5.7464600000000008</v>
      </c>
      <c r="N810" s="11">
        <v>2.2679469001583512</v>
      </c>
      <c r="O810" s="11">
        <v>3.3383873619128379</v>
      </c>
      <c r="P810" s="11">
        <v>-1.070440461754486</v>
      </c>
      <c r="Q810" s="26">
        <v>7560</v>
      </c>
      <c r="R810">
        <v>107810</v>
      </c>
      <c r="S810">
        <v>4700</v>
      </c>
      <c r="T810" s="27">
        <f t="shared" si="49"/>
        <v>120070</v>
      </c>
      <c r="U810" s="46" t="str">
        <f t="shared" si="50"/>
        <v>KY</v>
      </c>
      <c r="V810">
        <f t="shared" si="51"/>
        <v>272312.3843020132</v>
      </c>
    </row>
    <row r="811" spans="1:22" x14ac:dyDescent="0.2">
      <c r="A811" s="24">
        <v>30021</v>
      </c>
      <c r="B811" s="25" t="s">
        <v>1029</v>
      </c>
      <c r="C811" s="46">
        <v>166</v>
      </c>
      <c r="D811" s="46">
        <v>166</v>
      </c>
      <c r="E811" s="53">
        <v>166</v>
      </c>
      <c r="F811" s="54">
        <v>0</v>
      </c>
      <c r="G811" s="46">
        <v>0</v>
      </c>
      <c r="H811" s="53">
        <v>0</v>
      </c>
      <c r="I811" s="54">
        <v>253.15729999999999</v>
      </c>
      <c r="J811" s="46">
        <v>253.15729999999999</v>
      </c>
      <c r="K811" s="54">
        <v>0</v>
      </c>
      <c r="L811" s="46">
        <v>0</v>
      </c>
      <c r="M811" s="53">
        <f t="shared" si="48"/>
        <v>0</v>
      </c>
      <c r="N811" s="11">
        <v>0</v>
      </c>
      <c r="O811" s="11">
        <v>0</v>
      </c>
      <c r="P811" s="11">
        <v>0</v>
      </c>
      <c r="Q811" s="26">
        <v>0</v>
      </c>
      <c r="R811">
        <v>0</v>
      </c>
      <c r="S811">
        <v>0</v>
      </c>
      <c r="T811" s="27">
        <f t="shared" si="49"/>
        <v>0</v>
      </c>
      <c r="U811" s="46" t="str">
        <f t="shared" si="50"/>
        <v>MT</v>
      </c>
      <c r="V811">
        <f t="shared" si="51"/>
        <v>0</v>
      </c>
    </row>
    <row r="812" spans="1:22" x14ac:dyDescent="0.2">
      <c r="A812" s="24">
        <v>31015</v>
      </c>
      <c r="B812" s="25" t="s">
        <v>1030</v>
      </c>
      <c r="C812" s="46">
        <v>307</v>
      </c>
      <c r="D812" s="46">
        <v>307</v>
      </c>
      <c r="E812" s="53">
        <v>307</v>
      </c>
      <c r="F812" s="54">
        <v>159.97999999999999</v>
      </c>
      <c r="G812" s="46">
        <v>159.97999999999999</v>
      </c>
      <c r="H812" s="53">
        <v>159.97999999999999</v>
      </c>
      <c r="I812" s="54">
        <v>253.15729999999999</v>
      </c>
      <c r="J812" s="46">
        <v>253.15729999999999</v>
      </c>
      <c r="K812" s="54">
        <v>14.57033</v>
      </c>
      <c r="L812" s="46">
        <v>11.61608</v>
      </c>
      <c r="M812" s="53">
        <f t="shared" si="48"/>
        <v>2.95425</v>
      </c>
      <c r="N812" s="11">
        <v>2.7141354456683322</v>
      </c>
      <c r="O812" s="11">
        <v>2.1638229516914849</v>
      </c>
      <c r="P812" s="11">
        <v>0.55031249397684678</v>
      </c>
      <c r="Q812" s="26">
        <v>58160</v>
      </c>
      <c r="R812">
        <v>13100</v>
      </c>
      <c r="S812">
        <v>227240</v>
      </c>
      <c r="T812" s="27">
        <f t="shared" si="49"/>
        <v>298500</v>
      </c>
      <c r="U812" s="46" t="str">
        <f t="shared" si="50"/>
        <v>NE</v>
      </c>
      <c r="V812">
        <f t="shared" si="51"/>
        <v>810169.43053199712</v>
      </c>
    </row>
    <row r="813" spans="1:22" x14ac:dyDescent="0.2">
      <c r="A813" s="24">
        <v>42037</v>
      </c>
      <c r="B813" s="25" t="s">
        <v>1031</v>
      </c>
      <c r="C813" s="46">
        <v>1995</v>
      </c>
      <c r="D813" s="46">
        <v>1995</v>
      </c>
      <c r="E813" s="53">
        <v>229</v>
      </c>
      <c r="F813" s="54">
        <v>1414.12</v>
      </c>
      <c r="G813" s="46">
        <v>1414.12</v>
      </c>
      <c r="H813" s="53">
        <v>0</v>
      </c>
      <c r="I813" s="54">
        <v>253.15729999999999</v>
      </c>
      <c r="J813" s="46">
        <v>253.15729999999999</v>
      </c>
      <c r="K813" s="54">
        <v>24.98638</v>
      </c>
      <c r="L813" s="46">
        <v>22.86046</v>
      </c>
      <c r="M813" s="53">
        <f t="shared" si="48"/>
        <v>2.1259200000000007</v>
      </c>
      <c r="N813" s="11">
        <v>4.65441891960843</v>
      </c>
      <c r="O813" s="11">
        <v>4.2584062811400338</v>
      </c>
      <c r="P813" s="11">
        <v>0.39601263846839591</v>
      </c>
      <c r="Q813" s="26">
        <v>41020</v>
      </c>
      <c r="R813">
        <v>75710</v>
      </c>
      <c r="S813">
        <v>340</v>
      </c>
      <c r="T813" s="27">
        <f t="shared" si="49"/>
        <v>117070</v>
      </c>
      <c r="U813" s="46" t="str">
        <f t="shared" si="50"/>
        <v>PA</v>
      </c>
      <c r="V813">
        <f t="shared" si="51"/>
        <v>544892.82291855896</v>
      </c>
    </row>
    <row r="814" spans="1:22" x14ac:dyDescent="0.2">
      <c r="A814" s="24">
        <v>46099</v>
      </c>
      <c r="B814" s="25" t="s">
        <v>1032</v>
      </c>
      <c r="C814" s="46">
        <v>996</v>
      </c>
      <c r="D814" s="46">
        <v>1113</v>
      </c>
      <c r="E814" s="53">
        <v>177</v>
      </c>
      <c r="F814" s="54">
        <v>815.38</v>
      </c>
      <c r="G814" s="46">
        <v>932.38</v>
      </c>
      <c r="H814" s="53">
        <v>0</v>
      </c>
      <c r="I814" s="54">
        <v>253.15729999999999</v>
      </c>
      <c r="J814" s="46">
        <v>253.15729999999999</v>
      </c>
      <c r="K814" s="54">
        <v>14.200430000000001</v>
      </c>
      <c r="L814" s="46">
        <v>12.19924</v>
      </c>
      <c r="M814" s="53">
        <f t="shared" si="48"/>
        <v>2.0011900000000011</v>
      </c>
      <c r="N814" s="11">
        <v>2.645231124259503</v>
      </c>
      <c r="O814" s="11">
        <v>2.2724529708122558</v>
      </c>
      <c r="P814" s="11">
        <v>0.37277815344724607</v>
      </c>
      <c r="Q814" s="26">
        <v>314960</v>
      </c>
      <c r="R814">
        <v>101140</v>
      </c>
      <c r="S814">
        <v>24690</v>
      </c>
      <c r="T814" s="27">
        <f t="shared" si="49"/>
        <v>440790</v>
      </c>
      <c r="U814" s="46" t="str">
        <f t="shared" si="50"/>
        <v>SD</v>
      </c>
      <c r="V814">
        <f t="shared" si="51"/>
        <v>1165991.4272623463</v>
      </c>
    </row>
    <row r="815" spans="1:22" x14ac:dyDescent="0.2">
      <c r="A815" s="24">
        <v>29137</v>
      </c>
      <c r="B815" s="25" t="s">
        <v>1033</v>
      </c>
      <c r="C815" s="46">
        <v>843</v>
      </c>
      <c r="D815" s="46">
        <v>735</v>
      </c>
      <c r="E815" s="53">
        <v>0</v>
      </c>
      <c r="F815" s="54">
        <v>758.18</v>
      </c>
      <c r="G815" s="46">
        <v>650.17999999999995</v>
      </c>
      <c r="H815" s="53">
        <v>0</v>
      </c>
      <c r="I815" s="54">
        <v>252.52440000000001</v>
      </c>
      <c r="J815" s="46">
        <v>252.52440000000001</v>
      </c>
      <c r="K815" s="54">
        <v>13.26214</v>
      </c>
      <c r="L815" s="46">
        <v>11.83989</v>
      </c>
      <c r="M815" s="53">
        <f t="shared" si="48"/>
        <v>1.42225</v>
      </c>
      <c r="N815" s="11">
        <v>2.470448113351984</v>
      </c>
      <c r="O815" s="11">
        <v>2.2055138848477709</v>
      </c>
      <c r="P815" s="11">
        <v>0.26493422850421272</v>
      </c>
      <c r="Q815" s="26">
        <v>151390</v>
      </c>
      <c r="R815">
        <v>128360</v>
      </c>
      <c r="S815">
        <v>7120</v>
      </c>
      <c r="T815" s="27">
        <f t="shared" si="49"/>
        <v>286870</v>
      </c>
      <c r="U815" s="46" t="str">
        <f t="shared" si="50"/>
        <v>MO</v>
      </c>
      <c r="V815">
        <f t="shared" si="51"/>
        <v>708697.45027728367</v>
      </c>
    </row>
    <row r="816" spans="1:22" x14ac:dyDescent="0.2">
      <c r="A816" s="24">
        <v>6059</v>
      </c>
      <c r="B816" s="25" t="s">
        <v>1034</v>
      </c>
      <c r="C816" s="46">
        <v>3344</v>
      </c>
      <c r="D816" s="46">
        <v>458</v>
      </c>
      <c r="E816" s="53">
        <v>160</v>
      </c>
      <c r="F816" s="54">
        <v>1718.04</v>
      </c>
      <c r="G816" s="46">
        <v>0</v>
      </c>
      <c r="H816" s="53">
        <v>0</v>
      </c>
      <c r="I816" s="54"/>
      <c r="J816" s="46">
        <v>252.4084</v>
      </c>
      <c r="K816" s="54">
        <v>38.532919999999997</v>
      </c>
      <c r="L816" s="46">
        <v>29.647390000000001</v>
      </c>
      <c r="M816" s="53">
        <f t="shared" si="48"/>
        <v>8.8855299999999957</v>
      </c>
      <c r="N816" s="11">
        <v>7.177844564749198</v>
      </c>
      <c r="O816" s="11">
        <v>5.5226636644848028</v>
      </c>
      <c r="P816" s="11">
        <v>1.6551809002643949</v>
      </c>
      <c r="Q816" s="26">
        <v>440</v>
      </c>
      <c r="R816">
        <v>130</v>
      </c>
      <c r="S816">
        <v>2480</v>
      </c>
      <c r="T816" s="27">
        <f t="shared" si="49"/>
        <v>3050</v>
      </c>
      <c r="U816" s="46" t="str">
        <f t="shared" si="50"/>
        <v>CA</v>
      </c>
      <c r="V816">
        <f t="shared" si="51"/>
        <v>21892.425922485054</v>
      </c>
    </row>
    <row r="817" spans="1:22" x14ac:dyDescent="0.2">
      <c r="A817" s="24">
        <v>53053</v>
      </c>
      <c r="B817" s="25" t="s">
        <v>1035</v>
      </c>
      <c r="C817" s="46">
        <v>5805</v>
      </c>
      <c r="D817" s="46">
        <v>6885</v>
      </c>
      <c r="E817" s="53">
        <v>3565</v>
      </c>
      <c r="F817" s="54">
        <v>5131.5</v>
      </c>
      <c r="G817" s="46">
        <v>6211.5</v>
      </c>
      <c r="H817" s="53">
        <v>2891.5</v>
      </c>
      <c r="I817" s="54"/>
      <c r="J817" s="46">
        <v>252.3903</v>
      </c>
      <c r="K817" s="54">
        <v>44.834310000000002</v>
      </c>
      <c r="L817" s="46">
        <v>29.291450000000001</v>
      </c>
      <c r="M817" s="53">
        <f t="shared" si="48"/>
        <v>15.542860000000001</v>
      </c>
      <c r="N817" s="11">
        <v>8.3516564108762221</v>
      </c>
      <c r="O817" s="11">
        <v>5.4563597873227083</v>
      </c>
      <c r="P817" s="11">
        <v>2.895296623553516</v>
      </c>
      <c r="Q817" s="26">
        <v>2250</v>
      </c>
      <c r="R817">
        <v>29210</v>
      </c>
      <c r="S817">
        <v>93850</v>
      </c>
      <c r="T817" s="27">
        <f t="shared" si="49"/>
        <v>125310</v>
      </c>
      <c r="U817" s="46" t="str">
        <f t="shared" si="50"/>
        <v>WA</v>
      </c>
      <c r="V817">
        <f t="shared" si="51"/>
        <v>1046546.0648468994</v>
      </c>
    </row>
    <row r="818" spans="1:22" x14ac:dyDescent="0.2">
      <c r="A818" s="24">
        <v>4021</v>
      </c>
      <c r="B818" s="25" t="s">
        <v>1036</v>
      </c>
      <c r="C818" s="46">
        <v>760</v>
      </c>
      <c r="D818" s="46">
        <v>760</v>
      </c>
      <c r="E818" s="53">
        <v>26</v>
      </c>
      <c r="F818" s="54">
        <v>752.08</v>
      </c>
      <c r="G818" s="46">
        <v>752.08</v>
      </c>
      <c r="H818" s="53">
        <v>18.079999999999998</v>
      </c>
      <c r="I818" s="54"/>
      <c r="J818" s="46">
        <v>252.1337</v>
      </c>
      <c r="K818" s="54">
        <v>9.1639320000000009</v>
      </c>
      <c r="L818" s="46">
        <v>8.6072880000000005</v>
      </c>
      <c r="M818" s="53">
        <f t="shared" si="48"/>
        <v>0.55664400000000036</v>
      </c>
      <c r="N818" s="11">
        <v>1.707041135162642</v>
      </c>
      <c r="O818" s="11">
        <v>1.6033504698847381</v>
      </c>
      <c r="P818" s="11">
        <v>0.1036906652779041</v>
      </c>
      <c r="Q818" s="26">
        <v>10</v>
      </c>
      <c r="R818">
        <v>0</v>
      </c>
      <c r="S818">
        <v>37230</v>
      </c>
      <c r="T818" s="27">
        <f t="shared" si="49"/>
        <v>37240</v>
      </c>
      <c r="U818" s="46" t="str">
        <f t="shared" si="50"/>
        <v>AZ</v>
      </c>
      <c r="V818">
        <f t="shared" si="51"/>
        <v>63570.211873456785</v>
      </c>
    </row>
    <row r="819" spans="1:22" x14ac:dyDescent="0.2">
      <c r="A819" s="24">
        <v>27037</v>
      </c>
      <c r="B819" s="25" t="s">
        <v>1037</v>
      </c>
      <c r="C819" s="46">
        <v>1909</v>
      </c>
      <c r="D819" s="46">
        <v>1584</v>
      </c>
      <c r="E819" s="53">
        <v>926</v>
      </c>
      <c r="F819" s="54">
        <v>1771.48</v>
      </c>
      <c r="G819" s="46">
        <v>1446.48</v>
      </c>
      <c r="H819" s="53">
        <v>788.48</v>
      </c>
      <c r="I819" s="54">
        <v>251.76490000000001</v>
      </c>
      <c r="J819" s="46">
        <v>251.76490000000001</v>
      </c>
      <c r="K819" s="54">
        <v>15.83329</v>
      </c>
      <c r="L819" s="46">
        <v>13.997159999999999</v>
      </c>
      <c r="M819" s="53">
        <f t="shared" si="48"/>
        <v>1.8361300000000007</v>
      </c>
      <c r="N819" s="11">
        <v>2.949397413136555</v>
      </c>
      <c r="O819" s="11">
        <v>2.607366346176851</v>
      </c>
      <c r="P819" s="11">
        <v>0.34203106695970492</v>
      </c>
      <c r="Q819" s="26">
        <v>166060</v>
      </c>
      <c r="R819">
        <v>34150</v>
      </c>
      <c r="S819">
        <v>13450</v>
      </c>
      <c r="T819" s="27">
        <f t="shared" si="49"/>
        <v>213660</v>
      </c>
      <c r="U819" s="46" t="str">
        <f t="shared" si="50"/>
        <v>MN</v>
      </c>
      <c r="V819">
        <f t="shared" si="51"/>
        <v>630168.25129075639</v>
      </c>
    </row>
    <row r="820" spans="1:22" x14ac:dyDescent="0.2">
      <c r="A820" s="24">
        <v>30071</v>
      </c>
      <c r="B820" s="25" t="s">
        <v>1038</v>
      </c>
      <c r="C820" s="46">
        <v>175</v>
      </c>
      <c r="D820" s="46">
        <v>175</v>
      </c>
      <c r="E820" s="53">
        <v>175</v>
      </c>
      <c r="F820" s="54">
        <v>0</v>
      </c>
      <c r="G820" s="46">
        <v>0</v>
      </c>
      <c r="H820" s="53">
        <v>0</v>
      </c>
      <c r="I820" s="54"/>
      <c r="J820" s="46">
        <v>251.55189999999999</v>
      </c>
      <c r="K820" s="54">
        <v>10.92483</v>
      </c>
      <c r="L820" s="46">
        <v>10.1106</v>
      </c>
      <c r="M820" s="53">
        <f t="shared" si="48"/>
        <v>0.81423000000000023</v>
      </c>
      <c r="N820" s="11">
        <v>2.035058117482635</v>
      </c>
      <c r="O820" s="11">
        <v>1.883384785174683</v>
      </c>
      <c r="P820" s="11">
        <v>0.1516733323079523</v>
      </c>
      <c r="Q820" s="26">
        <v>0</v>
      </c>
      <c r="R820">
        <v>0</v>
      </c>
      <c r="S820">
        <v>4240</v>
      </c>
      <c r="T820" s="27">
        <f t="shared" si="49"/>
        <v>4240</v>
      </c>
      <c r="U820" s="46" t="str">
        <f t="shared" si="50"/>
        <v>MT</v>
      </c>
      <c r="V820">
        <f t="shared" si="51"/>
        <v>8628.6464181263727</v>
      </c>
    </row>
    <row r="821" spans="1:22" x14ac:dyDescent="0.2">
      <c r="A821" s="24">
        <v>35035</v>
      </c>
      <c r="B821" s="25" t="s">
        <v>1039</v>
      </c>
      <c r="C821" s="46">
        <v>241</v>
      </c>
      <c r="D821" s="46">
        <v>241</v>
      </c>
      <c r="E821" s="53">
        <v>241</v>
      </c>
      <c r="F821" s="54">
        <v>241</v>
      </c>
      <c r="G821" s="46">
        <v>241</v>
      </c>
      <c r="H821" s="53">
        <v>241</v>
      </c>
      <c r="I821" s="54"/>
      <c r="J821" s="46">
        <v>251.0975</v>
      </c>
      <c r="K821" s="54">
        <v>11.4442</v>
      </c>
      <c r="L821" s="46">
        <v>10.80542</v>
      </c>
      <c r="M821" s="53">
        <f t="shared" si="48"/>
        <v>0.63878000000000057</v>
      </c>
      <c r="N821" s="11">
        <v>2.1318054475991639</v>
      </c>
      <c r="O821" s="11">
        <v>2.0128146327045111</v>
      </c>
      <c r="P821" s="11">
        <v>0.1189908148946536</v>
      </c>
      <c r="Q821" s="26">
        <v>30</v>
      </c>
      <c r="R821">
        <v>120</v>
      </c>
      <c r="S821">
        <v>31310</v>
      </c>
      <c r="T821" s="27">
        <f t="shared" si="49"/>
        <v>31460</v>
      </c>
      <c r="U821" s="46" t="str">
        <f t="shared" si="50"/>
        <v>NM</v>
      </c>
      <c r="V821">
        <f t="shared" si="51"/>
        <v>67066.599381469699</v>
      </c>
    </row>
    <row r="822" spans="1:22" x14ac:dyDescent="0.2">
      <c r="A822" s="24">
        <v>35017</v>
      </c>
      <c r="B822" s="25" t="s">
        <v>1040</v>
      </c>
      <c r="C822" s="46">
        <v>133</v>
      </c>
      <c r="D822" s="46">
        <v>133</v>
      </c>
      <c r="E822" s="53">
        <v>65</v>
      </c>
      <c r="F822" s="54">
        <v>133</v>
      </c>
      <c r="G822" s="46">
        <v>133</v>
      </c>
      <c r="H822" s="53">
        <v>65</v>
      </c>
      <c r="I822" s="54"/>
      <c r="J822" s="46">
        <v>250.8929</v>
      </c>
      <c r="K822" s="54">
        <v>7.9256630000000001</v>
      </c>
      <c r="L822" s="46">
        <v>7.5326969999999998</v>
      </c>
      <c r="M822" s="53">
        <f t="shared" si="48"/>
        <v>0.39296600000000037</v>
      </c>
      <c r="N822" s="11">
        <v>1.47637856374715</v>
      </c>
      <c r="O822" s="11">
        <v>1.40317754842749</v>
      </c>
      <c r="P822" s="11">
        <v>7.3201015319660084E-2</v>
      </c>
      <c r="Q822" s="26">
        <v>0</v>
      </c>
      <c r="R822">
        <v>0</v>
      </c>
      <c r="S822">
        <v>790</v>
      </c>
      <c r="T822" s="27">
        <f t="shared" si="49"/>
        <v>790</v>
      </c>
      <c r="U822" s="46" t="str">
        <f t="shared" si="50"/>
        <v>NM</v>
      </c>
      <c r="V822">
        <f t="shared" si="51"/>
        <v>1166.3390653602485</v>
      </c>
    </row>
    <row r="823" spans="1:22" x14ac:dyDescent="0.2">
      <c r="A823" s="24">
        <v>16049</v>
      </c>
      <c r="B823" s="25" t="s">
        <v>1041</v>
      </c>
      <c r="C823" s="46">
        <v>686</v>
      </c>
      <c r="D823" s="46">
        <v>686</v>
      </c>
      <c r="E823" s="53">
        <v>675</v>
      </c>
      <c r="F823" s="54">
        <v>386.02</v>
      </c>
      <c r="G823" s="46">
        <v>386.02</v>
      </c>
      <c r="H823" s="53">
        <v>375.02</v>
      </c>
      <c r="I823" s="54">
        <v>250.87889999999999</v>
      </c>
      <c r="J823" s="46">
        <v>250.87889999999999</v>
      </c>
      <c r="K823" s="54">
        <v>14.441879999999999</v>
      </c>
      <c r="L823" s="46">
        <v>13.335850000000001</v>
      </c>
      <c r="M823" s="53">
        <f t="shared" si="48"/>
        <v>1.1060299999999987</v>
      </c>
      <c r="N823" s="11">
        <v>2.690208005590029</v>
      </c>
      <c r="O823" s="11">
        <v>2.4841786825086341</v>
      </c>
      <c r="P823" s="11">
        <v>0.20602932308139499</v>
      </c>
      <c r="Q823" s="26">
        <v>114110</v>
      </c>
      <c r="R823">
        <v>1210</v>
      </c>
      <c r="S823">
        <v>240660</v>
      </c>
      <c r="T823" s="27">
        <f t="shared" si="49"/>
        <v>355980</v>
      </c>
      <c r="U823" s="46" t="str">
        <f t="shared" si="50"/>
        <v>ID</v>
      </c>
      <c r="V823">
        <f t="shared" si="51"/>
        <v>957660.24582993856</v>
      </c>
    </row>
    <row r="824" spans="1:22" x14ac:dyDescent="0.2">
      <c r="A824" s="24">
        <v>36001</v>
      </c>
      <c r="B824" s="25" t="s">
        <v>1042</v>
      </c>
      <c r="C824" s="46">
        <v>1695</v>
      </c>
      <c r="D824" s="46">
        <v>1130</v>
      </c>
      <c r="E824" s="53">
        <v>916</v>
      </c>
      <c r="F824" s="54">
        <v>1546.24</v>
      </c>
      <c r="G824" s="46">
        <v>981.24</v>
      </c>
      <c r="H824" s="53">
        <v>767.24</v>
      </c>
      <c r="I824" s="54">
        <v>250.4991</v>
      </c>
      <c r="J824" s="46">
        <v>250.4991</v>
      </c>
      <c r="K824" s="54">
        <v>21.4129</v>
      </c>
      <c r="L824" s="46">
        <v>19.811990000000002</v>
      </c>
      <c r="M824" s="53">
        <f t="shared" si="48"/>
        <v>1.6009099999999989</v>
      </c>
      <c r="N824" s="11">
        <v>3.9887573503518059</v>
      </c>
      <c r="O824" s="11">
        <v>3.6905426512801389</v>
      </c>
      <c r="P824" s="11">
        <v>0.29821469907166742</v>
      </c>
      <c r="Q824" s="26">
        <v>20010</v>
      </c>
      <c r="R824">
        <v>42360</v>
      </c>
      <c r="S824">
        <v>1460</v>
      </c>
      <c r="T824" s="27">
        <f t="shared" si="49"/>
        <v>63830</v>
      </c>
      <c r="U824" s="46" t="str">
        <f t="shared" si="50"/>
        <v>NY</v>
      </c>
      <c r="V824">
        <f t="shared" si="51"/>
        <v>254602.38167295576</v>
      </c>
    </row>
    <row r="825" spans="1:22" x14ac:dyDescent="0.2">
      <c r="A825" s="24">
        <v>29045</v>
      </c>
      <c r="B825" s="25" t="s">
        <v>1043</v>
      </c>
      <c r="C825" s="46">
        <v>813</v>
      </c>
      <c r="D825" s="46">
        <v>692</v>
      </c>
      <c r="E825" s="53">
        <v>7</v>
      </c>
      <c r="F825" s="54">
        <v>698.96</v>
      </c>
      <c r="G825" s="46">
        <v>577.96</v>
      </c>
      <c r="H825" s="53">
        <v>0</v>
      </c>
      <c r="I825" s="54">
        <v>249.99279999999999</v>
      </c>
      <c r="J825" s="46">
        <v>249.99279999999999</v>
      </c>
      <c r="K825" s="54">
        <v>13.05006</v>
      </c>
      <c r="L825" s="46">
        <v>11.284190000000001</v>
      </c>
      <c r="M825" s="53">
        <f t="shared" si="48"/>
        <v>1.7658699999999996</v>
      </c>
      <c r="N825" s="11">
        <v>2.4309422239646241</v>
      </c>
      <c r="O825" s="11">
        <v>2.1019990662295318</v>
      </c>
      <c r="P825" s="11">
        <v>0.32894315773509147</v>
      </c>
      <c r="Q825" s="26">
        <v>124960</v>
      </c>
      <c r="R825">
        <v>81350</v>
      </c>
      <c r="S825">
        <v>8450</v>
      </c>
      <c r="T825" s="27">
        <f t="shared" si="49"/>
        <v>214760</v>
      </c>
      <c r="U825" s="46" t="str">
        <f t="shared" si="50"/>
        <v>MO</v>
      </c>
      <c r="V825">
        <f t="shared" si="51"/>
        <v>522069.15201864269</v>
      </c>
    </row>
    <row r="826" spans="1:22" x14ac:dyDescent="0.2">
      <c r="A826" s="24">
        <v>30029</v>
      </c>
      <c r="B826" s="25" t="s">
        <v>1044</v>
      </c>
      <c r="C826" s="46">
        <v>1649</v>
      </c>
      <c r="D826" s="46">
        <v>1649</v>
      </c>
      <c r="E826" s="53">
        <v>779</v>
      </c>
      <c r="F826" s="54">
        <v>1465.18</v>
      </c>
      <c r="G826" s="46">
        <v>1465.18</v>
      </c>
      <c r="H826" s="53">
        <v>595.17999999999995</v>
      </c>
      <c r="I826" s="54"/>
      <c r="J826" s="46">
        <v>249.98490000000001</v>
      </c>
      <c r="K826" s="54">
        <v>15.214919999999999</v>
      </c>
      <c r="L826" s="46">
        <v>14.20412</v>
      </c>
      <c r="M826" s="53">
        <f t="shared" si="48"/>
        <v>1.0107999999999997</v>
      </c>
      <c r="N826" s="11">
        <v>2.8342085371441841</v>
      </c>
      <c r="O826" s="11">
        <v>2.6459184909694198</v>
      </c>
      <c r="P826" s="11">
        <v>0.188290046174764</v>
      </c>
      <c r="Q826" s="26">
        <v>50230</v>
      </c>
      <c r="R826">
        <v>62060</v>
      </c>
      <c r="S826">
        <v>153080</v>
      </c>
      <c r="T826" s="27">
        <f t="shared" si="49"/>
        <v>265370</v>
      </c>
      <c r="U826" s="46" t="str">
        <f t="shared" si="50"/>
        <v>MT</v>
      </c>
      <c r="V826">
        <f t="shared" si="51"/>
        <v>752113.91950195213</v>
      </c>
    </row>
    <row r="827" spans="1:22" x14ac:dyDescent="0.2">
      <c r="A827" s="24">
        <v>48115</v>
      </c>
      <c r="B827" s="25" t="s">
        <v>1045</v>
      </c>
      <c r="C827" s="46">
        <v>94</v>
      </c>
      <c r="D827" s="46">
        <v>246</v>
      </c>
      <c r="E827" s="53">
        <v>96</v>
      </c>
      <c r="F827" s="54">
        <v>0</v>
      </c>
      <c r="G827" s="46">
        <v>46.62</v>
      </c>
      <c r="H827" s="53">
        <v>0</v>
      </c>
      <c r="I827" s="54"/>
      <c r="J827" s="46">
        <v>249.9813</v>
      </c>
      <c r="K827" s="54">
        <v>11.4861</v>
      </c>
      <c r="L827" s="46">
        <v>15.49306</v>
      </c>
      <c r="M827" s="53">
        <f t="shared" si="48"/>
        <v>-4.0069599999999994</v>
      </c>
      <c r="N827" s="11">
        <v>2.1396105059041921</v>
      </c>
      <c r="O827" s="11">
        <v>2.8860199671432429</v>
      </c>
      <c r="P827" s="11">
        <v>-0.74640946123905061</v>
      </c>
      <c r="Q827" s="26">
        <v>31760</v>
      </c>
      <c r="R827">
        <v>0</v>
      </c>
      <c r="S827">
        <v>5840</v>
      </c>
      <c r="T827" s="27">
        <f t="shared" si="49"/>
        <v>37600</v>
      </c>
      <c r="U827" s="46" t="str">
        <f t="shared" si="50"/>
        <v>TX</v>
      </c>
      <c r="V827">
        <f t="shared" si="51"/>
        <v>80449.355021997617</v>
      </c>
    </row>
    <row r="828" spans="1:22" x14ac:dyDescent="0.2">
      <c r="A828" s="24">
        <v>48335</v>
      </c>
      <c r="B828" s="25" t="s">
        <v>1046</v>
      </c>
      <c r="C828" s="46">
        <v>197</v>
      </c>
      <c r="D828" s="46">
        <v>269</v>
      </c>
      <c r="E828" s="53">
        <v>180</v>
      </c>
      <c r="F828" s="54">
        <v>0</v>
      </c>
      <c r="G828" s="46">
        <v>69.62</v>
      </c>
      <c r="H828" s="53">
        <v>0</v>
      </c>
      <c r="I828" s="54"/>
      <c r="J828" s="46">
        <v>249.88249999999999</v>
      </c>
      <c r="K828" s="54">
        <v>11.4861</v>
      </c>
      <c r="L828" s="46">
        <v>15.42069</v>
      </c>
      <c r="M828" s="53">
        <f t="shared" si="48"/>
        <v>-3.93459</v>
      </c>
      <c r="N828" s="11">
        <v>2.1396105059041921</v>
      </c>
      <c r="O828" s="11">
        <v>2.8725390108297608</v>
      </c>
      <c r="P828" s="11">
        <v>-0.73292850492556882</v>
      </c>
      <c r="Q828" s="26">
        <v>69470</v>
      </c>
      <c r="R828">
        <v>260</v>
      </c>
      <c r="S828">
        <v>442090</v>
      </c>
      <c r="T828" s="27">
        <f t="shared" si="49"/>
        <v>511820</v>
      </c>
      <c r="U828" s="46" t="str">
        <f t="shared" si="50"/>
        <v>TX</v>
      </c>
      <c r="V828">
        <f t="shared" si="51"/>
        <v>1095095.4491318837</v>
      </c>
    </row>
    <row r="829" spans="1:22" x14ac:dyDescent="0.2">
      <c r="A829" s="24">
        <v>53049</v>
      </c>
      <c r="B829" s="25" t="s">
        <v>1047</v>
      </c>
      <c r="C829" s="46">
        <v>1814</v>
      </c>
      <c r="D829" s="46">
        <v>2369</v>
      </c>
      <c r="E829" s="53">
        <v>579</v>
      </c>
      <c r="F829" s="54">
        <v>1086.58</v>
      </c>
      <c r="G829" s="46">
        <v>1641.58</v>
      </c>
      <c r="H829" s="53">
        <v>0</v>
      </c>
      <c r="I829" s="54"/>
      <c r="J829" s="46">
        <v>249.32640000000001</v>
      </c>
      <c r="K829" s="54">
        <v>44.863160000000001</v>
      </c>
      <c r="L829" s="46">
        <v>32.779429999999998</v>
      </c>
      <c r="M829" s="53">
        <f t="shared" si="48"/>
        <v>12.083730000000003</v>
      </c>
      <c r="N829" s="11">
        <v>8.35703053813398</v>
      </c>
      <c r="O829" s="11">
        <v>6.1060945669592863</v>
      </c>
      <c r="P829" s="11">
        <v>2.250935971174695</v>
      </c>
      <c r="Q829" s="26">
        <v>30</v>
      </c>
      <c r="R829">
        <v>8500</v>
      </c>
      <c r="S829">
        <v>60530</v>
      </c>
      <c r="T829" s="27">
        <f t="shared" si="49"/>
        <v>69060</v>
      </c>
      <c r="U829" s="46" t="str">
        <f t="shared" si="50"/>
        <v>WA</v>
      </c>
      <c r="V829">
        <f t="shared" si="51"/>
        <v>577136.52896353265</v>
      </c>
    </row>
    <row r="830" spans="1:22" x14ac:dyDescent="0.2">
      <c r="A830" s="24">
        <v>48165</v>
      </c>
      <c r="B830" s="25" t="s">
        <v>1048</v>
      </c>
      <c r="C830" s="46">
        <v>1</v>
      </c>
      <c r="D830" s="46">
        <v>147</v>
      </c>
      <c r="E830" s="53">
        <v>64</v>
      </c>
      <c r="F830" s="54">
        <v>0</v>
      </c>
      <c r="G830" s="46">
        <v>0</v>
      </c>
      <c r="H830" s="53">
        <v>0</v>
      </c>
      <c r="I830" s="54"/>
      <c r="J830" s="46">
        <v>249.08779999999999</v>
      </c>
      <c r="K830" s="54">
        <v>0</v>
      </c>
      <c r="L830" s="46">
        <v>0</v>
      </c>
      <c r="M830" s="53">
        <f t="shared" si="48"/>
        <v>0</v>
      </c>
      <c r="N830" s="11">
        <v>0</v>
      </c>
      <c r="O830" s="11">
        <v>0</v>
      </c>
      <c r="P830" s="11">
        <v>0</v>
      </c>
      <c r="Q830" s="26">
        <v>0</v>
      </c>
      <c r="R830">
        <v>0</v>
      </c>
      <c r="S830">
        <v>0</v>
      </c>
      <c r="T830" s="27">
        <f t="shared" si="49"/>
        <v>0</v>
      </c>
      <c r="U830" s="46" t="str">
        <f t="shared" si="50"/>
        <v>TX</v>
      </c>
      <c r="V830">
        <f t="shared" si="51"/>
        <v>0</v>
      </c>
    </row>
    <row r="831" spans="1:22" x14ac:dyDescent="0.2">
      <c r="A831" s="24">
        <v>21141</v>
      </c>
      <c r="B831" s="25" t="s">
        <v>1049</v>
      </c>
      <c r="C831" s="46">
        <v>1312</v>
      </c>
      <c r="D831" s="46">
        <v>1354</v>
      </c>
      <c r="E831" s="53">
        <v>0</v>
      </c>
      <c r="F831" s="54">
        <v>1083.7</v>
      </c>
      <c r="G831" s="46">
        <v>1125.7</v>
      </c>
      <c r="H831" s="53">
        <v>0</v>
      </c>
      <c r="I831" s="54">
        <v>248.9802</v>
      </c>
      <c r="J831" s="46">
        <v>248.9802</v>
      </c>
      <c r="K831" s="54">
        <v>11.60117</v>
      </c>
      <c r="L831" s="46">
        <v>16.762460000000001</v>
      </c>
      <c r="M831" s="53">
        <f t="shared" si="48"/>
        <v>-5.161290000000001</v>
      </c>
      <c r="N831" s="11">
        <v>2.1610455431156388</v>
      </c>
      <c r="O831" s="11">
        <v>3.122481566484602</v>
      </c>
      <c r="P831" s="11">
        <v>-0.96143602336896339</v>
      </c>
      <c r="Q831" s="26">
        <v>122780</v>
      </c>
      <c r="R831">
        <v>96950</v>
      </c>
      <c r="S831">
        <v>5510</v>
      </c>
      <c r="T831" s="27">
        <f t="shared" si="49"/>
        <v>225240</v>
      </c>
      <c r="U831" s="46" t="str">
        <f t="shared" si="50"/>
        <v>KY</v>
      </c>
      <c r="V831">
        <f t="shared" si="51"/>
        <v>486753.89813136647</v>
      </c>
    </row>
    <row r="832" spans="1:22" x14ac:dyDescent="0.2">
      <c r="A832" s="24">
        <v>23003</v>
      </c>
      <c r="B832" s="25" t="s">
        <v>1050</v>
      </c>
      <c r="C832" s="46">
        <v>716</v>
      </c>
      <c r="D832" s="46">
        <v>0</v>
      </c>
      <c r="E832" s="53">
        <v>20</v>
      </c>
      <c r="F832" s="54">
        <v>652.5</v>
      </c>
      <c r="G832" s="46">
        <v>0</v>
      </c>
      <c r="H832" s="53">
        <v>0</v>
      </c>
      <c r="I832" s="54">
        <v>248.9802</v>
      </c>
      <c r="J832" s="46">
        <v>248.9802</v>
      </c>
      <c r="K832" s="54">
        <v>20.62941</v>
      </c>
      <c r="L832" s="46">
        <v>18.925270000000001</v>
      </c>
      <c r="M832" s="53">
        <f t="shared" si="48"/>
        <v>1.7041399999999989</v>
      </c>
      <c r="N832" s="11">
        <v>3.8428102111774232</v>
      </c>
      <c r="O832" s="11">
        <v>3.5253660092697641</v>
      </c>
      <c r="P832" s="11">
        <v>0.31744420190765948</v>
      </c>
      <c r="Q832" s="26">
        <v>234580</v>
      </c>
      <c r="R832">
        <v>50940</v>
      </c>
      <c r="S832">
        <v>35670</v>
      </c>
      <c r="T832" s="27">
        <f t="shared" si="49"/>
        <v>321190</v>
      </c>
      <c r="U832" s="46" t="str">
        <f t="shared" si="50"/>
        <v>ME</v>
      </c>
      <c r="V832">
        <f t="shared" si="51"/>
        <v>1234272.2117280765</v>
      </c>
    </row>
    <row r="833" spans="1:22" x14ac:dyDescent="0.2">
      <c r="A833" s="24">
        <v>55043</v>
      </c>
      <c r="B833" s="25" t="s">
        <v>1051</v>
      </c>
      <c r="C833" s="46">
        <v>1065</v>
      </c>
      <c r="D833" s="46">
        <v>853</v>
      </c>
      <c r="E833" s="53">
        <v>0</v>
      </c>
      <c r="F833" s="54">
        <v>482.96</v>
      </c>
      <c r="G833" s="46">
        <v>270.95999999999998</v>
      </c>
      <c r="H833" s="53">
        <v>0</v>
      </c>
      <c r="I833" s="54">
        <v>248.9802</v>
      </c>
      <c r="J833" s="46">
        <v>248.9802</v>
      </c>
      <c r="K833" s="54">
        <v>16.56785</v>
      </c>
      <c r="L833" s="46">
        <v>14.77121</v>
      </c>
      <c r="M833" s="53">
        <f t="shared" si="48"/>
        <v>1.79664</v>
      </c>
      <c r="N833" s="11">
        <v>3.0862299579704828</v>
      </c>
      <c r="O833" s="11">
        <v>2.751555018754587</v>
      </c>
      <c r="P833" s="11">
        <v>0.33467493921589653</v>
      </c>
      <c r="Q833" s="26">
        <v>317890</v>
      </c>
      <c r="R833">
        <v>157420</v>
      </c>
      <c r="S833">
        <v>2980</v>
      </c>
      <c r="T833" s="27">
        <f t="shared" si="49"/>
        <v>478290</v>
      </c>
      <c r="U833" s="46" t="str">
        <f t="shared" si="50"/>
        <v>WI</v>
      </c>
      <c r="V833">
        <f t="shared" si="51"/>
        <v>1476112.9265977023</v>
      </c>
    </row>
    <row r="834" spans="1:22" x14ac:dyDescent="0.2">
      <c r="A834" s="24">
        <v>35015</v>
      </c>
      <c r="B834" s="25" t="s">
        <v>1052</v>
      </c>
      <c r="C834" s="46">
        <v>203</v>
      </c>
      <c r="D834" s="46">
        <v>203</v>
      </c>
      <c r="E834" s="53">
        <v>45</v>
      </c>
      <c r="F834" s="54">
        <v>203</v>
      </c>
      <c r="G834" s="46">
        <v>203</v>
      </c>
      <c r="H834" s="53">
        <v>45</v>
      </c>
      <c r="I834" s="54"/>
      <c r="J834" s="46">
        <v>248.51900000000001</v>
      </c>
      <c r="K834" s="54">
        <v>9.8936499999999992</v>
      </c>
      <c r="L834" s="46">
        <v>9.3761759999999992</v>
      </c>
      <c r="M834" s="53">
        <f t="shared" si="48"/>
        <v>0.51747399999999999</v>
      </c>
      <c r="N834" s="11">
        <v>1.842971720752824</v>
      </c>
      <c r="O834" s="11">
        <v>1.7465775741815539</v>
      </c>
      <c r="P834" s="11">
        <v>9.6394146571270142E-2</v>
      </c>
      <c r="Q834" s="26">
        <v>0</v>
      </c>
      <c r="R834">
        <v>0</v>
      </c>
      <c r="S834">
        <v>5910</v>
      </c>
      <c r="T834" s="27">
        <f t="shared" si="49"/>
        <v>5910</v>
      </c>
      <c r="U834" s="46" t="str">
        <f t="shared" si="50"/>
        <v>NM</v>
      </c>
      <c r="V834">
        <f t="shared" si="51"/>
        <v>10891.962869649189</v>
      </c>
    </row>
    <row r="835" spans="1:22" x14ac:dyDescent="0.2">
      <c r="A835" s="24">
        <v>42067</v>
      </c>
      <c r="B835" s="25" t="s">
        <v>1053</v>
      </c>
      <c r="C835" s="46">
        <v>1287</v>
      </c>
      <c r="D835" s="46">
        <v>1634</v>
      </c>
      <c r="E835" s="53">
        <v>206</v>
      </c>
      <c r="F835" s="54">
        <v>718.98</v>
      </c>
      <c r="G835" s="46">
        <v>1065.98</v>
      </c>
      <c r="H835" s="53">
        <v>0</v>
      </c>
      <c r="I835" s="54">
        <v>248.47389999999999</v>
      </c>
      <c r="J835" s="46">
        <v>248.47389999999999</v>
      </c>
      <c r="K835" s="54">
        <v>24.964459999999999</v>
      </c>
      <c r="L835" s="46">
        <v>23.205929999999999</v>
      </c>
      <c r="M835" s="53">
        <f t="shared" si="48"/>
        <v>1.7585300000000004</v>
      </c>
      <c r="N835" s="11">
        <v>4.650335700561981</v>
      </c>
      <c r="O835" s="11">
        <v>4.3227598251170782</v>
      </c>
      <c r="P835" s="11">
        <v>0.32757587544490302</v>
      </c>
      <c r="Q835" s="26">
        <v>29250</v>
      </c>
      <c r="R835">
        <v>37120</v>
      </c>
      <c r="S835">
        <v>0</v>
      </c>
      <c r="T835" s="27">
        <f t="shared" si="49"/>
        <v>66370</v>
      </c>
      <c r="U835" s="46" t="str">
        <f t="shared" si="50"/>
        <v>PA</v>
      </c>
      <c r="V835">
        <f t="shared" si="51"/>
        <v>308642.78044629865</v>
      </c>
    </row>
    <row r="836" spans="1:22" x14ac:dyDescent="0.2">
      <c r="A836" s="24">
        <v>55103</v>
      </c>
      <c r="B836" s="25" t="s">
        <v>1054</v>
      </c>
      <c r="C836" s="46">
        <v>900</v>
      </c>
      <c r="D836" s="46">
        <v>922</v>
      </c>
      <c r="E836" s="53">
        <v>0</v>
      </c>
      <c r="F836" s="54">
        <v>538.38</v>
      </c>
      <c r="G836" s="46">
        <v>560.38</v>
      </c>
      <c r="H836" s="53">
        <v>0</v>
      </c>
      <c r="I836" s="54">
        <v>248.34729999999999</v>
      </c>
      <c r="J836" s="46">
        <v>248.34729999999999</v>
      </c>
      <c r="K836" s="54">
        <v>17.467980000000001</v>
      </c>
      <c r="L836" s="46">
        <v>15.871119999999999</v>
      </c>
      <c r="M836" s="53">
        <f t="shared" si="48"/>
        <v>1.5968600000000013</v>
      </c>
      <c r="N836" s="11">
        <v>3.2539045911949498</v>
      </c>
      <c r="O836" s="11">
        <v>2.9564443190000209</v>
      </c>
      <c r="P836" s="11">
        <v>0.29746027219492882</v>
      </c>
      <c r="Q836" s="26">
        <v>113100</v>
      </c>
      <c r="R836">
        <v>63400</v>
      </c>
      <c r="S836">
        <v>2810</v>
      </c>
      <c r="T836" s="27">
        <f t="shared" si="49"/>
        <v>179310</v>
      </c>
      <c r="U836" s="46" t="str">
        <f t="shared" si="50"/>
        <v>WI</v>
      </c>
      <c r="V836">
        <f t="shared" si="51"/>
        <v>583457.63224716648</v>
      </c>
    </row>
    <row r="837" spans="1:22" x14ac:dyDescent="0.2">
      <c r="A837" s="24">
        <v>18031</v>
      </c>
      <c r="B837" s="25" t="s">
        <v>1055</v>
      </c>
      <c r="C837" s="46">
        <v>1893</v>
      </c>
      <c r="D837" s="46">
        <v>1708</v>
      </c>
      <c r="E837" s="53">
        <v>0</v>
      </c>
      <c r="F837" s="54">
        <v>1799.5</v>
      </c>
      <c r="G837" s="46">
        <v>1614.5</v>
      </c>
      <c r="H837" s="53">
        <v>0</v>
      </c>
      <c r="I837" s="54">
        <v>248.22069999999999</v>
      </c>
      <c r="J837" s="46">
        <v>248.22069999999999</v>
      </c>
      <c r="K837" s="54">
        <v>13.87421</v>
      </c>
      <c r="L837" s="46">
        <v>12.142329999999999</v>
      </c>
      <c r="M837" s="53">
        <f t="shared" si="48"/>
        <v>1.7318800000000003</v>
      </c>
      <c r="N837" s="11">
        <v>2.5844634364249841</v>
      </c>
      <c r="O837" s="11">
        <v>2.261851876107265</v>
      </c>
      <c r="P837" s="11">
        <v>0.32261156031771909</v>
      </c>
      <c r="Q837" s="26">
        <v>164780</v>
      </c>
      <c r="R837">
        <v>13370</v>
      </c>
      <c r="S837">
        <v>700</v>
      </c>
      <c r="T837" s="27">
        <f t="shared" si="49"/>
        <v>178850</v>
      </c>
      <c r="U837" s="46" t="str">
        <f t="shared" si="50"/>
        <v>IN</v>
      </c>
      <c r="V837">
        <f t="shared" si="51"/>
        <v>462231.28560460842</v>
      </c>
    </row>
    <row r="838" spans="1:22" x14ac:dyDescent="0.2">
      <c r="A838" s="24">
        <v>20037</v>
      </c>
      <c r="B838" s="25" t="s">
        <v>1056</v>
      </c>
      <c r="C838" s="46">
        <v>636</v>
      </c>
      <c r="D838" s="46">
        <v>638</v>
      </c>
      <c r="E838" s="53">
        <v>638</v>
      </c>
      <c r="F838" s="54">
        <v>536.94000000000005</v>
      </c>
      <c r="G838" s="46">
        <v>538.94000000000005</v>
      </c>
      <c r="H838" s="53">
        <v>538.94000000000005</v>
      </c>
      <c r="I838" s="54">
        <v>248.0942</v>
      </c>
      <c r="J838" s="46">
        <v>248.0942</v>
      </c>
      <c r="K838" s="54">
        <v>13.98953</v>
      </c>
      <c r="L838" s="46">
        <v>11.89912</v>
      </c>
      <c r="M838" s="53">
        <f t="shared" si="48"/>
        <v>2.0904100000000003</v>
      </c>
      <c r="N838" s="11">
        <v>2.6059450431967228</v>
      </c>
      <c r="O838" s="11">
        <v>2.216547145072278</v>
      </c>
      <c r="P838" s="11">
        <v>0.38939789812444459</v>
      </c>
      <c r="Q838" s="26">
        <v>118630</v>
      </c>
      <c r="R838">
        <v>170700</v>
      </c>
      <c r="S838">
        <v>8790</v>
      </c>
      <c r="T838" s="27">
        <f t="shared" si="49"/>
        <v>298120</v>
      </c>
      <c r="U838" s="46" t="str">
        <f t="shared" si="50"/>
        <v>KS</v>
      </c>
      <c r="V838">
        <f t="shared" si="51"/>
        <v>776884.33627780701</v>
      </c>
    </row>
    <row r="839" spans="1:22" x14ac:dyDescent="0.2">
      <c r="A839" s="24">
        <v>20161</v>
      </c>
      <c r="B839" s="25" t="s">
        <v>1057</v>
      </c>
      <c r="C839" s="46">
        <v>673</v>
      </c>
      <c r="D839" s="46">
        <v>673</v>
      </c>
      <c r="E839" s="53">
        <v>12</v>
      </c>
      <c r="F839" s="54">
        <v>572.24</v>
      </c>
      <c r="G839" s="46">
        <v>572.24</v>
      </c>
      <c r="H839" s="53">
        <v>0</v>
      </c>
      <c r="I839" s="54">
        <v>248.0942</v>
      </c>
      <c r="J839" s="46">
        <v>248.0942</v>
      </c>
      <c r="K839" s="54">
        <v>13.34327</v>
      </c>
      <c r="L839" s="46">
        <v>11.738569999999999</v>
      </c>
      <c r="M839" s="53">
        <f t="shared" si="48"/>
        <v>1.6047000000000011</v>
      </c>
      <c r="N839" s="11">
        <v>2.485560867058116</v>
      </c>
      <c r="O839" s="11">
        <v>2.1866401734524139</v>
      </c>
      <c r="P839" s="11">
        <v>0.29892069360570261</v>
      </c>
      <c r="Q839" s="26">
        <v>67330</v>
      </c>
      <c r="R839">
        <v>7240</v>
      </c>
      <c r="S839">
        <v>167010</v>
      </c>
      <c r="T839" s="27">
        <f t="shared" si="49"/>
        <v>241580</v>
      </c>
      <c r="U839" s="46" t="str">
        <f t="shared" si="50"/>
        <v>KS</v>
      </c>
      <c r="V839">
        <f t="shared" si="51"/>
        <v>600461.79426389968</v>
      </c>
    </row>
    <row r="840" spans="1:22" x14ac:dyDescent="0.2">
      <c r="A840" s="24">
        <v>29121</v>
      </c>
      <c r="B840" s="25" t="s">
        <v>1058</v>
      </c>
      <c r="C840" s="46">
        <v>676</v>
      </c>
      <c r="D840" s="46">
        <v>676</v>
      </c>
      <c r="E840" s="53">
        <v>88</v>
      </c>
      <c r="F840" s="54">
        <v>572.79999999999995</v>
      </c>
      <c r="G840" s="46">
        <v>572.79999999999995</v>
      </c>
      <c r="H840" s="53">
        <v>0</v>
      </c>
      <c r="I840" s="54">
        <v>247.9676</v>
      </c>
      <c r="J840" s="46">
        <v>247.9676</v>
      </c>
      <c r="K840" s="54">
        <v>13.271750000000001</v>
      </c>
      <c r="L840" s="46">
        <v>11.57554</v>
      </c>
      <c r="M840" s="53">
        <f t="shared" si="48"/>
        <v>1.6962100000000007</v>
      </c>
      <c r="N840" s="11">
        <v>2.4722382472496292</v>
      </c>
      <c r="O840" s="11">
        <v>2.1562712317944479</v>
      </c>
      <c r="P840" s="11">
        <v>0.31596701545518069</v>
      </c>
      <c r="Q840" s="26">
        <v>107870</v>
      </c>
      <c r="R840">
        <v>226320</v>
      </c>
      <c r="S840">
        <v>11460</v>
      </c>
      <c r="T840" s="27">
        <f t="shared" si="49"/>
        <v>345650</v>
      </c>
      <c r="U840" s="46" t="str">
        <f t="shared" si="50"/>
        <v>MO</v>
      </c>
      <c r="V840">
        <f t="shared" si="51"/>
        <v>854529.15016183432</v>
      </c>
    </row>
    <row r="841" spans="1:22" x14ac:dyDescent="0.2">
      <c r="A841" s="24">
        <v>31109</v>
      </c>
      <c r="B841" s="25" t="s">
        <v>1059</v>
      </c>
      <c r="C841" s="46">
        <v>1086</v>
      </c>
      <c r="D841" s="46">
        <v>892</v>
      </c>
      <c r="E841" s="53">
        <v>302</v>
      </c>
      <c r="F841" s="54">
        <v>938.98</v>
      </c>
      <c r="G841" s="46">
        <v>744.98</v>
      </c>
      <c r="H841" s="53">
        <v>154.97999999999999</v>
      </c>
      <c r="I841" s="54">
        <v>247.9676</v>
      </c>
      <c r="J841" s="46">
        <v>247.9676</v>
      </c>
      <c r="K841" s="54">
        <v>14.57033</v>
      </c>
      <c r="L841" s="46">
        <v>12.159739999999999</v>
      </c>
      <c r="M841" s="53">
        <f t="shared" si="48"/>
        <v>2.4105900000000009</v>
      </c>
      <c r="N841" s="11">
        <v>2.7141354456683322</v>
      </c>
      <c r="O841" s="11">
        <v>2.2650949802860358</v>
      </c>
      <c r="P841" s="11">
        <v>0.44904046538229592</v>
      </c>
      <c r="Q841" s="26">
        <v>270180</v>
      </c>
      <c r="R841">
        <v>17480</v>
      </c>
      <c r="S841">
        <v>139920</v>
      </c>
      <c r="T841" s="27">
        <f t="shared" si="49"/>
        <v>427580</v>
      </c>
      <c r="U841" s="46" t="str">
        <f t="shared" si="50"/>
        <v>NE</v>
      </c>
      <c r="V841">
        <f t="shared" si="51"/>
        <v>1160510.0338588655</v>
      </c>
    </row>
    <row r="842" spans="1:22" x14ac:dyDescent="0.2">
      <c r="A842" s="24">
        <v>27115</v>
      </c>
      <c r="B842" s="25" t="s">
        <v>1060</v>
      </c>
      <c r="C842" s="46">
        <v>769</v>
      </c>
      <c r="D842" s="46">
        <v>769</v>
      </c>
      <c r="E842" s="53">
        <v>64</v>
      </c>
      <c r="F842" s="54">
        <v>751.8</v>
      </c>
      <c r="G842" s="46">
        <v>751.8</v>
      </c>
      <c r="H842" s="53">
        <v>46.8</v>
      </c>
      <c r="I842" s="54">
        <v>247.58789999999999</v>
      </c>
      <c r="J842" s="46">
        <v>247.58789999999999</v>
      </c>
      <c r="K842" s="54">
        <v>15.43155</v>
      </c>
      <c r="L842" s="46">
        <v>13.61618</v>
      </c>
      <c r="M842" s="53">
        <f t="shared" si="48"/>
        <v>1.8153699999999997</v>
      </c>
      <c r="N842" s="11">
        <v>2.8745619925288679</v>
      </c>
      <c r="O842" s="11">
        <v>2.5363980618558561</v>
      </c>
      <c r="P842" s="11">
        <v>0.33816393067301292</v>
      </c>
      <c r="Q842" s="26">
        <v>45870</v>
      </c>
      <c r="R842">
        <v>136370</v>
      </c>
      <c r="S842">
        <v>39330</v>
      </c>
      <c r="T842" s="27">
        <f t="shared" si="49"/>
        <v>221570</v>
      </c>
      <c r="U842" s="46" t="str">
        <f t="shared" si="50"/>
        <v>MN</v>
      </c>
      <c r="V842">
        <f t="shared" si="51"/>
        <v>636916.70068462123</v>
      </c>
    </row>
    <row r="843" spans="1:22" x14ac:dyDescent="0.2">
      <c r="A843" s="24">
        <v>38061</v>
      </c>
      <c r="B843" s="25" t="s">
        <v>1061</v>
      </c>
      <c r="C843" s="46">
        <v>318</v>
      </c>
      <c r="D843" s="46">
        <v>318</v>
      </c>
      <c r="E843" s="53">
        <v>0</v>
      </c>
      <c r="F843" s="54">
        <v>274.27999999999997</v>
      </c>
      <c r="G843" s="46">
        <v>274.27999999999997</v>
      </c>
      <c r="H843" s="53">
        <v>0</v>
      </c>
      <c r="I843" s="54">
        <v>247.58789999999999</v>
      </c>
      <c r="J843" s="46">
        <v>247.58789999999999</v>
      </c>
      <c r="K843" s="54">
        <v>0</v>
      </c>
      <c r="L843" s="46">
        <v>0</v>
      </c>
      <c r="M843" s="53">
        <f t="shared" si="48"/>
        <v>0</v>
      </c>
      <c r="N843" s="11">
        <v>0</v>
      </c>
      <c r="O843" s="11">
        <v>0</v>
      </c>
      <c r="P843" s="11">
        <v>0</v>
      </c>
      <c r="Q843" s="26">
        <v>0</v>
      </c>
      <c r="R843">
        <v>0</v>
      </c>
      <c r="S843">
        <v>0</v>
      </c>
      <c r="T843" s="27">
        <f t="shared" si="49"/>
        <v>0</v>
      </c>
      <c r="U843" s="46" t="str">
        <f t="shared" si="50"/>
        <v>ND</v>
      </c>
      <c r="V843">
        <f t="shared" si="51"/>
        <v>0</v>
      </c>
    </row>
    <row r="844" spans="1:22" x14ac:dyDescent="0.2">
      <c r="A844" s="24">
        <v>19017</v>
      </c>
      <c r="B844" s="25" t="s">
        <v>1062</v>
      </c>
      <c r="C844" s="46">
        <v>1269</v>
      </c>
      <c r="D844" s="46">
        <v>1006</v>
      </c>
      <c r="E844" s="53">
        <v>0</v>
      </c>
      <c r="F844" s="54">
        <v>1209.7</v>
      </c>
      <c r="G844" s="46">
        <v>946.7</v>
      </c>
      <c r="H844" s="53">
        <v>0</v>
      </c>
      <c r="I844" s="54">
        <v>247.46129999999999</v>
      </c>
      <c r="J844" s="46">
        <v>247.46129999999999</v>
      </c>
      <c r="K844" s="54">
        <v>14.2758</v>
      </c>
      <c r="L844" s="46">
        <v>11.538639999999999</v>
      </c>
      <c r="M844" s="53">
        <f t="shared" ref="M844:M907" si="52">K844-L844</f>
        <v>2.7371600000000011</v>
      </c>
      <c r="N844" s="11">
        <v>2.6592709152964948</v>
      </c>
      <c r="O844" s="11">
        <v>2.149397564695271</v>
      </c>
      <c r="P844" s="11">
        <v>0.5098733506012243</v>
      </c>
      <c r="Q844" s="26">
        <v>199540</v>
      </c>
      <c r="R844">
        <v>14320</v>
      </c>
      <c r="S844">
        <v>14400</v>
      </c>
      <c r="T844" s="27">
        <f t="shared" ref="T844:T907" si="53">SUM(Q844:S844)</f>
        <v>228260</v>
      </c>
      <c r="U844" s="46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">
      <c r="A845" s="24">
        <v>30005</v>
      </c>
      <c r="B845" s="25" t="s">
        <v>1063</v>
      </c>
      <c r="C845" s="46">
        <v>190</v>
      </c>
      <c r="D845" s="46">
        <v>190</v>
      </c>
      <c r="E845" s="53">
        <v>190</v>
      </c>
      <c r="F845" s="54">
        <v>0</v>
      </c>
      <c r="G845" s="46">
        <v>0</v>
      </c>
      <c r="H845" s="53">
        <v>0</v>
      </c>
      <c r="I845" s="54"/>
      <c r="J845" s="46">
        <v>246.98589999999999</v>
      </c>
      <c r="K845" s="54">
        <v>12.24854</v>
      </c>
      <c r="L845" s="46">
        <v>11.39611</v>
      </c>
      <c r="M845" s="53">
        <f t="shared" si="52"/>
        <v>0.85243000000000002</v>
      </c>
      <c r="N845" s="11">
        <v>2.281636488101944</v>
      </c>
      <c r="O845" s="11">
        <v>2.1228473269812929</v>
      </c>
      <c r="P845" s="11">
        <v>0.15878916112065111</v>
      </c>
      <c r="Q845" s="26">
        <v>1150</v>
      </c>
      <c r="R845">
        <v>4410</v>
      </c>
      <c r="S845">
        <v>169250</v>
      </c>
      <c r="T845" s="27">
        <f t="shared" si="53"/>
        <v>174810</v>
      </c>
      <c r="U845" s="46" t="str">
        <f t="shared" si="54"/>
        <v>MT</v>
      </c>
      <c r="V845">
        <f t="shared" si="55"/>
        <v>398852.87448510085</v>
      </c>
    </row>
    <row r="846" spans="1:22" x14ac:dyDescent="0.2">
      <c r="A846" s="24">
        <v>55109</v>
      </c>
      <c r="B846" s="25" t="s">
        <v>1064</v>
      </c>
      <c r="C846" s="46">
        <v>1368</v>
      </c>
      <c r="D846" s="46">
        <v>982</v>
      </c>
      <c r="E846" s="53">
        <v>108</v>
      </c>
      <c r="F846" s="54">
        <v>974.78</v>
      </c>
      <c r="G846" s="46">
        <v>588.78</v>
      </c>
      <c r="H846" s="53">
        <v>0</v>
      </c>
      <c r="I846" s="54">
        <v>246.70179999999999</v>
      </c>
      <c r="J846" s="46">
        <v>246.70179999999999</v>
      </c>
      <c r="K846" s="54">
        <v>16.366430000000001</v>
      </c>
      <c r="L846" s="46">
        <v>14.554539999999999</v>
      </c>
      <c r="M846" s="53">
        <f t="shared" si="52"/>
        <v>1.8118900000000018</v>
      </c>
      <c r="N846" s="11">
        <v>3.0487097946339961</v>
      </c>
      <c r="O846" s="11">
        <v>2.7111941122402561</v>
      </c>
      <c r="P846" s="11">
        <v>0.33751568239374119</v>
      </c>
      <c r="Q846" s="26">
        <v>169520</v>
      </c>
      <c r="R846">
        <v>134940</v>
      </c>
      <c r="S846">
        <v>10690</v>
      </c>
      <c r="T846" s="27">
        <f t="shared" si="53"/>
        <v>315150</v>
      </c>
      <c r="U846" s="46" t="str">
        <f t="shared" si="54"/>
        <v>WI</v>
      </c>
      <c r="V846">
        <f t="shared" si="55"/>
        <v>960800.8917789039</v>
      </c>
    </row>
    <row r="847" spans="1:22" x14ac:dyDescent="0.2">
      <c r="A847" s="24">
        <v>21169</v>
      </c>
      <c r="B847" s="25" t="s">
        <v>1065</v>
      </c>
      <c r="C847" s="46">
        <v>1219</v>
      </c>
      <c r="D847" s="46">
        <v>1219</v>
      </c>
      <c r="E847" s="53">
        <v>195</v>
      </c>
      <c r="F847" s="54">
        <v>995.84</v>
      </c>
      <c r="G847" s="46">
        <v>995.84</v>
      </c>
      <c r="H847" s="53">
        <v>0</v>
      </c>
      <c r="I847" s="54">
        <v>246.5752</v>
      </c>
      <c r="J847" s="46">
        <v>246.5752</v>
      </c>
      <c r="K847" s="54">
        <v>11.519679999999999</v>
      </c>
      <c r="L847" s="46">
        <v>16.02617</v>
      </c>
      <c r="M847" s="53">
        <f t="shared" si="52"/>
        <v>-4.5064900000000012</v>
      </c>
      <c r="N847" s="11">
        <v>2.145865729242685</v>
      </c>
      <c r="O847" s="11">
        <v>2.9853267602934488</v>
      </c>
      <c r="P847" s="11">
        <v>-0.83946103105076453</v>
      </c>
      <c r="Q847" s="26">
        <v>6430</v>
      </c>
      <c r="R847">
        <v>61380</v>
      </c>
      <c r="S847">
        <v>5850</v>
      </c>
      <c r="T847" s="27">
        <f t="shared" si="53"/>
        <v>73660</v>
      </c>
      <c r="U847" s="46" t="str">
        <f t="shared" si="54"/>
        <v>KY</v>
      </c>
      <c r="V847">
        <f t="shared" si="55"/>
        <v>158064.46961601617</v>
      </c>
    </row>
    <row r="848" spans="1:22" x14ac:dyDescent="0.2">
      <c r="A848" s="24">
        <v>48353</v>
      </c>
      <c r="B848" s="25" t="s">
        <v>1066</v>
      </c>
      <c r="C848" s="46">
        <v>350</v>
      </c>
      <c r="D848" s="46">
        <v>358</v>
      </c>
      <c r="E848" s="53">
        <v>173</v>
      </c>
      <c r="F848" s="54">
        <v>150.62</v>
      </c>
      <c r="G848" s="46">
        <v>158.62</v>
      </c>
      <c r="H848" s="53">
        <v>0</v>
      </c>
      <c r="I848" s="54"/>
      <c r="J848" s="46">
        <v>246.22479999999999</v>
      </c>
      <c r="K848" s="54">
        <v>11.4861</v>
      </c>
      <c r="L848" s="46">
        <v>15.36478</v>
      </c>
      <c r="M848" s="53">
        <f t="shared" si="52"/>
        <v>-3.8786799999999992</v>
      </c>
      <c r="N848" s="11">
        <v>2.1396105059041921</v>
      </c>
      <c r="O848" s="11">
        <v>2.862124194365939</v>
      </c>
      <c r="P848" s="11">
        <v>-0.72251368846174691</v>
      </c>
      <c r="Q848" s="26">
        <v>49540</v>
      </c>
      <c r="R848">
        <v>900</v>
      </c>
      <c r="S848">
        <v>486340</v>
      </c>
      <c r="T848" s="27">
        <f t="shared" si="53"/>
        <v>536780</v>
      </c>
      <c r="U848" s="46" t="str">
        <f t="shared" si="54"/>
        <v>TX</v>
      </c>
      <c r="V848">
        <f t="shared" si="55"/>
        <v>1148500.1273592522</v>
      </c>
    </row>
    <row r="849" spans="1:22" x14ac:dyDescent="0.2">
      <c r="A849" s="24">
        <v>55045</v>
      </c>
      <c r="B849" s="25" t="s">
        <v>1067</v>
      </c>
      <c r="C849" s="46">
        <v>1002</v>
      </c>
      <c r="D849" s="46">
        <v>828</v>
      </c>
      <c r="E849" s="53">
        <v>0</v>
      </c>
      <c r="F849" s="54">
        <v>400.44</v>
      </c>
      <c r="G849" s="46">
        <v>226.44</v>
      </c>
      <c r="H849" s="53">
        <v>0</v>
      </c>
      <c r="I849" s="54">
        <v>245.94229999999999</v>
      </c>
      <c r="J849" s="46">
        <v>245.94229999999999</v>
      </c>
      <c r="K849" s="54">
        <v>16.63523</v>
      </c>
      <c r="L849" s="46">
        <v>14.936170000000001</v>
      </c>
      <c r="M849" s="53">
        <f t="shared" si="52"/>
        <v>1.6990599999999993</v>
      </c>
      <c r="N849" s="11">
        <v>3.0987813858605269</v>
      </c>
      <c r="O849" s="11">
        <v>2.782283477418011</v>
      </c>
      <c r="P849" s="11">
        <v>0.31649790844251541</v>
      </c>
      <c r="Q849" s="26">
        <v>156290</v>
      </c>
      <c r="R849">
        <v>136700</v>
      </c>
      <c r="S849">
        <v>3720</v>
      </c>
      <c r="T849" s="27">
        <f t="shared" si="53"/>
        <v>296710</v>
      </c>
      <c r="U849" s="46" t="str">
        <f t="shared" si="54"/>
        <v>WI</v>
      </c>
      <c r="V849">
        <f t="shared" si="55"/>
        <v>919439.42499867687</v>
      </c>
    </row>
    <row r="850" spans="1:22" x14ac:dyDescent="0.2">
      <c r="A850" s="24">
        <v>30073</v>
      </c>
      <c r="B850" s="25" t="s">
        <v>1068</v>
      </c>
      <c r="C850" s="46">
        <v>374</v>
      </c>
      <c r="D850" s="46">
        <v>205</v>
      </c>
      <c r="E850" s="53">
        <v>197</v>
      </c>
      <c r="F850" s="54">
        <v>160.82</v>
      </c>
      <c r="G850" s="46">
        <v>0</v>
      </c>
      <c r="H850" s="53">
        <v>0</v>
      </c>
      <c r="I850" s="54"/>
      <c r="J850" s="46">
        <v>245.80860000000001</v>
      </c>
      <c r="K850" s="54">
        <v>14.213050000000001</v>
      </c>
      <c r="L850" s="46">
        <v>12.93924</v>
      </c>
      <c r="M850" s="53">
        <f t="shared" si="52"/>
        <v>1.273810000000001</v>
      </c>
      <c r="N850" s="11">
        <v>2.6475819556630689</v>
      </c>
      <c r="O850" s="11">
        <v>2.41029886927815</v>
      </c>
      <c r="P850" s="11">
        <v>0.2372830863849193</v>
      </c>
      <c r="Q850" s="26">
        <v>3830</v>
      </c>
      <c r="R850">
        <v>3060</v>
      </c>
      <c r="S850">
        <v>47540</v>
      </c>
      <c r="T850" s="27">
        <f t="shared" si="53"/>
        <v>54430</v>
      </c>
      <c r="U850" s="46" t="str">
        <f t="shared" si="54"/>
        <v>MT</v>
      </c>
      <c r="V850">
        <f t="shared" si="55"/>
        <v>144107.88584674083</v>
      </c>
    </row>
    <row r="851" spans="1:22" x14ac:dyDescent="0.2">
      <c r="A851" s="24">
        <v>36039</v>
      </c>
      <c r="B851" s="25" t="s">
        <v>1069</v>
      </c>
      <c r="C851" s="46">
        <v>1352</v>
      </c>
      <c r="D851" s="46">
        <v>1352</v>
      </c>
      <c r="E851" s="53">
        <v>253</v>
      </c>
      <c r="F851" s="54">
        <v>1156.92</v>
      </c>
      <c r="G851" s="46">
        <v>1156.92</v>
      </c>
      <c r="H851" s="53">
        <v>57.920009999999998</v>
      </c>
      <c r="I851" s="54">
        <v>244.42339999999999</v>
      </c>
      <c r="J851" s="46">
        <v>244.42339999999999</v>
      </c>
      <c r="K851" s="54">
        <v>22.471889999999998</v>
      </c>
      <c r="L851" s="46">
        <v>20.82526</v>
      </c>
      <c r="M851" s="53">
        <f t="shared" si="52"/>
        <v>1.6466299999999983</v>
      </c>
      <c r="N851" s="11">
        <v>4.1860241449685578</v>
      </c>
      <c r="O851" s="11">
        <v>3.8792928047105928</v>
      </c>
      <c r="P851" s="11">
        <v>0.30673134025796539</v>
      </c>
      <c r="Q851" s="26">
        <v>14130</v>
      </c>
      <c r="R851">
        <v>22250</v>
      </c>
      <c r="S851">
        <v>1750</v>
      </c>
      <c r="T851" s="27">
        <f t="shared" si="53"/>
        <v>38130</v>
      </c>
      <c r="U851" s="46" t="str">
        <f t="shared" si="54"/>
        <v>NY</v>
      </c>
      <c r="V851">
        <f t="shared" si="55"/>
        <v>159613.1006476511</v>
      </c>
    </row>
    <row r="852" spans="1:22" x14ac:dyDescent="0.2">
      <c r="A852" s="24">
        <v>38013</v>
      </c>
      <c r="B852" s="25" t="s">
        <v>1070</v>
      </c>
      <c r="C852" s="46">
        <v>325</v>
      </c>
      <c r="D852" s="46">
        <v>325</v>
      </c>
      <c r="E852" s="53">
        <v>325</v>
      </c>
      <c r="F852" s="54">
        <v>281.27999999999997</v>
      </c>
      <c r="G852" s="46">
        <v>281.27999999999997</v>
      </c>
      <c r="H852" s="53">
        <v>281.27999999999997</v>
      </c>
      <c r="I852" s="54">
        <v>244.29679999999999</v>
      </c>
      <c r="J852" s="46">
        <v>244.29679999999999</v>
      </c>
      <c r="K852" s="54">
        <v>0</v>
      </c>
      <c r="L852" s="46">
        <v>0</v>
      </c>
      <c r="M852" s="53">
        <f t="shared" si="52"/>
        <v>0</v>
      </c>
      <c r="N852" s="11">
        <v>0</v>
      </c>
      <c r="O852" s="11">
        <v>0</v>
      </c>
      <c r="P852" s="11">
        <v>0</v>
      </c>
      <c r="Q852" s="26">
        <v>0</v>
      </c>
      <c r="R852">
        <v>0</v>
      </c>
      <c r="S852">
        <v>0</v>
      </c>
      <c r="T852" s="27">
        <f t="shared" si="53"/>
        <v>0</v>
      </c>
      <c r="U852" s="46" t="str">
        <f t="shared" si="54"/>
        <v>ND</v>
      </c>
      <c r="V852">
        <f t="shared" si="55"/>
        <v>0</v>
      </c>
    </row>
    <row r="853" spans="1:22" x14ac:dyDescent="0.2">
      <c r="A853" s="24">
        <v>42133</v>
      </c>
      <c r="B853" s="25" t="s">
        <v>1071</v>
      </c>
      <c r="C853" s="46">
        <v>3187</v>
      </c>
      <c r="D853" s="46">
        <v>3187</v>
      </c>
      <c r="E853" s="53">
        <v>1187</v>
      </c>
      <c r="F853" s="54">
        <v>2560.6999999999998</v>
      </c>
      <c r="G853" s="46">
        <v>2560.6999999999998</v>
      </c>
      <c r="H853" s="53">
        <v>560.70000000000005</v>
      </c>
      <c r="I853" s="54">
        <v>244.0437</v>
      </c>
      <c r="J853" s="46">
        <v>244.0437</v>
      </c>
      <c r="K853" s="54">
        <v>25.270779999999998</v>
      </c>
      <c r="L853" s="46">
        <v>23.03594</v>
      </c>
      <c r="M853" s="53">
        <f t="shared" si="52"/>
        <v>2.2348399999999984</v>
      </c>
      <c r="N853" s="11">
        <v>4.707396451397214</v>
      </c>
      <c r="O853" s="11">
        <v>4.2910943869005687</v>
      </c>
      <c r="P853" s="11">
        <v>0.4163020644966457</v>
      </c>
      <c r="Q853" s="26">
        <v>124650</v>
      </c>
      <c r="R853">
        <v>202770</v>
      </c>
      <c r="S853">
        <v>0</v>
      </c>
      <c r="T853" s="27">
        <f t="shared" si="53"/>
        <v>327420</v>
      </c>
      <c r="U853" s="46" t="str">
        <f t="shared" si="54"/>
        <v>PA</v>
      </c>
      <c r="V853">
        <f t="shared" si="55"/>
        <v>1541295.7461164759</v>
      </c>
    </row>
    <row r="854" spans="1:22" x14ac:dyDescent="0.2">
      <c r="A854" s="24">
        <v>6025</v>
      </c>
      <c r="B854" s="25" t="s">
        <v>1072</v>
      </c>
      <c r="C854" s="46">
        <v>1152</v>
      </c>
      <c r="D854" s="46">
        <v>525</v>
      </c>
      <c r="E854" s="53">
        <v>343</v>
      </c>
      <c r="F854" s="54">
        <v>0</v>
      </c>
      <c r="G854" s="46">
        <v>0</v>
      </c>
      <c r="H854" s="53">
        <v>0</v>
      </c>
      <c r="I854" s="54"/>
      <c r="J854" s="46">
        <v>243.6696</v>
      </c>
      <c r="K854" s="54">
        <v>0</v>
      </c>
      <c r="L854" s="46">
        <v>0</v>
      </c>
      <c r="M854" s="53">
        <f t="shared" si="52"/>
        <v>0</v>
      </c>
      <c r="N854" s="11">
        <v>0</v>
      </c>
      <c r="O854" s="11">
        <v>0</v>
      </c>
      <c r="P854" s="11">
        <v>0</v>
      </c>
      <c r="Q854" s="26">
        <v>0</v>
      </c>
      <c r="R854">
        <v>0</v>
      </c>
      <c r="S854">
        <v>0</v>
      </c>
      <c r="T854" s="27">
        <f t="shared" si="53"/>
        <v>0</v>
      </c>
      <c r="U854" s="46" t="str">
        <f t="shared" si="54"/>
        <v>CA</v>
      </c>
      <c r="V854">
        <f t="shared" si="55"/>
        <v>0</v>
      </c>
    </row>
    <row r="855" spans="1:22" x14ac:dyDescent="0.2">
      <c r="A855" s="24">
        <v>17183</v>
      </c>
      <c r="B855" s="25" t="s">
        <v>1073</v>
      </c>
      <c r="C855" s="46">
        <v>1436</v>
      </c>
      <c r="D855" s="46">
        <v>2145</v>
      </c>
      <c r="E855" s="53">
        <v>0</v>
      </c>
      <c r="F855" s="54">
        <v>1307.42</v>
      </c>
      <c r="G855" s="46">
        <v>2016.42</v>
      </c>
      <c r="H855" s="53">
        <v>0</v>
      </c>
      <c r="I855" s="54">
        <v>243.66390000000001</v>
      </c>
      <c r="J855" s="46">
        <v>243.66390000000001</v>
      </c>
      <c r="K855" s="54">
        <v>12.880559999999999</v>
      </c>
      <c r="L855" s="46">
        <v>11.337300000000001</v>
      </c>
      <c r="M855" s="53">
        <f t="shared" si="52"/>
        <v>1.5432599999999983</v>
      </c>
      <c r="N855" s="11">
        <v>2.3993680620862872</v>
      </c>
      <c r="O855" s="11">
        <v>2.1118923036180779</v>
      </c>
      <c r="P855" s="11">
        <v>0.28747575846820939</v>
      </c>
      <c r="Q855" s="26">
        <v>448980</v>
      </c>
      <c r="R855">
        <v>15440</v>
      </c>
      <c r="S855">
        <v>2330</v>
      </c>
      <c r="T855" s="27">
        <f t="shared" si="53"/>
        <v>466750</v>
      </c>
      <c r="U855" s="46" t="str">
        <f t="shared" si="54"/>
        <v>IL</v>
      </c>
      <c r="V855">
        <f t="shared" si="55"/>
        <v>1119905.0429787745</v>
      </c>
    </row>
    <row r="856" spans="1:22" x14ac:dyDescent="0.2">
      <c r="A856" s="24">
        <v>21007</v>
      </c>
      <c r="B856" s="25" t="s">
        <v>1074</v>
      </c>
      <c r="C856" s="46">
        <v>1069</v>
      </c>
      <c r="D856" s="46">
        <v>1085</v>
      </c>
      <c r="E856" s="53">
        <v>122</v>
      </c>
      <c r="F856" s="54">
        <v>811.86</v>
      </c>
      <c r="G856" s="46">
        <v>827.86</v>
      </c>
      <c r="H856" s="53">
        <v>0</v>
      </c>
      <c r="I856" s="54">
        <v>242.3981</v>
      </c>
      <c r="J856" s="46">
        <v>242.3981</v>
      </c>
      <c r="K856" s="54">
        <v>11.380570000000001</v>
      </c>
      <c r="L856" s="46">
        <v>16.236249999999998</v>
      </c>
      <c r="M856" s="53">
        <f t="shared" si="52"/>
        <v>-4.8556799999999978</v>
      </c>
      <c r="N856" s="11">
        <v>2.1199525631135092</v>
      </c>
      <c r="O856" s="11">
        <v>3.0244600931984689</v>
      </c>
      <c r="P856" s="11">
        <v>-0.90450753008496043</v>
      </c>
      <c r="Q856" s="26">
        <v>79040</v>
      </c>
      <c r="R856">
        <v>16660</v>
      </c>
      <c r="S856">
        <v>360</v>
      </c>
      <c r="T856" s="27">
        <f t="shared" si="53"/>
        <v>96060</v>
      </c>
      <c r="U856" s="46" t="str">
        <f t="shared" si="54"/>
        <v>KY</v>
      </c>
      <c r="V856">
        <f t="shared" si="55"/>
        <v>203642.6432126837</v>
      </c>
    </row>
    <row r="857" spans="1:22" x14ac:dyDescent="0.2">
      <c r="A857" s="24">
        <v>30091</v>
      </c>
      <c r="B857" s="25" t="s">
        <v>1075</v>
      </c>
      <c r="C857" s="46">
        <v>272</v>
      </c>
      <c r="D857" s="46">
        <v>249</v>
      </c>
      <c r="E857" s="53">
        <v>215</v>
      </c>
      <c r="F857" s="54">
        <v>58.819989999999997</v>
      </c>
      <c r="G857" s="46">
        <v>35.819989999999997</v>
      </c>
      <c r="H857" s="53">
        <v>1.8199920000000001</v>
      </c>
      <c r="I857" s="54"/>
      <c r="J857" s="46">
        <v>242.32069999999999</v>
      </c>
      <c r="K857" s="54">
        <v>0</v>
      </c>
      <c r="L857" s="46">
        <v>0</v>
      </c>
      <c r="M857" s="53">
        <f t="shared" si="52"/>
        <v>0</v>
      </c>
      <c r="N857" s="11">
        <v>0</v>
      </c>
      <c r="O857" s="11">
        <v>0</v>
      </c>
      <c r="P857" s="11">
        <v>0</v>
      </c>
      <c r="Q857" s="26">
        <v>0</v>
      </c>
      <c r="R857">
        <v>0</v>
      </c>
      <c r="S857">
        <v>0</v>
      </c>
      <c r="T857" s="27">
        <f t="shared" si="53"/>
        <v>0</v>
      </c>
      <c r="U857" s="46" t="str">
        <f t="shared" si="54"/>
        <v>MT</v>
      </c>
      <c r="V857">
        <f t="shared" si="55"/>
        <v>0</v>
      </c>
    </row>
    <row r="858" spans="1:22" x14ac:dyDescent="0.2">
      <c r="A858" s="24">
        <v>35013</v>
      </c>
      <c r="B858" s="25" t="s">
        <v>1076</v>
      </c>
      <c r="C858" s="46">
        <v>1305</v>
      </c>
      <c r="D858" s="46">
        <v>1305</v>
      </c>
      <c r="E858" s="53">
        <v>185</v>
      </c>
      <c r="F858" s="54">
        <v>1305</v>
      </c>
      <c r="G858" s="46">
        <v>1305</v>
      </c>
      <c r="H858" s="53">
        <v>185</v>
      </c>
      <c r="I858" s="54"/>
      <c r="J858" s="46">
        <v>242.0513</v>
      </c>
      <c r="K858" s="54">
        <v>9.8936499999999992</v>
      </c>
      <c r="L858" s="46">
        <v>9.2577850000000002</v>
      </c>
      <c r="M858" s="53">
        <f t="shared" si="52"/>
        <v>0.63586499999999901</v>
      </c>
      <c r="N858" s="11">
        <v>1.842971720752824</v>
      </c>
      <c r="O858" s="11">
        <v>1.724523906931182</v>
      </c>
      <c r="P858" s="11">
        <v>0.11844781382164241</v>
      </c>
      <c r="Q858" s="26">
        <v>0</v>
      </c>
      <c r="R858">
        <v>0</v>
      </c>
      <c r="S858">
        <v>230</v>
      </c>
      <c r="T858" s="27">
        <f t="shared" si="53"/>
        <v>230</v>
      </c>
      <c r="U858" s="46" t="str">
        <f t="shared" si="54"/>
        <v>NM</v>
      </c>
      <c r="V858">
        <f t="shared" si="55"/>
        <v>423.88349577314955</v>
      </c>
    </row>
    <row r="859" spans="1:22" x14ac:dyDescent="0.2">
      <c r="A859" s="24">
        <v>42063</v>
      </c>
      <c r="B859" s="25" t="s">
        <v>1077</v>
      </c>
      <c r="C859" s="46">
        <v>1233</v>
      </c>
      <c r="D859" s="46">
        <v>1484</v>
      </c>
      <c r="E859" s="53">
        <v>218</v>
      </c>
      <c r="F859" s="54">
        <v>819.88</v>
      </c>
      <c r="G859" s="46">
        <v>1070.8800000000001</v>
      </c>
      <c r="H859" s="53">
        <v>0</v>
      </c>
      <c r="I859" s="54">
        <v>241.76519999999999</v>
      </c>
      <c r="J859" s="46">
        <v>241.76519999999999</v>
      </c>
      <c r="K859" s="54">
        <v>24.323180000000001</v>
      </c>
      <c r="L859" s="46">
        <v>22.47081</v>
      </c>
      <c r="M859" s="53">
        <f t="shared" si="52"/>
        <v>1.8523700000000005</v>
      </c>
      <c r="N859" s="11">
        <v>4.5308791900644021</v>
      </c>
      <c r="O859" s="11">
        <v>4.1858229644680947</v>
      </c>
      <c r="P859" s="11">
        <v>0.34505622559630772</v>
      </c>
      <c r="Q859" s="26">
        <v>31370</v>
      </c>
      <c r="R859">
        <v>93410</v>
      </c>
      <c r="S859">
        <v>0</v>
      </c>
      <c r="T859" s="27">
        <f t="shared" si="53"/>
        <v>124780</v>
      </c>
      <c r="U859" s="46" t="str">
        <f t="shared" si="54"/>
        <v>PA</v>
      </c>
      <c r="V859">
        <f t="shared" si="55"/>
        <v>565363.10533623607</v>
      </c>
    </row>
    <row r="860" spans="1:22" x14ac:dyDescent="0.2">
      <c r="A860" s="24">
        <v>4027</v>
      </c>
      <c r="B860" s="25" t="s">
        <v>1078</v>
      </c>
      <c r="C860" s="46">
        <v>1222</v>
      </c>
      <c r="D860" s="46">
        <v>805</v>
      </c>
      <c r="E860" s="53">
        <v>385</v>
      </c>
      <c r="F860" s="54">
        <v>1214.08</v>
      </c>
      <c r="G860" s="46">
        <v>797.08</v>
      </c>
      <c r="H860" s="53">
        <v>377.08</v>
      </c>
      <c r="I860" s="54"/>
      <c r="J860" s="46">
        <v>241.327</v>
      </c>
      <c r="K860" s="54">
        <v>0</v>
      </c>
      <c r="L860" s="46">
        <v>0</v>
      </c>
      <c r="M860" s="53">
        <f t="shared" si="52"/>
        <v>0</v>
      </c>
      <c r="N860" s="11">
        <v>0</v>
      </c>
      <c r="O860" s="11">
        <v>0</v>
      </c>
      <c r="P860" s="11">
        <v>0</v>
      </c>
      <c r="Q860" s="26">
        <v>0</v>
      </c>
      <c r="R860">
        <v>0</v>
      </c>
      <c r="S860">
        <v>0</v>
      </c>
      <c r="T860" s="27">
        <f t="shared" si="53"/>
        <v>0</v>
      </c>
      <c r="U860" s="46" t="str">
        <f t="shared" si="54"/>
        <v>AZ</v>
      </c>
      <c r="V860">
        <f t="shared" si="55"/>
        <v>0</v>
      </c>
    </row>
    <row r="861" spans="1:22" x14ac:dyDescent="0.2">
      <c r="A861" s="24">
        <v>53033</v>
      </c>
      <c r="B861" s="25" t="s">
        <v>1079</v>
      </c>
      <c r="C861" s="46">
        <v>6942</v>
      </c>
      <c r="D861" s="46">
        <v>7838</v>
      </c>
      <c r="E861" s="53">
        <v>5379</v>
      </c>
      <c r="F861" s="54">
        <v>6266.94</v>
      </c>
      <c r="G861" s="46">
        <v>7162.94</v>
      </c>
      <c r="H861" s="53">
        <v>4703.9399999999996</v>
      </c>
      <c r="I861" s="54"/>
      <c r="J861" s="46">
        <v>241.21279999999999</v>
      </c>
      <c r="K861" s="54">
        <v>44.614400000000003</v>
      </c>
      <c r="L861" s="46">
        <v>31.038699999999999</v>
      </c>
      <c r="M861" s="53">
        <f t="shared" si="52"/>
        <v>13.575700000000005</v>
      </c>
      <c r="N861" s="11">
        <v>8.3106919628605009</v>
      </c>
      <c r="O861" s="11">
        <v>5.7818344442072114</v>
      </c>
      <c r="P861" s="11">
        <v>2.52885751865329</v>
      </c>
      <c r="Q861" s="26">
        <v>1660</v>
      </c>
      <c r="R861">
        <v>30810</v>
      </c>
      <c r="S861">
        <v>97430</v>
      </c>
      <c r="T861" s="27">
        <f t="shared" si="53"/>
        <v>129900</v>
      </c>
      <c r="U861" s="46" t="str">
        <f t="shared" si="54"/>
        <v>WA</v>
      </c>
      <c r="V861">
        <f t="shared" si="55"/>
        <v>1079558.885975579</v>
      </c>
    </row>
    <row r="862" spans="1:22" x14ac:dyDescent="0.2">
      <c r="A862" s="24">
        <v>48003</v>
      </c>
      <c r="B862" s="25" t="s">
        <v>1080</v>
      </c>
      <c r="C862" s="46">
        <v>104</v>
      </c>
      <c r="D862" s="46">
        <v>104</v>
      </c>
      <c r="E862" s="53">
        <v>104</v>
      </c>
      <c r="F862" s="54">
        <v>0</v>
      </c>
      <c r="G862" s="46">
        <v>0</v>
      </c>
      <c r="H862" s="53">
        <v>0</v>
      </c>
      <c r="I862" s="54"/>
      <c r="J862" s="46">
        <v>240.9872</v>
      </c>
      <c r="K862" s="54">
        <v>0</v>
      </c>
      <c r="L862" s="46">
        <v>0</v>
      </c>
      <c r="M862" s="53">
        <f t="shared" si="52"/>
        <v>0</v>
      </c>
      <c r="N862" s="11">
        <v>0</v>
      </c>
      <c r="O862" s="11">
        <v>0</v>
      </c>
      <c r="P862" s="11">
        <v>0</v>
      </c>
      <c r="Q862" s="26">
        <v>0</v>
      </c>
      <c r="R862">
        <v>0</v>
      </c>
      <c r="S862">
        <v>0</v>
      </c>
      <c r="T862" s="27">
        <f t="shared" si="53"/>
        <v>0</v>
      </c>
      <c r="U862" s="46" t="str">
        <f t="shared" si="54"/>
        <v>TX</v>
      </c>
      <c r="V862">
        <f t="shared" si="55"/>
        <v>0</v>
      </c>
    </row>
    <row r="863" spans="1:22" x14ac:dyDescent="0.2">
      <c r="A863" s="24">
        <v>55117</v>
      </c>
      <c r="B863" s="25" t="s">
        <v>1081</v>
      </c>
      <c r="C863" s="46">
        <v>1043</v>
      </c>
      <c r="D863" s="46">
        <v>908</v>
      </c>
      <c r="E863" s="53">
        <v>315</v>
      </c>
      <c r="F863" s="54">
        <v>769.54</v>
      </c>
      <c r="G863" s="46">
        <v>634.54</v>
      </c>
      <c r="H863" s="53">
        <v>41.53998</v>
      </c>
      <c r="I863" s="54">
        <v>240.7526</v>
      </c>
      <c r="J863" s="46">
        <v>240.7526</v>
      </c>
      <c r="K863" s="54">
        <v>17.621839999999999</v>
      </c>
      <c r="L863" s="46">
        <v>15.583320000000001</v>
      </c>
      <c r="M863" s="53">
        <f t="shared" si="52"/>
        <v>2.0385199999999983</v>
      </c>
      <c r="N863" s="11">
        <v>3.2825653613813852</v>
      </c>
      <c r="O863" s="11">
        <v>2.9028334411912589</v>
      </c>
      <c r="P863" s="11">
        <v>0.37973192019012642</v>
      </c>
      <c r="Q863" s="26">
        <v>142590</v>
      </c>
      <c r="R863">
        <v>64000</v>
      </c>
      <c r="S863">
        <v>2990</v>
      </c>
      <c r="T863" s="27">
        <f t="shared" si="53"/>
        <v>209580</v>
      </c>
      <c r="U863" s="46" t="str">
        <f t="shared" si="54"/>
        <v>WI</v>
      </c>
      <c r="V863">
        <f t="shared" si="55"/>
        <v>687960.04843831074</v>
      </c>
    </row>
    <row r="864" spans="1:22" x14ac:dyDescent="0.2">
      <c r="A864" s="24">
        <v>48103</v>
      </c>
      <c r="B864" s="25" t="s">
        <v>1082</v>
      </c>
      <c r="C864" s="46">
        <v>154.43799999999999</v>
      </c>
      <c r="D864" s="46">
        <v>154.43799999999999</v>
      </c>
      <c r="E864" s="53">
        <v>151.697</v>
      </c>
      <c r="F864" s="54">
        <v>0</v>
      </c>
      <c r="G864" s="46">
        <v>0</v>
      </c>
      <c r="H864" s="53">
        <v>0</v>
      </c>
      <c r="I864" s="54"/>
      <c r="J864" s="46">
        <v>240.6996</v>
      </c>
      <c r="K864" s="54">
        <v>0</v>
      </c>
      <c r="L864" s="46">
        <v>0</v>
      </c>
      <c r="M864" s="53">
        <f t="shared" si="52"/>
        <v>0</v>
      </c>
      <c r="N864" s="11">
        <v>0</v>
      </c>
      <c r="O864" s="11">
        <v>0</v>
      </c>
      <c r="P864" s="11">
        <v>0</v>
      </c>
      <c r="Q864" s="26">
        <v>0</v>
      </c>
      <c r="R864">
        <v>0</v>
      </c>
      <c r="S864">
        <v>0</v>
      </c>
      <c r="T864" s="27">
        <f t="shared" si="53"/>
        <v>0</v>
      </c>
      <c r="U864" s="46" t="str">
        <f t="shared" si="54"/>
        <v>TX</v>
      </c>
      <c r="V864">
        <f t="shared" si="55"/>
        <v>0</v>
      </c>
    </row>
    <row r="865" spans="1:22" x14ac:dyDescent="0.2">
      <c r="A865" s="24">
        <v>39055</v>
      </c>
      <c r="B865" s="25" t="s">
        <v>1083</v>
      </c>
      <c r="C865" s="46">
        <v>3985</v>
      </c>
      <c r="D865" s="46">
        <v>3664</v>
      </c>
      <c r="E865" s="53">
        <v>1508</v>
      </c>
      <c r="F865" s="54">
        <v>3690.06</v>
      </c>
      <c r="G865" s="46">
        <v>3369.06</v>
      </c>
      <c r="H865" s="53">
        <v>1213.06</v>
      </c>
      <c r="I865" s="54">
        <v>240.626</v>
      </c>
      <c r="J865" s="46">
        <v>240.626</v>
      </c>
      <c r="K865" s="54">
        <v>23.268599999999999</v>
      </c>
      <c r="L865" s="46">
        <v>21.42042</v>
      </c>
      <c r="M865" s="53">
        <f t="shared" si="52"/>
        <v>1.8481799999999993</v>
      </c>
      <c r="N865" s="11">
        <v>4.3344338824912114</v>
      </c>
      <c r="O865" s="11">
        <v>3.9901581627254048</v>
      </c>
      <c r="P865" s="11">
        <v>0.34427571976580462</v>
      </c>
      <c r="Q865" s="26">
        <v>41950</v>
      </c>
      <c r="R865">
        <v>22150</v>
      </c>
      <c r="S865">
        <v>17490</v>
      </c>
      <c r="T865" s="27">
        <f t="shared" si="53"/>
        <v>81590</v>
      </c>
      <c r="U865" s="46" t="str">
        <f t="shared" si="54"/>
        <v>OH</v>
      </c>
      <c r="V865">
        <f t="shared" si="55"/>
        <v>353646.46047245793</v>
      </c>
    </row>
    <row r="866" spans="1:22" x14ac:dyDescent="0.2">
      <c r="A866" s="24">
        <v>19009</v>
      </c>
      <c r="B866" s="25" t="s">
        <v>1084</v>
      </c>
      <c r="C866" s="46">
        <v>1189</v>
      </c>
      <c r="D866" s="46">
        <v>907</v>
      </c>
      <c r="E866" s="53">
        <v>109</v>
      </c>
      <c r="F866" s="54">
        <v>1018.72</v>
      </c>
      <c r="G866" s="46">
        <v>736.72</v>
      </c>
      <c r="H866" s="53">
        <v>0</v>
      </c>
      <c r="I866" s="54">
        <v>240.49950000000001</v>
      </c>
      <c r="J866" s="46">
        <v>240.49950000000001</v>
      </c>
      <c r="K866" s="54">
        <v>12.650449999999999</v>
      </c>
      <c r="L866" s="46">
        <v>11.111330000000001</v>
      </c>
      <c r="M866" s="53">
        <f t="shared" si="52"/>
        <v>1.5391199999999987</v>
      </c>
      <c r="N866" s="11">
        <v>2.356503576010629</v>
      </c>
      <c r="O866" s="11">
        <v>2.0697990094608638</v>
      </c>
      <c r="P866" s="11">
        <v>0.28670456654976523</v>
      </c>
      <c r="Q866" s="26">
        <v>227560</v>
      </c>
      <c r="R866">
        <v>34070</v>
      </c>
      <c r="S866">
        <v>1510</v>
      </c>
      <c r="T866" s="27">
        <f t="shared" si="53"/>
        <v>263140</v>
      </c>
      <c r="U866" s="46" t="str">
        <f t="shared" si="54"/>
        <v>IA</v>
      </c>
      <c r="V866">
        <f t="shared" si="55"/>
        <v>620090.35099143686</v>
      </c>
    </row>
    <row r="867" spans="1:22" x14ac:dyDescent="0.2">
      <c r="A867" s="24">
        <v>41047</v>
      </c>
      <c r="B867" s="25" t="s">
        <v>1085</v>
      </c>
      <c r="C867" s="46">
        <v>1739</v>
      </c>
      <c r="D867" s="46">
        <v>2755</v>
      </c>
      <c r="E867" s="53">
        <v>1215</v>
      </c>
      <c r="F867" s="54">
        <v>0</v>
      </c>
      <c r="G867" s="46">
        <v>555.79999999999995</v>
      </c>
      <c r="H867" s="53">
        <v>0</v>
      </c>
      <c r="I867" s="54">
        <v>240.49950000000001</v>
      </c>
      <c r="J867" s="46">
        <v>240.49950000000001</v>
      </c>
      <c r="K867" s="54">
        <v>45.420290000000001</v>
      </c>
      <c r="L867" s="46">
        <v>38.143189999999997</v>
      </c>
      <c r="M867" s="53">
        <f t="shared" si="52"/>
        <v>7.2771000000000043</v>
      </c>
      <c r="N867" s="11">
        <v>8.4608117346370939</v>
      </c>
      <c r="O867" s="11">
        <v>7.1052463458179638</v>
      </c>
      <c r="P867" s="11">
        <v>1.3555653888191299</v>
      </c>
      <c r="Q867" s="26">
        <v>126310</v>
      </c>
      <c r="R867">
        <v>145900</v>
      </c>
      <c r="S867">
        <v>41530</v>
      </c>
      <c r="T867" s="27">
        <f t="shared" si="53"/>
        <v>313740</v>
      </c>
      <c r="U867" s="46" t="str">
        <f t="shared" si="54"/>
        <v>OR</v>
      </c>
      <c r="V867">
        <f t="shared" si="55"/>
        <v>2654495.0736250416</v>
      </c>
    </row>
    <row r="868" spans="1:22" x14ac:dyDescent="0.2">
      <c r="A868" s="24">
        <v>17135</v>
      </c>
      <c r="B868" s="25" t="s">
        <v>1086</v>
      </c>
      <c r="C868" s="46">
        <v>1112</v>
      </c>
      <c r="D868" s="46">
        <v>1773</v>
      </c>
      <c r="E868" s="53">
        <v>2</v>
      </c>
      <c r="F868" s="54">
        <v>1013.08</v>
      </c>
      <c r="G868" s="46">
        <v>1674.08</v>
      </c>
      <c r="H868" s="53">
        <v>0</v>
      </c>
      <c r="I868" s="54">
        <v>240.11969999999999</v>
      </c>
      <c r="J868" s="46">
        <v>240.11969999999999</v>
      </c>
      <c r="K868" s="54">
        <v>13.32464</v>
      </c>
      <c r="L868" s="46">
        <v>11.679360000000001</v>
      </c>
      <c r="M868" s="53">
        <f t="shared" si="52"/>
        <v>1.6452799999999996</v>
      </c>
      <c r="N868" s="11">
        <v>2.4820905034251171</v>
      </c>
      <c r="O868" s="11">
        <v>2.175610638792731</v>
      </c>
      <c r="P868" s="11">
        <v>0.30647986463238602</v>
      </c>
      <c r="Q868" s="26">
        <v>300090</v>
      </c>
      <c r="R868">
        <v>43250</v>
      </c>
      <c r="S868">
        <v>830</v>
      </c>
      <c r="T868" s="27">
        <f t="shared" si="53"/>
        <v>344170</v>
      </c>
      <c r="U868" s="46" t="str">
        <f t="shared" si="54"/>
        <v>IL</v>
      </c>
      <c r="V868">
        <f t="shared" si="55"/>
        <v>854261.08856382256</v>
      </c>
    </row>
    <row r="869" spans="1:22" x14ac:dyDescent="0.2">
      <c r="A869" s="24">
        <v>17007</v>
      </c>
      <c r="B869" s="25" t="s">
        <v>1087</v>
      </c>
      <c r="C869" s="46">
        <v>1994</v>
      </c>
      <c r="D869" s="46">
        <v>2092</v>
      </c>
      <c r="E869" s="53">
        <v>189</v>
      </c>
      <c r="F869" s="54">
        <v>1891.8</v>
      </c>
      <c r="G869" s="46">
        <v>1989.8</v>
      </c>
      <c r="H869" s="53">
        <v>86.8</v>
      </c>
      <c r="I869" s="54">
        <v>239.8665</v>
      </c>
      <c r="J869" s="46">
        <v>239.8665</v>
      </c>
      <c r="K869" s="54">
        <v>13.36495</v>
      </c>
      <c r="L869" s="46">
        <v>10.512890000000001</v>
      </c>
      <c r="M869" s="53">
        <f t="shared" si="52"/>
        <v>2.8520599999999998</v>
      </c>
      <c r="N869" s="11">
        <v>2.4895993793266848</v>
      </c>
      <c r="O869" s="11">
        <v>1.9583226588150131</v>
      </c>
      <c r="P869" s="11">
        <v>0.53127672051167152</v>
      </c>
      <c r="Q869" s="26">
        <v>138130</v>
      </c>
      <c r="R869">
        <v>8740</v>
      </c>
      <c r="S869">
        <v>1530</v>
      </c>
      <c r="T869" s="27">
        <f t="shared" si="53"/>
        <v>148400</v>
      </c>
      <c r="U869" s="46" t="str">
        <f t="shared" si="54"/>
        <v>IL</v>
      </c>
      <c r="V869">
        <f t="shared" si="55"/>
        <v>369456.54789208004</v>
      </c>
    </row>
    <row r="870" spans="1:22" x14ac:dyDescent="0.2">
      <c r="A870" s="24">
        <v>31059</v>
      </c>
      <c r="B870" s="25" t="s">
        <v>1088</v>
      </c>
      <c r="C870" s="46">
        <v>704</v>
      </c>
      <c r="D870" s="46">
        <v>524</v>
      </c>
      <c r="E870" s="53">
        <v>385</v>
      </c>
      <c r="F870" s="54">
        <v>562.4</v>
      </c>
      <c r="G870" s="46">
        <v>382.4</v>
      </c>
      <c r="H870" s="53">
        <v>243.4</v>
      </c>
      <c r="I870" s="54">
        <v>239.8665</v>
      </c>
      <c r="J870" s="46">
        <v>239.8665</v>
      </c>
      <c r="K870" s="54">
        <v>14.21668</v>
      </c>
      <c r="L870" s="46">
        <v>11.126049999999999</v>
      </c>
      <c r="M870" s="53">
        <f t="shared" si="52"/>
        <v>3.0906300000000009</v>
      </c>
      <c r="N870" s="11">
        <v>2.648258145678517</v>
      </c>
      <c r="O870" s="11">
        <v>2.0725410251708878</v>
      </c>
      <c r="P870" s="11">
        <v>0.57571712050762891</v>
      </c>
      <c r="Q870" s="26">
        <v>309250</v>
      </c>
      <c r="R870">
        <v>300</v>
      </c>
      <c r="S870">
        <v>30110</v>
      </c>
      <c r="T870" s="27">
        <f t="shared" si="53"/>
        <v>339660</v>
      </c>
      <c r="U870" s="46" t="str">
        <f t="shared" si="54"/>
        <v>NE</v>
      </c>
      <c r="V870">
        <f t="shared" si="55"/>
        <v>899507.36176116508</v>
      </c>
    </row>
    <row r="871" spans="1:22" x14ac:dyDescent="0.2">
      <c r="A871" s="24">
        <v>38023</v>
      </c>
      <c r="B871" s="25" t="s">
        <v>1089</v>
      </c>
      <c r="C871" s="46">
        <v>316</v>
      </c>
      <c r="D871" s="46">
        <v>189</v>
      </c>
      <c r="E871" s="53">
        <v>0</v>
      </c>
      <c r="F871" s="54">
        <v>272.27999999999997</v>
      </c>
      <c r="G871" s="46">
        <v>145.28</v>
      </c>
      <c r="H871" s="53">
        <v>0</v>
      </c>
      <c r="I871" s="54"/>
      <c r="J871" s="46">
        <v>239.70310000000001</v>
      </c>
      <c r="K871" s="54">
        <v>0</v>
      </c>
      <c r="L871" s="46">
        <v>0</v>
      </c>
      <c r="M871" s="53">
        <f t="shared" si="52"/>
        <v>0</v>
      </c>
      <c r="N871" s="11">
        <v>0</v>
      </c>
      <c r="O871" s="11">
        <v>0</v>
      </c>
      <c r="P871" s="11">
        <v>0</v>
      </c>
      <c r="Q871" s="26">
        <v>0</v>
      </c>
      <c r="R871">
        <v>0</v>
      </c>
      <c r="S871">
        <v>0</v>
      </c>
      <c r="T871" s="27">
        <f t="shared" si="53"/>
        <v>0</v>
      </c>
      <c r="U871" s="46" t="str">
        <f t="shared" si="54"/>
        <v>ND</v>
      </c>
      <c r="V871">
        <f t="shared" si="55"/>
        <v>0</v>
      </c>
    </row>
    <row r="872" spans="1:22" x14ac:dyDescent="0.2">
      <c r="A872" s="24">
        <v>36117</v>
      </c>
      <c r="B872" s="25" t="s">
        <v>1090</v>
      </c>
      <c r="C872" s="46">
        <v>1169</v>
      </c>
      <c r="D872" s="46">
        <v>408</v>
      </c>
      <c r="E872" s="53">
        <v>235</v>
      </c>
      <c r="F872" s="54">
        <v>1022.22</v>
      </c>
      <c r="G872" s="46">
        <v>261.22000000000003</v>
      </c>
      <c r="H872" s="53">
        <v>88.22</v>
      </c>
      <c r="I872" s="54">
        <v>239.61340000000001</v>
      </c>
      <c r="J872" s="46">
        <v>239.61340000000001</v>
      </c>
      <c r="K872" s="54">
        <v>21.36561</v>
      </c>
      <c r="L872" s="46">
        <v>19.60003</v>
      </c>
      <c r="M872" s="53">
        <f t="shared" si="52"/>
        <v>1.7655799999999999</v>
      </c>
      <c r="N872" s="11">
        <v>3.9799482523268699</v>
      </c>
      <c r="O872" s="11">
        <v>3.651059115281718</v>
      </c>
      <c r="P872" s="11">
        <v>0.32888913704515232</v>
      </c>
      <c r="Q872" s="26">
        <v>68970</v>
      </c>
      <c r="R872">
        <v>114420</v>
      </c>
      <c r="S872">
        <v>700</v>
      </c>
      <c r="T872" s="27">
        <f t="shared" si="53"/>
        <v>184090</v>
      </c>
      <c r="U872" s="46" t="str">
        <f t="shared" si="54"/>
        <v>NY</v>
      </c>
      <c r="V872">
        <f t="shared" si="55"/>
        <v>732668.67377085343</v>
      </c>
    </row>
    <row r="873" spans="1:22" x14ac:dyDescent="0.2">
      <c r="A873" s="24">
        <v>20159</v>
      </c>
      <c r="B873" s="25" t="s">
        <v>1091</v>
      </c>
      <c r="C873" s="46">
        <v>348</v>
      </c>
      <c r="D873" s="46">
        <v>328</v>
      </c>
      <c r="E873" s="53">
        <v>151</v>
      </c>
      <c r="F873" s="54">
        <v>250.54</v>
      </c>
      <c r="G873" s="46">
        <v>230.54</v>
      </c>
      <c r="H873" s="53">
        <v>53.539990000000003</v>
      </c>
      <c r="I873" s="54">
        <v>238.4742</v>
      </c>
      <c r="J873" s="46">
        <v>238.4742</v>
      </c>
      <c r="K873" s="54">
        <v>14.57033</v>
      </c>
      <c r="L873" s="46">
        <v>12.159739999999999</v>
      </c>
      <c r="M873" s="53">
        <f t="shared" si="52"/>
        <v>2.4105900000000009</v>
      </c>
      <c r="N873" s="11">
        <v>2.7141354456683322</v>
      </c>
      <c r="O873" s="11">
        <v>2.2650949802860358</v>
      </c>
      <c r="P873" s="11">
        <v>0.44904046538229592</v>
      </c>
      <c r="Q873" s="26">
        <v>294690</v>
      </c>
      <c r="R873">
        <v>1000</v>
      </c>
      <c r="S873">
        <v>132230</v>
      </c>
      <c r="T873" s="27">
        <f t="shared" si="53"/>
        <v>427920</v>
      </c>
      <c r="U873" s="46" t="str">
        <f t="shared" si="54"/>
        <v>KS</v>
      </c>
      <c r="V873">
        <f t="shared" si="55"/>
        <v>1161432.8399103926</v>
      </c>
    </row>
    <row r="874" spans="1:22" x14ac:dyDescent="0.2">
      <c r="A874" s="24">
        <v>53017</v>
      </c>
      <c r="B874" s="25" t="s">
        <v>1092</v>
      </c>
      <c r="C874" s="46">
        <v>456</v>
      </c>
      <c r="D874" s="46">
        <v>668</v>
      </c>
      <c r="E874" s="53">
        <v>59</v>
      </c>
      <c r="F874" s="54">
        <v>0</v>
      </c>
      <c r="G874" s="46">
        <v>0</v>
      </c>
      <c r="H874" s="53">
        <v>0</v>
      </c>
      <c r="I874" s="54"/>
      <c r="J874" s="46">
        <v>238.3295</v>
      </c>
      <c r="K874" s="54">
        <v>22.126059999999999</v>
      </c>
      <c r="L874" s="46">
        <v>16.65653</v>
      </c>
      <c r="M874" s="53">
        <f t="shared" si="52"/>
        <v>5.4695299999999989</v>
      </c>
      <c r="N874" s="11">
        <v>4.1216035408246929</v>
      </c>
      <c r="O874" s="11">
        <v>3.1027491123974511</v>
      </c>
      <c r="P874" s="11">
        <v>1.0188544284272429</v>
      </c>
      <c r="Q874" s="26">
        <v>16150</v>
      </c>
      <c r="R874">
        <v>90</v>
      </c>
      <c r="S874">
        <v>27740</v>
      </c>
      <c r="T874" s="27">
        <f t="shared" si="53"/>
        <v>43980</v>
      </c>
      <c r="U874" s="46" t="str">
        <f t="shared" si="54"/>
        <v>WA</v>
      </c>
      <c r="V874">
        <f t="shared" si="55"/>
        <v>181268.12372546998</v>
      </c>
    </row>
    <row r="875" spans="1:22" x14ac:dyDescent="0.2">
      <c r="A875" s="24">
        <v>26021</v>
      </c>
      <c r="B875" s="25" t="s">
        <v>1093</v>
      </c>
      <c r="C875" s="46">
        <v>1087</v>
      </c>
      <c r="D875" s="46">
        <v>1638</v>
      </c>
      <c r="E875" s="53">
        <v>353</v>
      </c>
      <c r="F875" s="54">
        <v>921.14</v>
      </c>
      <c r="G875" s="46">
        <v>1472.14</v>
      </c>
      <c r="H875" s="53">
        <v>187.14</v>
      </c>
      <c r="I875" s="54">
        <v>237.96789999999999</v>
      </c>
      <c r="J875" s="46">
        <v>237.96789999999999</v>
      </c>
      <c r="K875" s="54">
        <v>18.35519</v>
      </c>
      <c r="L875" s="46">
        <v>16.322279999999999</v>
      </c>
      <c r="M875" s="53">
        <f t="shared" si="52"/>
        <v>2.0329100000000011</v>
      </c>
      <c r="N875" s="11">
        <v>3.4191725095434982</v>
      </c>
      <c r="O875" s="11">
        <v>3.0404856102863351</v>
      </c>
      <c r="P875" s="11">
        <v>0.37868689925716242</v>
      </c>
      <c r="Q875" s="26">
        <v>127940</v>
      </c>
      <c r="R875">
        <v>16880</v>
      </c>
      <c r="S875">
        <v>9660</v>
      </c>
      <c r="T875" s="27">
        <f t="shared" si="53"/>
        <v>154480</v>
      </c>
      <c r="U875" s="46" t="str">
        <f t="shared" si="54"/>
        <v>MI</v>
      </c>
      <c r="V875">
        <f t="shared" si="55"/>
        <v>528193.76927427959</v>
      </c>
    </row>
    <row r="876" spans="1:22" x14ac:dyDescent="0.2">
      <c r="A876" s="24">
        <v>21039</v>
      </c>
      <c r="B876" s="25" t="s">
        <v>1094</v>
      </c>
      <c r="C876" s="46">
        <v>664</v>
      </c>
      <c r="D876" s="46">
        <v>1004</v>
      </c>
      <c r="E876" s="53">
        <v>106</v>
      </c>
      <c r="F876" s="54">
        <v>436.82</v>
      </c>
      <c r="G876" s="46">
        <v>776.82</v>
      </c>
      <c r="H876" s="53">
        <v>0</v>
      </c>
      <c r="I876" s="54">
        <v>237.71469999999999</v>
      </c>
      <c r="J876" s="46">
        <v>237.71469999999999</v>
      </c>
      <c r="K876" s="54">
        <v>11.46768</v>
      </c>
      <c r="L876" s="46">
        <v>15.915979999999999</v>
      </c>
      <c r="M876" s="53">
        <f t="shared" si="52"/>
        <v>-4.4482999999999997</v>
      </c>
      <c r="N876" s="11">
        <v>2.1361792607018382</v>
      </c>
      <c r="O876" s="11">
        <v>2.9648007608989131</v>
      </c>
      <c r="P876" s="11">
        <v>-0.82862150019707459</v>
      </c>
      <c r="Q876" s="26">
        <v>60510</v>
      </c>
      <c r="R876">
        <v>11510</v>
      </c>
      <c r="S876">
        <v>470</v>
      </c>
      <c r="T876" s="27">
        <f t="shared" si="53"/>
        <v>72490</v>
      </c>
      <c r="U876" s="46" t="str">
        <f t="shared" si="54"/>
        <v>KY</v>
      </c>
      <c r="V876">
        <f t="shared" si="55"/>
        <v>154851.63460827625</v>
      </c>
    </row>
    <row r="877" spans="1:22" x14ac:dyDescent="0.2">
      <c r="A877" s="24">
        <v>29041</v>
      </c>
      <c r="B877" s="25" t="s">
        <v>1095</v>
      </c>
      <c r="C877" s="46">
        <v>813</v>
      </c>
      <c r="D877" s="46">
        <v>605</v>
      </c>
      <c r="E877" s="53">
        <v>44</v>
      </c>
      <c r="F877" s="54">
        <v>719.76</v>
      </c>
      <c r="G877" s="46">
        <v>511.76</v>
      </c>
      <c r="H877" s="53">
        <v>0</v>
      </c>
      <c r="I877" s="54">
        <v>237.71469999999999</v>
      </c>
      <c r="J877" s="46">
        <v>237.71469999999999</v>
      </c>
      <c r="K877" s="54">
        <v>13.5311</v>
      </c>
      <c r="L877" s="46">
        <v>11.929679999999999</v>
      </c>
      <c r="M877" s="53">
        <f t="shared" si="52"/>
        <v>1.601420000000001</v>
      </c>
      <c r="N877" s="11">
        <v>2.5205495090971008</v>
      </c>
      <c r="O877" s="11">
        <v>2.222239808122437</v>
      </c>
      <c r="P877" s="11">
        <v>0.29830970097466453</v>
      </c>
      <c r="Q877" s="26">
        <v>220900</v>
      </c>
      <c r="R877">
        <v>143760</v>
      </c>
      <c r="S877">
        <v>4370</v>
      </c>
      <c r="T877" s="27">
        <f t="shared" si="53"/>
        <v>369030</v>
      </c>
      <c r="U877" s="46" t="str">
        <f t="shared" si="54"/>
        <v>MO</v>
      </c>
      <c r="V877">
        <f t="shared" si="55"/>
        <v>930158.38534210308</v>
      </c>
    </row>
    <row r="878" spans="1:22" x14ac:dyDescent="0.2">
      <c r="A878" s="24">
        <v>29171</v>
      </c>
      <c r="B878" s="25" t="s">
        <v>1096</v>
      </c>
      <c r="C878" s="46">
        <v>599</v>
      </c>
      <c r="D878" s="46">
        <v>599</v>
      </c>
      <c r="E878" s="53">
        <v>10</v>
      </c>
      <c r="F878" s="54">
        <v>506.14</v>
      </c>
      <c r="G878" s="46">
        <v>506.14</v>
      </c>
      <c r="H878" s="53">
        <v>0</v>
      </c>
      <c r="I878" s="54">
        <v>236.8287</v>
      </c>
      <c r="J878" s="46">
        <v>236.8287</v>
      </c>
      <c r="K878" s="54">
        <v>13.067729999999999</v>
      </c>
      <c r="L878" s="46">
        <v>11.7395</v>
      </c>
      <c r="M878" s="53">
        <f t="shared" si="52"/>
        <v>1.3282299999999996</v>
      </c>
      <c r="N878" s="11">
        <v>2.4342337604861002</v>
      </c>
      <c r="O878" s="11">
        <v>2.186813412216702</v>
      </c>
      <c r="P878" s="11">
        <v>0.24742034826939729</v>
      </c>
      <c r="Q878" s="26">
        <v>31720</v>
      </c>
      <c r="R878">
        <v>173040</v>
      </c>
      <c r="S878">
        <v>9460</v>
      </c>
      <c r="T878" s="27">
        <f t="shared" si="53"/>
        <v>214220</v>
      </c>
      <c r="U878" s="46" t="str">
        <f t="shared" si="54"/>
        <v>MO</v>
      </c>
      <c r="V878">
        <f t="shared" si="55"/>
        <v>521461.55617133237</v>
      </c>
    </row>
    <row r="879" spans="1:22" x14ac:dyDescent="0.2">
      <c r="A879" s="24">
        <v>53027</v>
      </c>
      <c r="B879" s="25" t="s">
        <v>1097</v>
      </c>
      <c r="C879" s="46">
        <v>2769</v>
      </c>
      <c r="D879" s="46">
        <v>2769</v>
      </c>
      <c r="E879" s="53">
        <v>679</v>
      </c>
      <c r="F879" s="54">
        <v>1990.42</v>
      </c>
      <c r="G879" s="46">
        <v>1990.42</v>
      </c>
      <c r="H879" s="53">
        <v>0</v>
      </c>
      <c r="I879" s="54"/>
      <c r="J879" s="46">
        <v>236.61250000000001</v>
      </c>
      <c r="K879" s="54">
        <v>44.195790000000002</v>
      </c>
      <c r="L879" s="46">
        <v>32.557510000000001</v>
      </c>
      <c r="M879" s="53">
        <f t="shared" si="52"/>
        <v>11.638280000000002</v>
      </c>
      <c r="N879" s="11">
        <v>8.2327140283242741</v>
      </c>
      <c r="O879" s="11">
        <v>6.0647556996788117</v>
      </c>
      <c r="P879" s="11">
        <v>2.167958328645462</v>
      </c>
      <c r="Q879" s="26">
        <v>1210</v>
      </c>
      <c r="R879">
        <v>18940</v>
      </c>
      <c r="S879">
        <v>112460</v>
      </c>
      <c r="T879" s="27">
        <f t="shared" si="53"/>
        <v>132610</v>
      </c>
      <c r="U879" s="46" t="str">
        <f t="shared" si="54"/>
        <v>WA</v>
      </c>
      <c r="V879">
        <f t="shared" si="55"/>
        <v>1091740.2072960821</v>
      </c>
    </row>
    <row r="880" spans="1:22" x14ac:dyDescent="0.2">
      <c r="A880" s="24">
        <v>46047</v>
      </c>
      <c r="B880" s="25" t="s">
        <v>1098</v>
      </c>
      <c r="C880" s="46">
        <v>177</v>
      </c>
      <c r="D880" s="46">
        <v>177</v>
      </c>
      <c r="E880" s="53">
        <v>177</v>
      </c>
      <c r="F880" s="54">
        <v>0.39999390000000001</v>
      </c>
      <c r="G880" s="46">
        <v>0.39999390000000001</v>
      </c>
      <c r="H880" s="53">
        <v>0.39999390000000001</v>
      </c>
      <c r="I880" s="54">
        <v>236.57550000000001</v>
      </c>
      <c r="J880" s="46">
        <v>236.57550000000001</v>
      </c>
      <c r="K880" s="54">
        <v>0</v>
      </c>
      <c r="L880" s="46">
        <v>0</v>
      </c>
      <c r="M880" s="53">
        <f t="shared" si="52"/>
        <v>0</v>
      </c>
      <c r="N880" s="11">
        <v>0</v>
      </c>
      <c r="O880" s="11">
        <v>0</v>
      </c>
      <c r="P880" s="11">
        <v>0</v>
      </c>
      <c r="Q880" s="26">
        <v>0</v>
      </c>
      <c r="R880">
        <v>0</v>
      </c>
      <c r="S880">
        <v>0</v>
      </c>
      <c r="T880" s="27">
        <f t="shared" si="53"/>
        <v>0</v>
      </c>
      <c r="U880" s="46" t="str">
        <f t="shared" si="54"/>
        <v>SD</v>
      </c>
      <c r="V880">
        <f t="shared" si="55"/>
        <v>0</v>
      </c>
    </row>
    <row r="881" spans="1:22" x14ac:dyDescent="0.2">
      <c r="A881" s="24">
        <v>30019</v>
      </c>
      <c r="B881" s="25" t="s">
        <v>1099</v>
      </c>
      <c r="C881" s="46">
        <v>251</v>
      </c>
      <c r="D881" s="46">
        <v>251</v>
      </c>
      <c r="E881" s="53">
        <v>235</v>
      </c>
      <c r="F881" s="54">
        <v>37.819989999999997</v>
      </c>
      <c r="G881" s="46">
        <v>37.819989999999997</v>
      </c>
      <c r="H881" s="53">
        <v>21.819990000000001</v>
      </c>
      <c r="I881" s="54"/>
      <c r="J881" s="46">
        <v>236.2055</v>
      </c>
      <c r="K881" s="54">
        <v>0</v>
      </c>
      <c r="L881" s="46">
        <v>0</v>
      </c>
      <c r="M881" s="53">
        <f t="shared" si="52"/>
        <v>0</v>
      </c>
      <c r="N881" s="11">
        <v>0</v>
      </c>
      <c r="O881" s="11">
        <v>0</v>
      </c>
      <c r="P881" s="11">
        <v>0</v>
      </c>
      <c r="Q881" s="26">
        <v>0</v>
      </c>
      <c r="R881">
        <v>0</v>
      </c>
      <c r="S881">
        <v>0</v>
      </c>
      <c r="T881" s="27">
        <f t="shared" si="53"/>
        <v>0</v>
      </c>
      <c r="U881" s="46" t="str">
        <f t="shared" si="54"/>
        <v>MT</v>
      </c>
      <c r="V881">
        <f t="shared" si="55"/>
        <v>0</v>
      </c>
    </row>
    <row r="882" spans="1:22" x14ac:dyDescent="0.2">
      <c r="A882" s="24">
        <v>17001</v>
      </c>
      <c r="B882" s="25" t="s">
        <v>1100</v>
      </c>
      <c r="C882" s="46">
        <v>991</v>
      </c>
      <c r="D882" s="46">
        <v>1428</v>
      </c>
      <c r="E882" s="53">
        <v>0</v>
      </c>
      <c r="F882" s="54">
        <v>878.98</v>
      </c>
      <c r="G882" s="46">
        <v>1315.98</v>
      </c>
      <c r="H882" s="53">
        <v>0</v>
      </c>
      <c r="I882" s="54">
        <v>236.19579999999999</v>
      </c>
      <c r="J882" s="46">
        <v>236.19579999999999</v>
      </c>
      <c r="K882" s="54">
        <v>13.18347</v>
      </c>
      <c r="L882" s="46">
        <v>11.749650000000001</v>
      </c>
      <c r="M882" s="53">
        <f t="shared" si="52"/>
        <v>1.433819999999999</v>
      </c>
      <c r="N882" s="11">
        <v>2.4557936041191302</v>
      </c>
      <c r="O882" s="11">
        <v>2.1887041363645792</v>
      </c>
      <c r="P882" s="11">
        <v>0.26708946775455089</v>
      </c>
      <c r="Q882" s="26">
        <v>257990</v>
      </c>
      <c r="R882">
        <v>100410</v>
      </c>
      <c r="S882">
        <v>470</v>
      </c>
      <c r="T882" s="27">
        <f t="shared" si="53"/>
        <v>358870</v>
      </c>
      <c r="U882" s="46" t="str">
        <f t="shared" si="54"/>
        <v>IL</v>
      </c>
      <c r="V882">
        <f t="shared" si="55"/>
        <v>881310.65071023221</v>
      </c>
    </row>
    <row r="883" spans="1:22" x14ac:dyDescent="0.2">
      <c r="A883" s="24">
        <v>30041</v>
      </c>
      <c r="B883" s="25" t="s">
        <v>1101</v>
      </c>
      <c r="C883" s="46">
        <v>294</v>
      </c>
      <c r="D883" s="46">
        <v>203</v>
      </c>
      <c r="E883" s="53">
        <v>188</v>
      </c>
      <c r="F883" s="54">
        <v>128.76</v>
      </c>
      <c r="G883" s="46">
        <v>37.759990000000002</v>
      </c>
      <c r="H883" s="53">
        <v>22.759989999999998</v>
      </c>
      <c r="I883" s="54"/>
      <c r="J883" s="46">
        <v>236.15010000000001</v>
      </c>
      <c r="K883" s="54">
        <v>14.49155</v>
      </c>
      <c r="L883" s="46">
        <v>13.64194</v>
      </c>
      <c r="M883" s="53">
        <f t="shared" si="52"/>
        <v>0.8496100000000002</v>
      </c>
      <c r="N883" s="11">
        <v>2.69946044582895</v>
      </c>
      <c r="O883" s="11">
        <v>2.5411965893483979</v>
      </c>
      <c r="P883" s="11">
        <v>0.15826385648055141</v>
      </c>
      <c r="Q883" s="26">
        <v>80</v>
      </c>
      <c r="R883">
        <v>320</v>
      </c>
      <c r="S883">
        <v>38610</v>
      </c>
      <c r="T883" s="27">
        <f t="shared" si="53"/>
        <v>39010</v>
      </c>
      <c r="U883" s="46" t="str">
        <f t="shared" si="54"/>
        <v>MT</v>
      </c>
      <c r="V883">
        <f t="shared" si="55"/>
        <v>105305.95199178734</v>
      </c>
    </row>
    <row r="884" spans="1:22" x14ac:dyDescent="0.2">
      <c r="A884" s="24">
        <v>46079</v>
      </c>
      <c r="B884" s="25" t="s">
        <v>1102</v>
      </c>
      <c r="C884" s="46">
        <v>718</v>
      </c>
      <c r="D884" s="46">
        <v>476</v>
      </c>
      <c r="E884" s="53">
        <v>124</v>
      </c>
      <c r="F884" s="54">
        <v>379.7</v>
      </c>
      <c r="G884" s="46">
        <v>137.69999999999999</v>
      </c>
      <c r="H884" s="53">
        <v>0</v>
      </c>
      <c r="I884" s="54">
        <v>236.0692</v>
      </c>
      <c r="J884" s="46">
        <v>236.0692</v>
      </c>
      <c r="K884" s="54">
        <v>14.57033</v>
      </c>
      <c r="L884" s="46">
        <v>12.159739999999999</v>
      </c>
      <c r="M884" s="53">
        <f t="shared" si="52"/>
        <v>2.4105900000000009</v>
      </c>
      <c r="N884" s="11">
        <v>2.7141354456683322</v>
      </c>
      <c r="O884" s="11">
        <v>2.2650949802860358</v>
      </c>
      <c r="P884" s="11">
        <v>0.44904046538229592</v>
      </c>
      <c r="Q884" s="26">
        <v>246140</v>
      </c>
      <c r="R884">
        <v>33440</v>
      </c>
      <c r="S884">
        <v>40520</v>
      </c>
      <c r="T884" s="27">
        <f t="shared" si="53"/>
        <v>320100</v>
      </c>
      <c r="U884" s="46" t="str">
        <f t="shared" si="54"/>
        <v>SD</v>
      </c>
      <c r="V884">
        <f t="shared" si="55"/>
        <v>868794.75615843316</v>
      </c>
    </row>
    <row r="885" spans="1:22" x14ac:dyDescent="0.2">
      <c r="A885" s="24">
        <v>19171</v>
      </c>
      <c r="B885" s="25" t="s">
        <v>1103</v>
      </c>
      <c r="C885" s="46">
        <v>1577</v>
      </c>
      <c r="D885" s="46">
        <v>1911</v>
      </c>
      <c r="E885" s="53">
        <v>0</v>
      </c>
      <c r="F885" s="54">
        <v>1478.4</v>
      </c>
      <c r="G885" s="46">
        <v>1812.4</v>
      </c>
      <c r="H885" s="53">
        <v>0</v>
      </c>
      <c r="I885" s="54">
        <v>235.30969999999999</v>
      </c>
      <c r="J885" s="46">
        <v>235.30969999999999</v>
      </c>
      <c r="K885" s="54">
        <v>13.53388</v>
      </c>
      <c r="L885" s="46">
        <v>11.911429999999999</v>
      </c>
      <c r="M885" s="53">
        <f t="shared" si="52"/>
        <v>1.6224500000000006</v>
      </c>
      <c r="N885" s="11">
        <v>2.5210673626075542</v>
      </c>
      <c r="O885" s="11">
        <v>2.2188402302210819</v>
      </c>
      <c r="P885" s="11">
        <v>0.3022271323864722</v>
      </c>
      <c r="Q885" s="26">
        <v>303390</v>
      </c>
      <c r="R885">
        <v>57900</v>
      </c>
      <c r="S885">
        <v>29930</v>
      </c>
      <c r="T885" s="27">
        <f t="shared" si="53"/>
        <v>391220</v>
      </c>
      <c r="U885" s="46" t="str">
        <f t="shared" si="54"/>
        <v>IA</v>
      </c>
      <c r="V885">
        <f t="shared" si="55"/>
        <v>986291.97359932738</v>
      </c>
    </row>
    <row r="886" spans="1:22" x14ac:dyDescent="0.2">
      <c r="A886" s="24">
        <v>53007</v>
      </c>
      <c r="B886" s="25" t="s">
        <v>1104</v>
      </c>
      <c r="C886" s="46">
        <v>767</v>
      </c>
      <c r="D886" s="46">
        <v>973</v>
      </c>
      <c r="E886" s="53">
        <v>317</v>
      </c>
      <c r="F886" s="54">
        <v>90.399959999999993</v>
      </c>
      <c r="G886" s="46">
        <v>296.39999999999998</v>
      </c>
      <c r="H886" s="53">
        <v>0</v>
      </c>
      <c r="I886" s="54"/>
      <c r="J886" s="46">
        <v>235.25139999999999</v>
      </c>
      <c r="K886" s="54">
        <v>20.38749</v>
      </c>
      <c r="L886" s="46">
        <v>17.175699999999999</v>
      </c>
      <c r="M886" s="53">
        <f t="shared" si="52"/>
        <v>3.2117900000000006</v>
      </c>
      <c r="N886" s="11">
        <v>3.797745779073546</v>
      </c>
      <c r="O886" s="11">
        <v>3.1994591868657452</v>
      </c>
      <c r="P886" s="11">
        <v>0.59828659220780134</v>
      </c>
      <c r="Q886" s="26">
        <v>4470</v>
      </c>
      <c r="R886">
        <v>3030</v>
      </c>
      <c r="S886">
        <v>71130</v>
      </c>
      <c r="T886" s="27">
        <f t="shared" si="53"/>
        <v>78630</v>
      </c>
      <c r="U886" s="46" t="str">
        <f t="shared" si="54"/>
        <v>WA</v>
      </c>
      <c r="V886">
        <f t="shared" si="55"/>
        <v>298616.75060855295</v>
      </c>
    </row>
    <row r="887" spans="1:22" x14ac:dyDescent="0.2">
      <c r="A887" s="24">
        <v>16069</v>
      </c>
      <c r="B887" s="25" t="s">
        <v>1105</v>
      </c>
      <c r="C887" s="46">
        <v>901</v>
      </c>
      <c r="D887" s="46">
        <v>901</v>
      </c>
      <c r="E887" s="53">
        <v>287</v>
      </c>
      <c r="F887" s="54">
        <v>661.86</v>
      </c>
      <c r="G887" s="46">
        <v>661.86</v>
      </c>
      <c r="H887" s="53">
        <v>47.86</v>
      </c>
      <c r="I887" s="54">
        <v>235.1832</v>
      </c>
      <c r="J887" s="46">
        <v>235.1832</v>
      </c>
      <c r="K887" s="54">
        <v>13.193049999999999</v>
      </c>
      <c r="L887" s="46">
        <v>12.4117</v>
      </c>
      <c r="M887" s="53">
        <f t="shared" si="52"/>
        <v>0.78134999999999977</v>
      </c>
      <c r="N887" s="11">
        <v>2.4575781496695401</v>
      </c>
      <c r="O887" s="11">
        <v>2.3120296459312608</v>
      </c>
      <c r="P887" s="11">
        <v>0.14554850373827849</v>
      </c>
      <c r="Q887" s="26">
        <v>42140</v>
      </c>
      <c r="R887">
        <v>10</v>
      </c>
      <c r="S887">
        <v>31220</v>
      </c>
      <c r="T887" s="27">
        <f t="shared" si="53"/>
        <v>73370</v>
      </c>
      <c r="U887" s="46" t="str">
        <f t="shared" si="54"/>
        <v>ID</v>
      </c>
      <c r="V887">
        <f t="shared" si="55"/>
        <v>180312.50884125417</v>
      </c>
    </row>
    <row r="888" spans="1:22" x14ac:dyDescent="0.2">
      <c r="A888" s="24">
        <v>17133</v>
      </c>
      <c r="B888" s="25" t="s">
        <v>1106</v>
      </c>
      <c r="C888" s="46">
        <v>1700</v>
      </c>
      <c r="D888" s="46">
        <v>1353</v>
      </c>
      <c r="E888" s="53">
        <v>52</v>
      </c>
      <c r="F888" s="54">
        <v>1575.86</v>
      </c>
      <c r="G888" s="46">
        <v>1228.8599999999999</v>
      </c>
      <c r="H888" s="53">
        <v>0</v>
      </c>
      <c r="I888" s="54">
        <v>235.1832</v>
      </c>
      <c r="J888" s="46">
        <v>235.1832</v>
      </c>
      <c r="K888" s="54">
        <v>13.28806</v>
      </c>
      <c r="L888" s="46">
        <v>11.57868</v>
      </c>
      <c r="M888" s="53">
        <f t="shared" si="52"/>
        <v>1.7093799999999995</v>
      </c>
      <c r="N888" s="11">
        <v>2.475276445363114</v>
      </c>
      <c r="O888" s="11">
        <v>2.156856145471723</v>
      </c>
      <c r="P888" s="11">
        <v>0.31842029989139109</v>
      </c>
      <c r="Q888" s="26">
        <v>115790</v>
      </c>
      <c r="R888">
        <v>37920</v>
      </c>
      <c r="S888">
        <v>110</v>
      </c>
      <c r="T888" s="27">
        <f t="shared" si="53"/>
        <v>153820</v>
      </c>
      <c r="U888" s="46" t="str">
        <f t="shared" si="54"/>
        <v>IL</v>
      </c>
      <c r="V888">
        <f t="shared" si="55"/>
        <v>380747.02282575419</v>
      </c>
    </row>
    <row r="889" spans="1:22" x14ac:dyDescent="0.2">
      <c r="A889" s="24">
        <v>30051</v>
      </c>
      <c r="B889" s="25" t="s">
        <v>1107</v>
      </c>
      <c r="C889" s="46">
        <v>298</v>
      </c>
      <c r="D889" s="46">
        <v>152</v>
      </c>
      <c r="E889" s="53">
        <v>262</v>
      </c>
      <c r="F889" s="54">
        <v>79.900009999999995</v>
      </c>
      <c r="G889" s="46">
        <v>0</v>
      </c>
      <c r="H889" s="53">
        <v>43.900010000000002</v>
      </c>
      <c r="I889" s="54"/>
      <c r="J889" s="46">
        <v>234.45230000000001</v>
      </c>
      <c r="K889" s="54">
        <v>10.35679</v>
      </c>
      <c r="L889" s="46">
        <v>9.6464700000000008</v>
      </c>
      <c r="M889" s="53">
        <f t="shared" si="52"/>
        <v>0.7103199999999994</v>
      </c>
      <c r="N889" s="11">
        <v>1.9292446253683571</v>
      </c>
      <c r="O889" s="11">
        <v>1.7969274651003919</v>
      </c>
      <c r="P889" s="11">
        <v>0.13231716026796431</v>
      </c>
      <c r="Q889" s="26">
        <v>1970</v>
      </c>
      <c r="R889">
        <v>110</v>
      </c>
      <c r="S889">
        <v>22960</v>
      </c>
      <c r="T889" s="27">
        <f t="shared" si="53"/>
        <v>25040</v>
      </c>
      <c r="U889" s="46" t="str">
        <f t="shared" si="54"/>
        <v>MT</v>
      </c>
      <c r="V889">
        <f t="shared" si="55"/>
        <v>48308.285419223663</v>
      </c>
    </row>
    <row r="890" spans="1:22" x14ac:dyDescent="0.2">
      <c r="A890" s="24">
        <v>27051</v>
      </c>
      <c r="B890" s="25" t="s">
        <v>1108</v>
      </c>
      <c r="C890" s="46">
        <v>894</v>
      </c>
      <c r="D890" s="46">
        <v>710</v>
      </c>
      <c r="E890" s="53">
        <v>0</v>
      </c>
      <c r="F890" s="54">
        <v>727.76</v>
      </c>
      <c r="G890" s="46">
        <v>543.76</v>
      </c>
      <c r="H890" s="53">
        <v>0</v>
      </c>
      <c r="I890" s="54">
        <v>234.4237</v>
      </c>
      <c r="J890" s="46">
        <v>234.4237</v>
      </c>
      <c r="K890" s="54">
        <v>15.94525</v>
      </c>
      <c r="L890" s="46">
        <v>14.099869999999999</v>
      </c>
      <c r="M890" s="53">
        <f t="shared" si="52"/>
        <v>1.8453800000000005</v>
      </c>
      <c r="N890" s="11">
        <v>2.9702531250179631</v>
      </c>
      <c r="O890" s="11">
        <v>2.626498984327434</v>
      </c>
      <c r="P890" s="11">
        <v>0.34375414069052851</v>
      </c>
      <c r="Q890" s="26">
        <v>273420</v>
      </c>
      <c r="R890">
        <v>13090</v>
      </c>
      <c r="S890">
        <v>5350</v>
      </c>
      <c r="T890" s="27">
        <f t="shared" si="53"/>
        <v>291860</v>
      </c>
      <c r="U890" s="46" t="str">
        <f t="shared" si="54"/>
        <v>MN</v>
      </c>
      <c r="V890">
        <f t="shared" si="55"/>
        <v>866898.07706774271</v>
      </c>
    </row>
    <row r="891" spans="1:22" x14ac:dyDescent="0.2">
      <c r="A891" s="24">
        <v>41071</v>
      </c>
      <c r="B891" s="25" t="s">
        <v>1109</v>
      </c>
      <c r="C891" s="46">
        <v>1786</v>
      </c>
      <c r="D891" s="46">
        <v>4084</v>
      </c>
      <c r="E891" s="53">
        <v>447</v>
      </c>
      <c r="F891" s="54">
        <v>0</v>
      </c>
      <c r="G891" s="46">
        <v>1358.02</v>
      </c>
      <c r="H891" s="53">
        <v>0</v>
      </c>
      <c r="I891" s="54">
        <v>234.04390000000001</v>
      </c>
      <c r="J891" s="46">
        <v>234.04390000000001</v>
      </c>
      <c r="K891" s="54">
        <v>47.324350000000003</v>
      </c>
      <c r="L891" s="46">
        <v>32.357950000000002</v>
      </c>
      <c r="M891" s="53">
        <f t="shared" si="52"/>
        <v>14.9664</v>
      </c>
      <c r="N891" s="11">
        <v>8.8154966825194858</v>
      </c>
      <c r="O891" s="11">
        <v>6.0275820138709024</v>
      </c>
      <c r="P891" s="11">
        <v>2.7879146686485838</v>
      </c>
      <c r="Q891" s="26">
        <v>78370</v>
      </c>
      <c r="R891">
        <v>76770</v>
      </c>
      <c r="S891">
        <v>48830</v>
      </c>
      <c r="T891" s="27">
        <f t="shared" si="53"/>
        <v>203970</v>
      </c>
      <c r="U891" s="46" t="str">
        <f t="shared" si="54"/>
        <v>OR</v>
      </c>
      <c r="V891">
        <f t="shared" si="55"/>
        <v>1798096.8583334996</v>
      </c>
    </row>
    <row r="892" spans="1:22" x14ac:dyDescent="0.2">
      <c r="A892" s="24">
        <v>55019</v>
      </c>
      <c r="B892" s="25" t="s">
        <v>1110</v>
      </c>
      <c r="C892" s="46">
        <v>553</v>
      </c>
      <c r="D892" s="46">
        <v>351</v>
      </c>
      <c r="E892" s="53">
        <v>9</v>
      </c>
      <c r="F892" s="54">
        <v>305.32</v>
      </c>
      <c r="G892" s="46">
        <v>103.32</v>
      </c>
      <c r="H892" s="53">
        <v>0</v>
      </c>
      <c r="I892" s="54">
        <v>233.79079999999999</v>
      </c>
      <c r="J892" s="46">
        <v>233.79079999999999</v>
      </c>
      <c r="K892" s="54">
        <v>16.27948</v>
      </c>
      <c r="L892" s="46">
        <v>14.371650000000001</v>
      </c>
      <c r="M892" s="53">
        <f t="shared" si="52"/>
        <v>1.9078299999999988</v>
      </c>
      <c r="N892" s="11">
        <v>3.032512901564254</v>
      </c>
      <c r="O892" s="11">
        <v>2.6771256847126521</v>
      </c>
      <c r="P892" s="11">
        <v>0.35538721685160263</v>
      </c>
      <c r="Q892" s="26">
        <v>355090</v>
      </c>
      <c r="R892">
        <v>21570</v>
      </c>
      <c r="S892">
        <v>7690</v>
      </c>
      <c r="T892" s="27">
        <f t="shared" si="53"/>
        <v>384350</v>
      </c>
      <c r="U892" s="46" t="str">
        <f t="shared" si="54"/>
        <v>WI</v>
      </c>
      <c r="V892">
        <f t="shared" si="55"/>
        <v>1165546.3337162209</v>
      </c>
    </row>
    <row r="893" spans="1:22" x14ac:dyDescent="0.2">
      <c r="A893" s="24">
        <v>6073</v>
      </c>
      <c r="B893" s="25" t="s">
        <v>1111</v>
      </c>
      <c r="C893" s="46">
        <v>2988</v>
      </c>
      <c r="D893" s="46">
        <v>2947</v>
      </c>
      <c r="E893" s="53">
        <v>2794</v>
      </c>
      <c r="F893" s="54">
        <v>2599.34</v>
      </c>
      <c r="G893" s="46">
        <v>2558.34</v>
      </c>
      <c r="H893" s="53">
        <v>2405.34</v>
      </c>
      <c r="I893" s="54"/>
      <c r="J893" s="46">
        <v>233.49760000000001</v>
      </c>
      <c r="K893" s="54">
        <v>7.9256630000000001</v>
      </c>
      <c r="L893" s="46">
        <v>7.4103250000000003</v>
      </c>
      <c r="M893" s="53">
        <f t="shared" si="52"/>
        <v>0.51533799999999985</v>
      </c>
      <c r="N893" s="11">
        <v>1.47637856374715</v>
      </c>
      <c r="O893" s="11">
        <v>1.3803823074990189</v>
      </c>
      <c r="P893" s="11">
        <v>9.5996256248130712E-2</v>
      </c>
      <c r="Q893" s="26">
        <v>400</v>
      </c>
      <c r="R893">
        <v>410</v>
      </c>
      <c r="S893">
        <v>142290</v>
      </c>
      <c r="T893" s="27">
        <f t="shared" si="53"/>
        <v>143100</v>
      </c>
      <c r="U893" s="46" t="str">
        <f t="shared" si="54"/>
        <v>CA</v>
      </c>
      <c r="V893">
        <f t="shared" si="55"/>
        <v>211269.77247221718</v>
      </c>
    </row>
    <row r="894" spans="1:22" x14ac:dyDescent="0.2">
      <c r="A894" s="24">
        <v>53051</v>
      </c>
      <c r="B894" s="25" t="s">
        <v>1112</v>
      </c>
      <c r="C894" s="46">
        <v>932</v>
      </c>
      <c r="D894" s="46">
        <v>1494</v>
      </c>
      <c r="E894" s="53">
        <v>160</v>
      </c>
      <c r="F894" s="54">
        <v>115.96</v>
      </c>
      <c r="G894" s="46">
        <v>677.96</v>
      </c>
      <c r="H894" s="53">
        <v>0</v>
      </c>
      <c r="I894" s="54"/>
      <c r="J894" s="46">
        <v>233.346</v>
      </c>
      <c r="K894" s="54">
        <v>18.51024</v>
      </c>
      <c r="L894" s="46">
        <v>15.951269999999999</v>
      </c>
      <c r="M894" s="53">
        <f t="shared" si="52"/>
        <v>2.5589700000000004</v>
      </c>
      <c r="N894" s="11">
        <v>3.448054950836926</v>
      </c>
      <c r="O894" s="11">
        <v>2.9713745200298072</v>
      </c>
      <c r="P894" s="11">
        <v>0.47668043080711919</v>
      </c>
      <c r="Q894" s="26">
        <v>6250</v>
      </c>
      <c r="R894">
        <v>1800</v>
      </c>
      <c r="S894">
        <v>60820</v>
      </c>
      <c r="T894" s="27">
        <f t="shared" si="53"/>
        <v>68870</v>
      </c>
      <c r="U894" s="46" t="str">
        <f t="shared" si="54"/>
        <v>WA</v>
      </c>
      <c r="V894">
        <f t="shared" si="55"/>
        <v>237467.54446413909</v>
      </c>
    </row>
    <row r="895" spans="1:22" x14ac:dyDescent="0.2">
      <c r="A895" s="24">
        <v>35029</v>
      </c>
      <c r="B895" s="25" t="s">
        <v>1113</v>
      </c>
      <c r="C895" s="46">
        <v>243</v>
      </c>
      <c r="D895" s="46">
        <v>243</v>
      </c>
      <c r="E895" s="53">
        <v>30</v>
      </c>
      <c r="F895" s="54">
        <v>243</v>
      </c>
      <c r="G895" s="46">
        <v>243</v>
      </c>
      <c r="H895" s="53">
        <v>30</v>
      </c>
      <c r="I895" s="54"/>
      <c r="J895" s="46">
        <v>232.95160000000001</v>
      </c>
      <c r="K895" s="54">
        <v>0</v>
      </c>
      <c r="L895" s="46">
        <v>0</v>
      </c>
      <c r="M895" s="53">
        <f t="shared" si="52"/>
        <v>0</v>
      </c>
      <c r="N895" s="11">
        <v>0</v>
      </c>
      <c r="O895" s="11">
        <v>0</v>
      </c>
      <c r="P895" s="11">
        <v>0</v>
      </c>
      <c r="Q895" s="26">
        <v>0</v>
      </c>
      <c r="R895">
        <v>0</v>
      </c>
      <c r="S895">
        <v>0</v>
      </c>
      <c r="T895" s="27">
        <f t="shared" si="53"/>
        <v>0</v>
      </c>
      <c r="U895" s="46" t="str">
        <f t="shared" si="54"/>
        <v>NM</v>
      </c>
      <c r="V895">
        <f t="shared" si="55"/>
        <v>0</v>
      </c>
    </row>
    <row r="896" spans="1:22" x14ac:dyDescent="0.2">
      <c r="A896" s="24">
        <v>31051</v>
      </c>
      <c r="B896" s="25" t="s">
        <v>1114</v>
      </c>
      <c r="C896" s="46">
        <v>388</v>
      </c>
      <c r="D896" s="46">
        <v>199</v>
      </c>
      <c r="E896" s="53">
        <v>339</v>
      </c>
      <c r="F896" s="54">
        <v>248.14</v>
      </c>
      <c r="G896" s="46">
        <v>59.14</v>
      </c>
      <c r="H896" s="53">
        <v>199.14</v>
      </c>
      <c r="I896" s="54">
        <v>232.6516</v>
      </c>
      <c r="J896" s="46">
        <v>232.6516</v>
      </c>
      <c r="K896" s="54">
        <v>13.9899</v>
      </c>
      <c r="L896" s="46">
        <v>11.941240000000001</v>
      </c>
      <c r="M896" s="53">
        <f t="shared" si="52"/>
        <v>2.0486599999999999</v>
      </c>
      <c r="N896" s="11">
        <v>2.606013966145956</v>
      </c>
      <c r="O896" s="11">
        <v>2.2243931845903639</v>
      </c>
      <c r="P896" s="11">
        <v>0.3816207815555917</v>
      </c>
      <c r="Q896" s="26">
        <v>167640</v>
      </c>
      <c r="R896">
        <v>5290</v>
      </c>
      <c r="S896">
        <v>92170</v>
      </c>
      <c r="T896" s="27">
        <f t="shared" si="53"/>
        <v>265100</v>
      </c>
      <c r="U896" s="46" t="str">
        <f t="shared" si="54"/>
        <v>NE</v>
      </c>
      <c r="V896">
        <f t="shared" si="55"/>
        <v>690854.3024252929</v>
      </c>
    </row>
    <row r="897" spans="1:22" x14ac:dyDescent="0.2">
      <c r="A897" s="24">
        <v>30053</v>
      </c>
      <c r="B897" s="25" t="s">
        <v>1115</v>
      </c>
      <c r="C897" s="46">
        <v>751</v>
      </c>
      <c r="D897" s="46">
        <v>535</v>
      </c>
      <c r="E897" s="53">
        <v>391</v>
      </c>
      <c r="F897" s="54">
        <v>477.26</v>
      </c>
      <c r="G897" s="46">
        <v>261.26</v>
      </c>
      <c r="H897" s="53">
        <v>117.26</v>
      </c>
      <c r="I897" s="54"/>
      <c r="J897" s="46">
        <v>232.4862</v>
      </c>
      <c r="K897" s="54">
        <v>15.063140000000001</v>
      </c>
      <c r="L897" s="46">
        <v>14.050420000000001</v>
      </c>
      <c r="M897" s="53">
        <f t="shared" si="52"/>
        <v>1.0127199999999998</v>
      </c>
      <c r="N897" s="11">
        <v>2.805935225699383</v>
      </c>
      <c r="O897" s="11">
        <v>2.6172875253015722</v>
      </c>
      <c r="P897" s="11">
        <v>0.1886477003978107</v>
      </c>
      <c r="Q897" s="26">
        <v>1600</v>
      </c>
      <c r="R897">
        <v>6330</v>
      </c>
      <c r="S897">
        <v>145790</v>
      </c>
      <c r="T897" s="27">
        <f t="shared" si="53"/>
        <v>153720</v>
      </c>
      <c r="U897" s="46" t="str">
        <f t="shared" si="54"/>
        <v>MT</v>
      </c>
      <c r="V897">
        <f t="shared" si="55"/>
        <v>431328.36289450916</v>
      </c>
    </row>
    <row r="898" spans="1:22" x14ac:dyDescent="0.2">
      <c r="A898" s="24">
        <v>47015</v>
      </c>
      <c r="B898" s="25" t="s">
        <v>1116</v>
      </c>
      <c r="C898" s="46">
        <v>1533</v>
      </c>
      <c r="D898" s="46">
        <v>1533</v>
      </c>
      <c r="E898" s="53">
        <v>67</v>
      </c>
      <c r="F898" s="54">
        <v>1320.2</v>
      </c>
      <c r="G898" s="46">
        <v>1320.2</v>
      </c>
      <c r="H898" s="53">
        <v>0</v>
      </c>
      <c r="I898" s="54">
        <v>232.14519999999999</v>
      </c>
      <c r="J898" s="46">
        <v>232.14519999999999</v>
      </c>
      <c r="K898" s="54">
        <v>11.50614</v>
      </c>
      <c r="L898" s="46">
        <v>16.34686</v>
      </c>
      <c r="M898" s="53">
        <f t="shared" si="52"/>
        <v>-4.8407199999999992</v>
      </c>
      <c r="N898" s="11">
        <v>2.1433435218572421</v>
      </c>
      <c r="O898" s="11">
        <v>3.0450643294542972</v>
      </c>
      <c r="P898" s="11">
        <v>-0.90172080759705564</v>
      </c>
      <c r="Q898" s="26">
        <v>13170</v>
      </c>
      <c r="R898">
        <v>48060</v>
      </c>
      <c r="S898">
        <v>1700</v>
      </c>
      <c r="T898" s="27">
        <f t="shared" si="53"/>
        <v>62930</v>
      </c>
      <c r="U898" s="46" t="str">
        <f t="shared" si="54"/>
        <v>TN</v>
      </c>
      <c r="V898">
        <f t="shared" si="55"/>
        <v>134880.60783047625</v>
      </c>
    </row>
    <row r="899" spans="1:22" x14ac:dyDescent="0.2">
      <c r="A899" s="24">
        <v>20117</v>
      </c>
      <c r="B899" s="25" t="s">
        <v>1117</v>
      </c>
      <c r="C899" s="46">
        <v>597</v>
      </c>
      <c r="D899" s="46">
        <v>682</v>
      </c>
      <c r="E899" s="53">
        <v>219</v>
      </c>
      <c r="F899" s="54">
        <v>499.46</v>
      </c>
      <c r="G899" s="46">
        <v>584.46</v>
      </c>
      <c r="H899" s="53">
        <v>121.46</v>
      </c>
      <c r="I899" s="54">
        <v>231.7655</v>
      </c>
      <c r="J899" s="46">
        <v>231.7655</v>
      </c>
      <c r="K899" s="54">
        <v>14.18065</v>
      </c>
      <c r="L899" s="46">
        <v>11.645770000000001</v>
      </c>
      <c r="M899" s="53">
        <f t="shared" si="52"/>
        <v>2.5348799999999994</v>
      </c>
      <c r="N899" s="11">
        <v>2.6415465406491569</v>
      </c>
      <c r="O899" s="11">
        <v>2.1693535526718262</v>
      </c>
      <c r="P899" s="11">
        <v>0.47219298797733072</v>
      </c>
      <c r="Q899" s="26">
        <v>285540</v>
      </c>
      <c r="R899">
        <v>12040</v>
      </c>
      <c r="S899">
        <v>195670</v>
      </c>
      <c r="T899" s="27">
        <f t="shared" si="53"/>
        <v>493250</v>
      </c>
      <c r="U899" s="46" t="str">
        <f t="shared" si="54"/>
        <v>KS</v>
      </c>
      <c r="V899">
        <f t="shared" si="55"/>
        <v>1302942.8311751967</v>
      </c>
    </row>
    <row r="900" spans="1:22" x14ac:dyDescent="0.2">
      <c r="A900" s="24">
        <v>27171</v>
      </c>
      <c r="B900" s="25" t="s">
        <v>1118</v>
      </c>
      <c r="C900" s="46">
        <v>1506</v>
      </c>
      <c r="D900" s="46">
        <v>1283</v>
      </c>
      <c r="E900" s="53">
        <v>321</v>
      </c>
      <c r="F900" s="54">
        <v>1407.08</v>
      </c>
      <c r="G900" s="46">
        <v>1184.08</v>
      </c>
      <c r="H900" s="53">
        <v>222.08</v>
      </c>
      <c r="I900" s="54">
        <v>231.63890000000001</v>
      </c>
      <c r="J900" s="46">
        <v>231.63890000000001</v>
      </c>
      <c r="K900" s="54">
        <v>15.682840000000001</v>
      </c>
      <c r="L900" s="46">
        <v>13.85914</v>
      </c>
      <c r="M900" s="53">
        <f t="shared" si="52"/>
        <v>1.8237000000000005</v>
      </c>
      <c r="N900" s="11">
        <v>2.92137185175251</v>
      </c>
      <c r="O900" s="11">
        <v>2.5816562233305498</v>
      </c>
      <c r="P900" s="11">
        <v>0.33971562842196018</v>
      </c>
      <c r="Q900" s="26">
        <v>200300</v>
      </c>
      <c r="R900">
        <v>82970</v>
      </c>
      <c r="S900">
        <v>13390</v>
      </c>
      <c r="T900" s="27">
        <f t="shared" si="53"/>
        <v>296660</v>
      </c>
      <c r="U900" s="46" t="str">
        <f t="shared" si="54"/>
        <v>MN</v>
      </c>
      <c r="V900">
        <f t="shared" si="55"/>
        <v>866654.17354089965</v>
      </c>
    </row>
    <row r="901" spans="1:22" x14ac:dyDescent="0.2">
      <c r="A901" s="24">
        <v>48227</v>
      </c>
      <c r="B901" s="25" t="s">
        <v>1119</v>
      </c>
      <c r="C901" s="46">
        <v>190</v>
      </c>
      <c r="D901" s="46">
        <v>312</v>
      </c>
      <c r="E901" s="53">
        <v>132</v>
      </c>
      <c r="F901" s="54">
        <v>0</v>
      </c>
      <c r="G901" s="46">
        <v>112.62</v>
      </c>
      <c r="H901" s="53">
        <v>0</v>
      </c>
      <c r="I901" s="54"/>
      <c r="J901" s="46">
        <v>231.58099999999999</v>
      </c>
      <c r="K901" s="54">
        <v>11.4861</v>
      </c>
      <c r="L901" s="46">
        <v>15.5245</v>
      </c>
      <c r="M901" s="53">
        <f t="shared" si="52"/>
        <v>-4.0383999999999993</v>
      </c>
      <c r="N901" s="11">
        <v>2.1396105059041921</v>
      </c>
      <c r="O901" s="11">
        <v>2.891876555045632</v>
      </c>
      <c r="P901" s="11">
        <v>-0.75226604914143946</v>
      </c>
      <c r="Q901" s="26">
        <v>950</v>
      </c>
      <c r="R901">
        <v>0</v>
      </c>
      <c r="S901">
        <v>44790</v>
      </c>
      <c r="T901" s="27">
        <f t="shared" si="53"/>
        <v>45740</v>
      </c>
      <c r="U901" s="46" t="str">
        <f t="shared" si="54"/>
        <v>TX</v>
      </c>
      <c r="V901">
        <f t="shared" si="55"/>
        <v>97865.78454005775</v>
      </c>
    </row>
    <row r="902" spans="1:22" x14ac:dyDescent="0.2">
      <c r="A902" s="24">
        <v>48317</v>
      </c>
      <c r="B902" s="25" t="s">
        <v>1120</v>
      </c>
      <c r="C902" s="46">
        <v>45</v>
      </c>
      <c r="D902" s="46">
        <v>236</v>
      </c>
      <c r="E902" s="53">
        <v>90</v>
      </c>
      <c r="F902" s="54">
        <v>0</v>
      </c>
      <c r="G902" s="46">
        <v>36.619999999999997</v>
      </c>
      <c r="H902" s="53">
        <v>0</v>
      </c>
      <c r="I902" s="54"/>
      <c r="J902" s="46">
        <v>231.35730000000001</v>
      </c>
      <c r="K902" s="54">
        <v>0</v>
      </c>
      <c r="L902" s="46">
        <v>0</v>
      </c>
      <c r="M902" s="53">
        <f t="shared" si="52"/>
        <v>0</v>
      </c>
      <c r="N902" s="11">
        <v>0</v>
      </c>
      <c r="O902" s="11">
        <v>0</v>
      </c>
      <c r="P902" s="11">
        <v>0</v>
      </c>
      <c r="Q902" s="26">
        <v>0</v>
      </c>
      <c r="R902">
        <v>0</v>
      </c>
      <c r="S902">
        <v>0</v>
      </c>
      <c r="T902" s="27">
        <f t="shared" si="53"/>
        <v>0</v>
      </c>
      <c r="U902" s="46" t="str">
        <f t="shared" si="54"/>
        <v>TX</v>
      </c>
      <c r="V902">
        <f t="shared" si="55"/>
        <v>0</v>
      </c>
    </row>
    <row r="903" spans="1:22" x14ac:dyDescent="0.2">
      <c r="A903" s="24">
        <v>21085</v>
      </c>
      <c r="B903" s="25" t="s">
        <v>1121</v>
      </c>
      <c r="C903" s="46">
        <v>1066</v>
      </c>
      <c r="D903" s="46">
        <v>1066</v>
      </c>
      <c r="E903" s="53">
        <v>0</v>
      </c>
      <c r="F903" s="54">
        <v>827.76</v>
      </c>
      <c r="G903" s="46">
        <v>827.76</v>
      </c>
      <c r="H903" s="53">
        <v>0</v>
      </c>
      <c r="I903" s="54">
        <v>231.25919999999999</v>
      </c>
      <c r="J903" s="46">
        <v>231.25919999999999</v>
      </c>
      <c r="K903" s="54">
        <v>12.013949999999999</v>
      </c>
      <c r="L903" s="46">
        <v>17.451360000000001</v>
      </c>
      <c r="M903" s="53">
        <f t="shared" si="52"/>
        <v>-5.4374100000000016</v>
      </c>
      <c r="N903" s="11">
        <v>2.2379374755058441</v>
      </c>
      <c r="O903" s="11">
        <v>3.2508086468267021</v>
      </c>
      <c r="P903" s="11">
        <v>-1.0128711713208589</v>
      </c>
      <c r="Q903" s="26">
        <v>16990</v>
      </c>
      <c r="R903">
        <v>89660</v>
      </c>
      <c r="S903">
        <v>14380</v>
      </c>
      <c r="T903" s="27">
        <f t="shared" si="53"/>
        <v>121030</v>
      </c>
      <c r="U903" s="46" t="str">
        <f t="shared" si="54"/>
        <v>KY</v>
      </c>
      <c r="V903">
        <f t="shared" si="55"/>
        <v>270857.5726604723</v>
      </c>
    </row>
    <row r="904" spans="1:22" x14ac:dyDescent="0.2">
      <c r="A904" s="24">
        <v>26029</v>
      </c>
      <c r="B904" s="25" t="s">
        <v>1122</v>
      </c>
      <c r="C904" s="46">
        <v>1511</v>
      </c>
      <c r="D904" s="46">
        <v>1511</v>
      </c>
      <c r="E904" s="53">
        <v>329</v>
      </c>
      <c r="F904" s="54">
        <v>1372.24</v>
      </c>
      <c r="G904" s="46">
        <v>1372.24</v>
      </c>
      <c r="H904" s="53">
        <v>190.24</v>
      </c>
      <c r="I904" s="54">
        <v>230.75290000000001</v>
      </c>
      <c r="J904" s="46">
        <v>230.75290000000001</v>
      </c>
      <c r="K904" s="54">
        <v>17.903130000000001</v>
      </c>
      <c r="L904" s="46">
        <v>15.817270000000001</v>
      </c>
      <c r="M904" s="53">
        <f t="shared" si="52"/>
        <v>2.0858600000000003</v>
      </c>
      <c r="N904" s="11">
        <v>3.3349635678401301</v>
      </c>
      <c r="O904" s="11">
        <v>2.9464132357130102</v>
      </c>
      <c r="P904" s="11">
        <v>0.38855033212712048</v>
      </c>
      <c r="Q904" s="26">
        <v>26070</v>
      </c>
      <c r="R904">
        <v>6030</v>
      </c>
      <c r="S904">
        <v>16970</v>
      </c>
      <c r="T904" s="27">
        <f t="shared" si="53"/>
        <v>49070</v>
      </c>
      <c r="U904" s="46" t="str">
        <f t="shared" si="54"/>
        <v>MI</v>
      </c>
      <c r="V904">
        <f t="shared" si="55"/>
        <v>163646.66227391519</v>
      </c>
    </row>
    <row r="905" spans="1:22" x14ac:dyDescent="0.2">
      <c r="A905" s="24">
        <v>31083</v>
      </c>
      <c r="B905" s="25" t="s">
        <v>1123</v>
      </c>
      <c r="C905" s="46">
        <v>721</v>
      </c>
      <c r="D905" s="46">
        <v>721</v>
      </c>
      <c r="E905" s="53">
        <v>626</v>
      </c>
      <c r="F905" s="54">
        <v>579.4</v>
      </c>
      <c r="G905" s="46">
        <v>579.4</v>
      </c>
      <c r="H905" s="53">
        <v>484.4</v>
      </c>
      <c r="I905" s="54">
        <v>230.3732</v>
      </c>
      <c r="J905" s="46">
        <v>230.3732</v>
      </c>
      <c r="K905" s="54">
        <v>14.21668</v>
      </c>
      <c r="L905" s="46">
        <v>10.20481</v>
      </c>
      <c r="M905" s="53">
        <f t="shared" si="52"/>
        <v>4.01187</v>
      </c>
      <c r="N905" s="11">
        <v>2.648258145678517</v>
      </c>
      <c r="O905" s="11">
        <v>1.90093405827532</v>
      </c>
      <c r="P905" s="11">
        <v>0.74732408740319622</v>
      </c>
      <c r="Q905" s="26">
        <v>182470</v>
      </c>
      <c r="R905">
        <v>540</v>
      </c>
      <c r="S905">
        <v>140890</v>
      </c>
      <c r="T905" s="27">
        <f t="shared" si="53"/>
        <v>323900</v>
      </c>
      <c r="U905" s="46" t="str">
        <f t="shared" si="54"/>
        <v>NE</v>
      </c>
      <c r="V905">
        <f t="shared" si="55"/>
        <v>857770.8133852717</v>
      </c>
    </row>
    <row r="906" spans="1:22" x14ac:dyDescent="0.2">
      <c r="A906" s="24">
        <v>17073</v>
      </c>
      <c r="B906" s="25" t="s">
        <v>1124</v>
      </c>
      <c r="C906" s="46">
        <v>1293</v>
      </c>
      <c r="D906" s="46">
        <v>2246</v>
      </c>
      <c r="E906" s="53">
        <v>0</v>
      </c>
      <c r="F906" s="54">
        <v>1188.94</v>
      </c>
      <c r="G906" s="46">
        <v>2141.94</v>
      </c>
      <c r="H906" s="53">
        <v>0</v>
      </c>
      <c r="I906" s="54">
        <v>229.99340000000001</v>
      </c>
      <c r="J906" s="46">
        <v>229.99340000000001</v>
      </c>
      <c r="K906" s="54">
        <v>13.40436</v>
      </c>
      <c r="L906" s="46">
        <v>11.72668</v>
      </c>
      <c r="M906" s="53">
        <f t="shared" si="52"/>
        <v>1.6776800000000005</v>
      </c>
      <c r="N906" s="11">
        <v>2.4969406048112002</v>
      </c>
      <c r="O906" s="11">
        <v>2.1844253251649022</v>
      </c>
      <c r="P906" s="11">
        <v>0.31251527964629833</v>
      </c>
      <c r="Q906" s="26">
        <v>424400</v>
      </c>
      <c r="R906">
        <v>25910</v>
      </c>
      <c r="S906">
        <v>340</v>
      </c>
      <c r="T906" s="27">
        <f t="shared" si="53"/>
        <v>450650</v>
      </c>
      <c r="U906" s="46" t="str">
        <f t="shared" si="54"/>
        <v>IL</v>
      </c>
      <c r="V906">
        <f t="shared" si="55"/>
        <v>1125246.2835581673</v>
      </c>
    </row>
    <row r="907" spans="1:22" x14ac:dyDescent="0.2">
      <c r="A907" s="24">
        <v>55021</v>
      </c>
      <c r="B907" s="25" t="s">
        <v>1125</v>
      </c>
      <c r="C907" s="46">
        <v>1514</v>
      </c>
      <c r="D907" s="46">
        <v>1478</v>
      </c>
      <c r="E907" s="53">
        <v>45</v>
      </c>
      <c r="F907" s="54">
        <v>990.44</v>
      </c>
      <c r="G907" s="46">
        <v>954.44</v>
      </c>
      <c r="H907" s="53">
        <v>0</v>
      </c>
      <c r="I907" s="54">
        <v>229.86689999999999</v>
      </c>
      <c r="J907" s="46">
        <v>229.86689999999999</v>
      </c>
      <c r="K907" s="54">
        <v>16.441890000000001</v>
      </c>
      <c r="L907" s="46">
        <v>14.46951</v>
      </c>
      <c r="M907" s="53">
        <f t="shared" si="52"/>
        <v>1.9723800000000011</v>
      </c>
      <c r="N907" s="11">
        <v>3.0627663507126939</v>
      </c>
      <c r="O907" s="11">
        <v>2.6953548733935602</v>
      </c>
      <c r="P907" s="11">
        <v>0.3674114773191347</v>
      </c>
      <c r="Q907" s="26">
        <v>237830</v>
      </c>
      <c r="R907">
        <v>59540</v>
      </c>
      <c r="S907">
        <v>4830</v>
      </c>
      <c r="T907" s="27">
        <f t="shared" si="53"/>
        <v>302200</v>
      </c>
      <c r="U907" s="46" t="str">
        <f t="shared" si="54"/>
        <v>WI</v>
      </c>
      <c r="V907">
        <f t="shared" si="55"/>
        <v>925567.99118537607</v>
      </c>
    </row>
    <row r="908" spans="1:22" x14ac:dyDescent="0.2">
      <c r="A908" s="24">
        <v>17085</v>
      </c>
      <c r="B908" s="25" t="s">
        <v>1126</v>
      </c>
      <c r="C908" s="46">
        <v>1399</v>
      </c>
      <c r="D908" s="46">
        <v>1399</v>
      </c>
      <c r="E908" s="53">
        <v>0</v>
      </c>
      <c r="F908" s="54">
        <v>1276.22</v>
      </c>
      <c r="G908" s="46">
        <v>1276.22</v>
      </c>
      <c r="H908" s="53">
        <v>0</v>
      </c>
      <c r="I908" s="54">
        <v>229.74029999999999</v>
      </c>
      <c r="J908" s="46">
        <v>229.74029999999999</v>
      </c>
      <c r="K908" s="54">
        <v>13.12426</v>
      </c>
      <c r="L908" s="46">
        <v>11.49715</v>
      </c>
      <c r="M908" s="53">
        <f t="shared" ref="M908:M971" si="56">K908-L908</f>
        <v>1.6271100000000001</v>
      </c>
      <c r="N908" s="11">
        <v>2.4447640694594468</v>
      </c>
      <c r="O908" s="11">
        <v>2.1416688804691222</v>
      </c>
      <c r="P908" s="11">
        <v>0.30309518899032478</v>
      </c>
      <c r="Q908" s="26">
        <v>146140</v>
      </c>
      <c r="R908">
        <v>112720</v>
      </c>
      <c r="S908">
        <v>2690</v>
      </c>
      <c r="T908" s="27">
        <f t="shared" ref="T908:T971" si="57">SUM(Q908:S908)</f>
        <v>261550</v>
      </c>
      <c r="U908" s="46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">
      <c r="A909" s="24">
        <v>30035</v>
      </c>
      <c r="B909" s="25" t="s">
        <v>1127</v>
      </c>
      <c r="C909" s="46">
        <v>224</v>
      </c>
      <c r="D909" s="46">
        <v>224</v>
      </c>
      <c r="E909" s="53">
        <v>224</v>
      </c>
      <c r="F909" s="54">
        <v>78.86</v>
      </c>
      <c r="G909" s="46">
        <v>78.86</v>
      </c>
      <c r="H909" s="53">
        <v>78.86</v>
      </c>
      <c r="I909" s="54"/>
      <c r="J909" s="46">
        <v>229.63980000000001</v>
      </c>
      <c r="K909" s="54">
        <v>14.14503</v>
      </c>
      <c r="L909" s="46">
        <v>13.310460000000001</v>
      </c>
      <c r="M909" s="53">
        <f t="shared" si="56"/>
        <v>0.83456999999999937</v>
      </c>
      <c r="N909" s="11">
        <v>2.634911309698678</v>
      </c>
      <c r="O909" s="11">
        <v>2.4794490779653251</v>
      </c>
      <c r="P909" s="11">
        <v>0.1554622317333525</v>
      </c>
      <c r="Q909" s="26">
        <v>45210</v>
      </c>
      <c r="R909">
        <v>3620</v>
      </c>
      <c r="S909">
        <v>202230</v>
      </c>
      <c r="T909" s="27">
        <f t="shared" si="57"/>
        <v>251060</v>
      </c>
      <c r="U909" s="46" t="str">
        <f t="shared" si="58"/>
        <v>MT</v>
      </c>
      <c r="V909">
        <f t="shared" si="59"/>
        <v>661520.83341295016</v>
      </c>
    </row>
    <row r="910" spans="1:22" x14ac:dyDescent="0.2">
      <c r="A910" s="24">
        <v>38035</v>
      </c>
      <c r="B910" s="25" t="s">
        <v>1128</v>
      </c>
      <c r="C910" s="46">
        <v>762</v>
      </c>
      <c r="D910" s="46">
        <v>762</v>
      </c>
      <c r="E910" s="53">
        <v>50</v>
      </c>
      <c r="F910" s="54">
        <v>732.52</v>
      </c>
      <c r="G910" s="46">
        <v>732.52</v>
      </c>
      <c r="H910" s="53">
        <v>20.52</v>
      </c>
      <c r="I910" s="54">
        <v>229.4871</v>
      </c>
      <c r="J910" s="46">
        <v>229.4871</v>
      </c>
      <c r="K910" s="54">
        <v>14.57033</v>
      </c>
      <c r="L910" s="46">
        <v>11.61608</v>
      </c>
      <c r="M910" s="53">
        <f t="shared" si="56"/>
        <v>2.95425</v>
      </c>
      <c r="N910" s="11">
        <v>2.7141354456683322</v>
      </c>
      <c r="O910" s="11">
        <v>2.1638229516914849</v>
      </c>
      <c r="P910" s="11">
        <v>0.55031249397684678</v>
      </c>
      <c r="Q910" s="26">
        <v>281420</v>
      </c>
      <c r="R910">
        <v>16130</v>
      </c>
      <c r="S910">
        <v>14190</v>
      </c>
      <c r="T910" s="27">
        <f t="shared" si="57"/>
        <v>311740</v>
      </c>
      <c r="U910" s="46" t="str">
        <f t="shared" si="58"/>
        <v>ND</v>
      </c>
      <c r="V910">
        <f t="shared" si="59"/>
        <v>846104.58383264591</v>
      </c>
    </row>
    <row r="911" spans="1:22" x14ac:dyDescent="0.2">
      <c r="A911" s="24">
        <v>36023</v>
      </c>
      <c r="B911" s="25" t="s">
        <v>1129</v>
      </c>
      <c r="C911" s="46">
        <v>977</v>
      </c>
      <c r="D911" s="46">
        <v>346</v>
      </c>
      <c r="E911" s="53">
        <v>121</v>
      </c>
      <c r="F911" s="54">
        <v>828.44</v>
      </c>
      <c r="G911" s="46">
        <v>197.44</v>
      </c>
      <c r="H911" s="53">
        <v>0</v>
      </c>
      <c r="I911" s="54">
        <v>229.3605</v>
      </c>
      <c r="J911" s="46">
        <v>229.3605</v>
      </c>
      <c r="K911" s="54">
        <v>23.371860000000002</v>
      </c>
      <c r="L911" s="46">
        <v>21.81598</v>
      </c>
      <c r="M911" s="53">
        <f t="shared" si="56"/>
        <v>1.5558800000000019</v>
      </c>
      <c r="N911" s="11">
        <v>4.3536689736744378</v>
      </c>
      <c r="O911" s="11">
        <v>4.0638423838026601</v>
      </c>
      <c r="P911" s="11">
        <v>0.28982658987177712</v>
      </c>
      <c r="Q911" s="26">
        <v>37040</v>
      </c>
      <c r="R911">
        <v>68290</v>
      </c>
      <c r="S911">
        <v>2040</v>
      </c>
      <c r="T911" s="27">
        <f t="shared" si="57"/>
        <v>107370</v>
      </c>
      <c r="U911" s="46" t="str">
        <f t="shared" si="58"/>
        <v>NY</v>
      </c>
      <c r="V911">
        <f t="shared" si="59"/>
        <v>467453.43770342437</v>
      </c>
    </row>
    <row r="912" spans="1:22" x14ac:dyDescent="0.2">
      <c r="A912" s="24">
        <v>18027</v>
      </c>
      <c r="B912" s="25" t="s">
        <v>1130</v>
      </c>
      <c r="C912" s="46">
        <v>1973</v>
      </c>
      <c r="D912" s="46">
        <v>1973</v>
      </c>
      <c r="E912" s="53">
        <v>0</v>
      </c>
      <c r="F912" s="54">
        <v>1790.18</v>
      </c>
      <c r="G912" s="46">
        <v>1790.18</v>
      </c>
      <c r="H912" s="53">
        <v>0</v>
      </c>
      <c r="I912" s="54">
        <v>228.98079999999999</v>
      </c>
      <c r="J912" s="46">
        <v>228.98079999999999</v>
      </c>
      <c r="K912" s="54">
        <v>13.706569999999999</v>
      </c>
      <c r="L912" s="46">
        <v>11.927009999999999</v>
      </c>
      <c r="M912" s="53">
        <f t="shared" si="56"/>
        <v>1.77956</v>
      </c>
      <c r="N912" s="11">
        <v>2.5532357520752229</v>
      </c>
      <c r="O912" s="11">
        <v>2.2217424452185131</v>
      </c>
      <c r="P912" s="11">
        <v>0.33149330685671058</v>
      </c>
      <c r="Q912" s="26">
        <v>177010</v>
      </c>
      <c r="R912">
        <v>26030</v>
      </c>
      <c r="S912">
        <v>810</v>
      </c>
      <c r="T912" s="27">
        <f t="shared" si="57"/>
        <v>203850</v>
      </c>
      <c r="U912" s="46" t="str">
        <f t="shared" si="58"/>
        <v>IN</v>
      </c>
      <c r="V912">
        <f t="shared" si="59"/>
        <v>520477.10806053417</v>
      </c>
    </row>
    <row r="913" spans="1:22" x14ac:dyDescent="0.2">
      <c r="A913" s="24">
        <v>39093</v>
      </c>
      <c r="B913" s="25" t="s">
        <v>1131</v>
      </c>
      <c r="C913" s="46">
        <v>2015</v>
      </c>
      <c r="D913" s="46">
        <v>1701</v>
      </c>
      <c r="E913" s="53">
        <v>1217</v>
      </c>
      <c r="F913" s="54">
        <v>1555.76</v>
      </c>
      <c r="G913" s="46">
        <v>1241.76</v>
      </c>
      <c r="H913" s="53">
        <v>757.76</v>
      </c>
      <c r="I913" s="54">
        <v>228.98079999999999</v>
      </c>
      <c r="J913" s="46">
        <v>228.98079999999999</v>
      </c>
      <c r="K913" s="54">
        <v>21.75506</v>
      </c>
      <c r="L913" s="46">
        <v>20.022259999999999</v>
      </c>
      <c r="M913" s="53">
        <f t="shared" si="56"/>
        <v>1.732800000000001</v>
      </c>
      <c r="N913" s="11">
        <v>4.0524943133505769</v>
      </c>
      <c r="O913" s="11">
        <v>3.7297113770509811</v>
      </c>
      <c r="P913" s="11">
        <v>0.3227829362995957</v>
      </c>
      <c r="Q913" s="26">
        <v>95850</v>
      </c>
      <c r="R913">
        <v>41500</v>
      </c>
      <c r="S913">
        <v>1730</v>
      </c>
      <c r="T913" s="27">
        <f t="shared" si="57"/>
        <v>139080</v>
      </c>
      <c r="U913" s="46" t="str">
        <f t="shared" si="58"/>
        <v>OH</v>
      </c>
      <c r="V913">
        <f t="shared" si="59"/>
        <v>563620.90910079819</v>
      </c>
    </row>
    <row r="914" spans="1:22" x14ac:dyDescent="0.2">
      <c r="A914" s="24">
        <v>47159</v>
      </c>
      <c r="B914" s="25" t="s">
        <v>1132</v>
      </c>
      <c r="C914" s="46">
        <v>1543</v>
      </c>
      <c r="D914" s="46">
        <v>1543</v>
      </c>
      <c r="E914" s="53">
        <v>335</v>
      </c>
      <c r="F914" s="54">
        <v>1338.38</v>
      </c>
      <c r="G914" s="46">
        <v>1338.38</v>
      </c>
      <c r="H914" s="53">
        <v>130.38</v>
      </c>
      <c r="I914" s="54">
        <v>228.98079999999999</v>
      </c>
      <c r="J914" s="46">
        <v>228.98079999999999</v>
      </c>
      <c r="K914" s="54">
        <v>11.4693</v>
      </c>
      <c r="L914" s="46">
        <v>15.85923</v>
      </c>
      <c r="M914" s="53">
        <f t="shared" si="56"/>
        <v>-4.3899299999999997</v>
      </c>
      <c r="N914" s="11">
        <v>2.1364810314525342</v>
      </c>
      <c r="O914" s="11">
        <v>2.9542294707125092</v>
      </c>
      <c r="P914" s="11">
        <v>-0.8177484392599742</v>
      </c>
      <c r="Q914" s="26">
        <v>7840</v>
      </c>
      <c r="R914">
        <v>55960</v>
      </c>
      <c r="S914">
        <v>4850</v>
      </c>
      <c r="T914" s="27">
        <f t="shared" si="57"/>
        <v>68650</v>
      </c>
      <c r="U914" s="46" t="str">
        <f t="shared" si="58"/>
        <v>TN</v>
      </c>
      <c r="V914">
        <f t="shared" si="59"/>
        <v>146669.42280921648</v>
      </c>
    </row>
    <row r="915" spans="1:22" x14ac:dyDescent="0.2">
      <c r="A915" s="24">
        <v>38087</v>
      </c>
      <c r="B915" s="25" t="s">
        <v>1133</v>
      </c>
      <c r="C915" s="46">
        <v>199</v>
      </c>
      <c r="D915" s="46">
        <v>179</v>
      </c>
      <c r="E915" s="53">
        <v>158</v>
      </c>
      <c r="F915" s="54">
        <v>169.52</v>
      </c>
      <c r="G915" s="46">
        <v>149.52000000000001</v>
      </c>
      <c r="H915" s="53">
        <v>128.52000000000001</v>
      </c>
      <c r="I915" s="54">
        <v>228.85419999999999</v>
      </c>
      <c r="J915" s="46">
        <v>228.85419999999999</v>
      </c>
      <c r="K915" s="54">
        <v>0</v>
      </c>
      <c r="L915" s="46">
        <v>0</v>
      </c>
      <c r="M915" s="53">
        <f t="shared" si="56"/>
        <v>0</v>
      </c>
      <c r="N915" s="11">
        <v>0</v>
      </c>
      <c r="O915" s="11">
        <v>0</v>
      </c>
      <c r="P915" s="11">
        <v>0</v>
      </c>
      <c r="Q915" s="26">
        <v>0</v>
      </c>
      <c r="R915">
        <v>0</v>
      </c>
      <c r="S915">
        <v>0</v>
      </c>
      <c r="T915" s="27">
        <f t="shared" si="57"/>
        <v>0</v>
      </c>
      <c r="U915" s="46" t="str">
        <f t="shared" si="58"/>
        <v>ND</v>
      </c>
      <c r="V915">
        <f t="shared" si="59"/>
        <v>0</v>
      </c>
    </row>
    <row r="916" spans="1:22" x14ac:dyDescent="0.2">
      <c r="A916" s="24">
        <v>30101</v>
      </c>
      <c r="B916" s="25" t="s">
        <v>1134</v>
      </c>
      <c r="C916" s="46">
        <v>278</v>
      </c>
      <c r="D916" s="46">
        <v>141</v>
      </c>
      <c r="E916" s="53">
        <v>198</v>
      </c>
      <c r="F916" s="54">
        <v>59.900010000000002</v>
      </c>
      <c r="G916" s="46">
        <v>0</v>
      </c>
      <c r="H916" s="53">
        <v>0</v>
      </c>
      <c r="I916" s="54"/>
      <c r="J916" s="46">
        <v>228.79400000000001</v>
      </c>
      <c r="K916" s="54">
        <v>10.35679</v>
      </c>
      <c r="L916" s="46">
        <v>9.6464700000000008</v>
      </c>
      <c r="M916" s="53">
        <f t="shared" si="56"/>
        <v>0.7103199999999994</v>
      </c>
      <c r="N916" s="11">
        <v>1.9292446253683571</v>
      </c>
      <c r="O916" s="11">
        <v>1.7969274651003919</v>
      </c>
      <c r="P916" s="11">
        <v>0.13231716026796431</v>
      </c>
      <c r="Q916" s="26">
        <v>0</v>
      </c>
      <c r="R916">
        <v>0</v>
      </c>
      <c r="S916">
        <v>17250</v>
      </c>
      <c r="T916" s="27">
        <f t="shared" si="57"/>
        <v>17250</v>
      </c>
      <c r="U916" s="46" t="str">
        <f t="shared" si="58"/>
        <v>MT</v>
      </c>
      <c r="V916">
        <f t="shared" si="59"/>
        <v>33279.469787604161</v>
      </c>
    </row>
    <row r="917" spans="1:22" x14ac:dyDescent="0.2">
      <c r="A917" s="24">
        <v>18159</v>
      </c>
      <c r="B917" s="25" t="s">
        <v>1135</v>
      </c>
      <c r="C917" s="46">
        <v>1395</v>
      </c>
      <c r="D917" s="46">
        <v>1760</v>
      </c>
      <c r="E917" s="53">
        <v>0</v>
      </c>
      <c r="F917" s="54">
        <v>1169.8599999999999</v>
      </c>
      <c r="G917" s="46">
        <v>1534.86</v>
      </c>
      <c r="H917" s="53">
        <v>0</v>
      </c>
      <c r="I917" s="54">
        <v>227.8416</v>
      </c>
      <c r="J917" s="46">
        <v>227.8416</v>
      </c>
      <c r="K917" s="54">
        <v>13.566750000000001</v>
      </c>
      <c r="L917" s="46">
        <v>11.35223</v>
      </c>
      <c r="M917" s="53">
        <f t="shared" si="56"/>
        <v>2.2145200000000003</v>
      </c>
      <c r="N917" s="11">
        <v>2.5271903283948172</v>
      </c>
      <c r="O917" s="11">
        <v>2.1146734377587468</v>
      </c>
      <c r="P917" s="11">
        <v>0.41251689063606911</v>
      </c>
      <c r="Q917" s="26">
        <v>149140</v>
      </c>
      <c r="R917">
        <v>550</v>
      </c>
      <c r="S917">
        <v>1500</v>
      </c>
      <c r="T917" s="27">
        <f t="shared" si="57"/>
        <v>151190</v>
      </c>
      <c r="U917" s="46" t="str">
        <f t="shared" si="58"/>
        <v>IN</v>
      </c>
      <c r="V917">
        <f t="shared" si="59"/>
        <v>382085.90575001243</v>
      </c>
    </row>
    <row r="918" spans="1:22" x14ac:dyDescent="0.2">
      <c r="A918" s="24">
        <v>31087</v>
      </c>
      <c r="B918" s="25" t="s">
        <v>1136</v>
      </c>
      <c r="C918" s="46">
        <v>465</v>
      </c>
      <c r="D918" s="46">
        <v>465</v>
      </c>
      <c r="E918" s="53">
        <v>465</v>
      </c>
      <c r="F918" s="54">
        <v>323.39999999999998</v>
      </c>
      <c r="G918" s="46">
        <v>323.39999999999998</v>
      </c>
      <c r="H918" s="53">
        <v>323.39999999999998</v>
      </c>
      <c r="I918" s="54">
        <v>227.8416</v>
      </c>
      <c r="J918" s="46">
        <v>227.8416</v>
      </c>
      <c r="K918" s="54">
        <v>0</v>
      </c>
      <c r="L918" s="46">
        <v>0</v>
      </c>
      <c r="M918" s="53">
        <f t="shared" si="56"/>
        <v>0</v>
      </c>
      <c r="N918" s="11">
        <v>0</v>
      </c>
      <c r="O918" s="11">
        <v>0</v>
      </c>
      <c r="P918" s="11">
        <v>0</v>
      </c>
      <c r="Q918" s="26">
        <v>0</v>
      </c>
      <c r="R918">
        <v>0</v>
      </c>
      <c r="S918">
        <v>0</v>
      </c>
      <c r="T918" s="27">
        <f t="shared" si="57"/>
        <v>0</v>
      </c>
      <c r="U918" s="46" t="str">
        <f t="shared" si="58"/>
        <v>NE</v>
      </c>
      <c r="V918">
        <f t="shared" si="59"/>
        <v>0</v>
      </c>
    </row>
    <row r="919" spans="1:22" x14ac:dyDescent="0.2">
      <c r="A919" s="24">
        <v>36121</v>
      </c>
      <c r="B919" s="25" t="s">
        <v>1137</v>
      </c>
      <c r="C919" s="46">
        <v>1099</v>
      </c>
      <c r="D919" s="46">
        <v>165</v>
      </c>
      <c r="E919" s="53">
        <v>5</v>
      </c>
      <c r="F919" s="54">
        <v>929.22</v>
      </c>
      <c r="G919" s="46">
        <v>0</v>
      </c>
      <c r="H919" s="53">
        <v>0</v>
      </c>
      <c r="I919" s="54">
        <v>227.20869999999999</v>
      </c>
      <c r="J919" s="46">
        <v>227.20869999999999</v>
      </c>
      <c r="K919" s="54">
        <v>21.862559999999998</v>
      </c>
      <c r="L919" s="46">
        <v>20.226189999999999</v>
      </c>
      <c r="M919" s="53">
        <f t="shared" si="56"/>
        <v>1.6363699999999994</v>
      </c>
      <c r="N919" s="11">
        <v>4.0725192242763644</v>
      </c>
      <c r="O919" s="11">
        <v>3.767699098772805</v>
      </c>
      <c r="P919" s="11">
        <v>0.30482012550356008</v>
      </c>
      <c r="Q919" s="26">
        <v>92590</v>
      </c>
      <c r="R919">
        <v>105700</v>
      </c>
      <c r="S919">
        <v>1100</v>
      </c>
      <c r="T919" s="27">
        <f t="shared" si="57"/>
        <v>199390</v>
      </c>
      <c r="U919" s="46" t="str">
        <f t="shared" si="58"/>
        <v>NY</v>
      </c>
      <c r="V919">
        <f t="shared" si="59"/>
        <v>812019.60812846432</v>
      </c>
    </row>
    <row r="920" spans="1:22" x14ac:dyDescent="0.2">
      <c r="A920" s="24">
        <v>36067</v>
      </c>
      <c r="B920" s="25" t="s">
        <v>1138</v>
      </c>
      <c r="C920" s="46">
        <v>1120</v>
      </c>
      <c r="D920" s="46">
        <v>583</v>
      </c>
      <c r="E920" s="53">
        <v>407</v>
      </c>
      <c r="F920" s="54">
        <v>940.94</v>
      </c>
      <c r="G920" s="46">
        <v>403.94</v>
      </c>
      <c r="H920" s="53">
        <v>227.94</v>
      </c>
      <c r="I920" s="54">
        <v>227.0821</v>
      </c>
      <c r="J920" s="46">
        <v>227.0821</v>
      </c>
      <c r="K920" s="54">
        <v>21.731010000000001</v>
      </c>
      <c r="L920" s="46">
        <v>19.95786</v>
      </c>
      <c r="M920" s="53">
        <f t="shared" si="56"/>
        <v>1.7731500000000011</v>
      </c>
      <c r="N920" s="11">
        <v>4.0480143216504354</v>
      </c>
      <c r="O920" s="11">
        <v>3.7177150583196248</v>
      </c>
      <c r="P920" s="11">
        <v>0.33029926333081039</v>
      </c>
      <c r="Q920" s="26">
        <v>72990</v>
      </c>
      <c r="R920">
        <v>99740</v>
      </c>
      <c r="S920">
        <v>3690</v>
      </c>
      <c r="T920" s="27">
        <f t="shared" si="57"/>
        <v>176420</v>
      </c>
      <c r="U920" s="46" t="str">
        <f t="shared" si="58"/>
        <v>NY</v>
      </c>
      <c r="V920">
        <f t="shared" si="59"/>
        <v>714150.68662556983</v>
      </c>
    </row>
    <row r="921" spans="1:22" x14ac:dyDescent="0.2">
      <c r="A921" s="24">
        <v>6037</v>
      </c>
      <c r="B921" s="25" t="s">
        <v>1139</v>
      </c>
      <c r="C921" s="46">
        <v>3403</v>
      </c>
      <c r="D921" s="46">
        <v>3399</v>
      </c>
      <c r="E921" s="53">
        <v>3198</v>
      </c>
      <c r="F921" s="54">
        <v>1777.04</v>
      </c>
      <c r="G921" s="46">
        <v>1773.04</v>
      </c>
      <c r="H921" s="53">
        <v>1572.04</v>
      </c>
      <c r="I921" s="54"/>
      <c r="J921" s="46">
        <v>226.9933</v>
      </c>
      <c r="K921" s="54">
        <v>38.532919999999997</v>
      </c>
      <c r="L921" s="46">
        <v>31.10088</v>
      </c>
      <c r="M921" s="53">
        <f t="shared" si="56"/>
        <v>7.4320399999999971</v>
      </c>
      <c r="N921" s="11">
        <v>7.177844564749198</v>
      </c>
      <c r="O921" s="11">
        <v>5.7934172252431697</v>
      </c>
      <c r="P921" s="11">
        <v>1.384427339506028</v>
      </c>
      <c r="Q921" s="26">
        <v>50</v>
      </c>
      <c r="R921">
        <v>80</v>
      </c>
      <c r="S921">
        <v>112790</v>
      </c>
      <c r="T921" s="27">
        <f t="shared" si="57"/>
        <v>112920</v>
      </c>
      <c r="U921" s="46" t="str">
        <f t="shared" si="58"/>
        <v>CA</v>
      </c>
      <c r="V921">
        <f t="shared" si="59"/>
        <v>810522.20825147943</v>
      </c>
    </row>
    <row r="922" spans="1:22" x14ac:dyDescent="0.2">
      <c r="A922" s="24">
        <v>29051</v>
      </c>
      <c r="B922" s="25" t="s">
        <v>1140</v>
      </c>
      <c r="C922" s="46">
        <v>1154</v>
      </c>
      <c r="D922" s="46">
        <v>1154</v>
      </c>
      <c r="E922" s="53">
        <v>574</v>
      </c>
      <c r="F922" s="54">
        <v>1035.24</v>
      </c>
      <c r="G922" s="46">
        <v>1035.24</v>
      </c>
      <c r="H922" s="53">
        <v>455.24</v>
      </c>
      <c r="I922" s="54">
        <v>226.70240000000001</v>
      </c>
      <c r="J922" s="46">
        <v>226.70240000000001</v>
      </c>
      <c r="K922" s="54">
        <v>12.873889999999999</v>
      </c>
      <c r="L922" s="46">
        <v>11.21106</v>
      </c>
      <c r="M922" s="53">
        <f t="shared" si="56"/>
        <v>1.6628299999999996</v>
      </c>
      <c r="N922" s="11">
        <v>2.3981255862176818</v>
      </c>
      <c r="O922" s="11">
        <v>2.0883765384527599</v>
      </c>
      <c r="P922" s="11">
        <v>0.30974904776492168</v>
      </c>
      <c r="Q922" s="26">
        <v>13820</v>
      </c>
      <c r="R922">
        <v>91910</v>
      </c>
      <c r="S922">
        <v>2610</v>
      </c>
      <c r="T922" s="27">
        <f t="shared" si="57"/>
        <v>108340</v>
      </c>
      <c r="U922" s="46" t="str">
        <f t="shared" si="58"/>
        <v>MO</v>
      </c>
      <c r="V922">
        <f t="shared" si="59"/>
        <v>259812.92601082363</v>
      </c>
    </row>
    <row r="923" spans="1:22" x14ac:dyDescent="0.2">
      <c r="A923" s="24">
        <v>29135</v>
      </c>
      <c r="B923" s="25" t="s">
        <v>1141</v>
      </c>
      <c r="C923" s="46">
        <v>826</v>
      </c>
      <c r="D923" s="46">
        <v>931</v>
      </c>
      <c r="E923" s="53">
        <v>721</v>
      </c>
      <c r="F923" s="54">
        <v>716.46</v>
      </c>
      <c r="G923" s="46">
        <v>821.46</v>
      </c>
      <c r="H923" s="53">
        <v>611.46</v>
      </c>
      <c r="I923" s="54">
        <v>226.70240000000001</v>
      </c>
      <c r="J923" s="46">
        <v>226.70240000000001</v>
      </c>
      <c r="K923" s="54">
        <v>12.85256</v>
      </c>
      <c r="L923" s="46">
        <v>11.356</v>
      </c>
      <c r="M923" s="53">
        <f t="shared" si="56"/>
        <v>1.4965600000000006</v>
      </c>
      <c r="N923" s="11">
        <v>2.3941522713335242</v>
      </c>
      <c r="O923" s="11">
        <v>2.115375706727959</v>
      </c>
      <c r="P923" s="11">
        <v>0.27877656460556488</v>
      </c>
      <c r="Q923" s="26">
        <v>30040</v>
      </c>
      <c r="R923">
        <v>130590</v>
      </c>
      <c r="S923">
        <v>1540</v>
      </c>
      <c r="T923" s="27">
        <f t="shared" si="57"/>
        <v>162170</v>
      </c>
      <c r="U923" s="46" t="str">
        <f t="shared" si="58"/>
        <v>MO</v>
      </c>
      <c r="V923">
        <f t="shared" si="59"/>
        <v>388259.67384215759</v>
      </c>
    </row>
    <row r="924" spans="1:22" x14ac:dyDescent="0.2">
      <c r="A924" s="24">
        <v>19185</v>
      </c>
      <c r="B924" s="25" t="s">
        <v>1142</v>
      </c>
      <c r="C924" s="46">
        <v>630</v>
      </c>
      <c r="D924" s="46">
        <v>630</v>
      </c>
      <c r="E924" s="53">
        <v>0</v>
      </c>
      <c r="F924" s="54">
        <v>567</v>
      </c>
      <c r="G924" s="46">
        <v>567</v>
      </c>
      <c r="H924" s="53">
        <v>0</v>
      </c>
      <c r="I924" s="54">
        <v>226.06950000000001</v>
      </c>
      <c r="J924" s="46">
        <v>226.06950000000001</v>
      </c>
      <c r="K924" s="54">
        <v>13.855029999999999</v>
      </c>
      <c r="L924" s="46">
        <v>12.20337</v>
      </c>
      <c r="M924" s="53">
        <f t="shared" si="56"/>
        <v>1.6516599999999997</v>
      </c>
      <c r="N924" s="11">
        <v>2.58089061975934</v>
      </c>
      <c r="O924" s="11">
        <v>2.2732222999482889</v>
      </c>
      <c r="P924" s="11">
        <v>0.30766831981105142</v>
      </c>
      <c r="Q924" s="26">
        <v>100330</v>
      </c>
      <c r="R924">
        <v>168770</v>
      </c>
      <c r="S924">
        <v>3220</v>
      </c>
      <c r="T924" s="27">
        <f t="shared" si="57"/>
        <v>272320</v>
      </c>
      <c r="U924" s="46" t="str">
        <f t="shared" si="58"/>
        <v>IA</v>
      </c>
      <c r="V924">
        <f t="shared" si="59"/>
        <v>702828.13357286341</v>
      </c>
    </row>
    <row r="925" spans="1:22" x14ac:dyDescent="0.2">
      <c r="A925" s="24">
        <v>26113</v>
      </c>
      <c r="B925" s="25" t="s">
        <v>1143</v>
      </c>
      <c r="C925" s="46">
        <v>1039</v>
      </c>
      <c r="D925" s="46">
        <v>756</v>
      </c>
      <c r="E925" s="53">
        <v>57</v>
      </c>
      <c r="F925" s="54">
        <v>819</v>
      </c>
      <c r="G925" s="46">
        <v>536</v>
      </c>
      <c r="H925" s="53">
        <v>0</v>
      </c>
      <c r="I925" s="54">
        <v>225.81630000000001</v>
      </c>
      <c r="J925" s="46">
        <v>225.81630000000001</v>
      </c>
      <c r="K925" s="54">
        <v>16.676030000000001</v>
      </c>
      <c r="L925" s="46">
        <v>14.814830000000001</v>
      </c>
      <c r="M925" s="53">
        <f t="shared" si="56"/>
        <v>1.8612000000000002</v>
      </c>
      <c r="N925" s="11">
        <v>3.1063815381002682</v>
      </c>
      <c r="O925" s="11">
        <v>2.7596804756344282</v>
      </c>
      <c r="P925" s="11">
        <v>0.34670106246583982</v>
      </c>
      <c r="Q925" s="26">
        <v>42660</v>
      </c>
      <c r="R925">
        <v>25430</v>
      </c>
      <c r="S925">
        <v>32090</v>
      </c>
      <c r="T925" s="27">
        <f t="shared" si="57"/>
        <v>100180</v>
      </c>
      <c r="U925" s="46" t="str">
        <f t="shared" si="58"/>
        <v>MI</v>
      </c>
      <c r="V925">
        <f t="shared" si="59"/>
        <v>311197.30248688487</v>
      </c>
    </row>
    <row r="926" spans="1:22" x14ac:dyDescent="0.2">
      <c r="A926" s="24">
        <v>39159</v>
      </c>
      <c r="B926" s="25" t="s">
        <v>1144</v>
      </c>
      <c r="C926" s="46">
        <v>1284</v>
      </c>
      <c r="D926" s="46">
        <v>1110</v>
      </c>
      <c r="E926" s="53">
        <v>0</v>
      </c>
      <c r="F926" s="54">
        <v>875.54</v>
      </c>
      <c r="G926" s="46">
        <v>701.54</v>
      </c>
      <c r="H926" s="53">
        <v>0</v>
      </c>
      <c r="I926" s="54">
        <v>225.81630000000001</v>
      </c>
      <c r="J926" s="46">
        <v>225.81630000000001</v>
      </c>
      <c r="K926" s="54">
        <v>19.550630000000002</v>
      </c>
      <c r="L926" s="46">
        <v>17.691939999999999</v>
      </c>
      <c r="M926" s="53">
        <f t="shared" si="56"/>
        <v>1.8586900000000028</v>
      </c>
      <c r="N926" s="11">
        <v>3.6418569701679151</v>
      </c>
      <c r="O926" s="11">
        <v>3.2956234660874109</v>
      </c>
      <c r="P926" s="11">
        <v>0.34623350408050341</v>
      </c>
      <c r="Q926" s="26">
        <v>209330</v>
      </c>
      <c r="R926">
        <v>20690</v>
      </c>
      <c r="S926">
        <v>3070</v>
      </c>
      <c r="T926" s="27">
        <f t="shared" si="57"/>
        <v>233090</v>
      </c>
      <c r="U926" s="46" t="str">
        <f t="shared" si="58"/>
        <v>OH</v>
      </c>
      <c r="V926">
        <f t="shared" si="59"/>
        <v>848880.44117643929</v>
      </c>
    </row>
    <row r="927" spans="1:22" x14ac:dyDescent="0.2">
      <c r="A927" s="24">
        <v>53061</v>
      </c>
      <c r="B927" s="25" t="s">
        <v>1145</v>
      </c>
      <c r="C927" s="46">
        <v>6199</v>
      </c>
      <c r="D927" s="46">
        <v>6203</v>
      </c>
      <c r="E927" s="53">
        <v>2707</v>
      </c>
      <c r="F927" s="54">
        <v>5626.26</v>
      </c>
      <c r="G927" s="46">
        <v>5630.26</v>
      </c>
      <c r="H927" s="53">
        <v>2134.2600000000002</v>
      </c>
      <c r="I927" s="54"/>
      <c r="J927" s="46">
        <v>225.7148</v>
      </c>
      <c r="K927" s="54">
        <v>43.50168</v>
      </c>
      <c r="L927" s="46">
        <v>29.3643</v>
      </c>
      <c r="M927" s="53">
        <f t="shared" si="56"/>
        <v>14.13738</v>
      </c>
      <c r="N927" s="11">
        <v>8.1034164383456773</v>
      </c>
      <c r="O927" s="11">
        <v>5.4699301571919516</v>
      </c>
      <c r="P927" s="11">
        <v>2.6334862811537261</v>
      </c>
      <c r="Q927" s="26">
        <v>9560</v>
      </c>
      <c r="R927">
        <v>42010</v>
      </c>
      <c r="S927">
        <v>40390</v>
      </c>
      <c r="T927" s="27">
        <f t="shared" si="57"/>
        <v>91960</v>
      </c>
      <c r="U927" s="46" t="str">
        <f t="shared" si="58"/>
        <v>WA</v>
      </c>
      <c r="V927">
        <f t="shared" si="59"/>
        <v>745190.17567026848</v>
      </c>
    </row>
    <row r="928" spans="1:22" x14ac:dyDescent="0.2">
      <c r="A928" s="24">
        <v>29033</v>
      </c>
      <c r="B928" s="25" t="s">
        <v>1146</v>
      </c>
      <c r="C928" s="46">
        <v>967</v>
      </c>
      <c r="D928" s="46">
        <v>595</v>
      </c>
      <c r="E928" s="53">
        <v>87</v>
      </c>
      <c r="F928" s="54">
        <v>900.9</v>
      </c>
      <c r="G928" s="46">
        <v>528.9</v>
      </c>
      <c r="H928" s="53">
        <v>20.9</v>
      </c>
      <c r="I928" s="54">
        <v>225.68969999999999</v>
      </c>
      <c r="J928" s="46">
        <v>225.68969999999999</v>
      </c>
      <c r="K928" s="54">
        <v>13.610300000000001</v>
      </c>
      <c r="L928" s="46">
        <v>12.03304</v>
      </c>
      <c r="M928" s="53">
        <f t="shared" si="56"/>
        <v>1.5772600000000008</v>
      </c>
      <c r="N928" s="11">
        <v>2.5353027457977748</v>
      </c>
      <c r="O928" s="11">
        <v>2.2414935271297809</v>
      </c>
      <c r="P928" s="11">
        <v>0.2938092186679942</v>
      </c>
      <c r="Q928" s="26">
        <v>227100</v>
      </c>
      <c r="R928">
        <v>122700</v>
      </c>
      <c r="S928">
        <v>5350</v>
      </c>
      <c r="T928" s="27">
        <f t="shared" si="57"/>
        <v>355150</v>
      </c>
      <c r="U928" s="46" t="str">
        <f t="shared" si="58"/>
        <v>MO</v>
      </c>
      <c r="V928">
        <f t="shared" si="59"/>
        <v>900412.77017007978</v>
      </c>
    </row>
    <row r="929" spans="1:22" x14ac:dyDescent="0.2">
      <c r="A929" s="24">
        <v>36003</v>
      </c>
      <c r="B929" s="25" t="s">
        <v>1147</v>
      </c>
      <c r="C929" s="46">
        <v>801</v>
      </c>
      <c r="D929" s="46">
        <v>354</v>
      </c>
      <c r="E929" s="53">
        <v>70</v>
      </c>
      <c r="F929" s="54">
        <v>600.44000000000005</v>
      </c>
      <c r="G929" s="46">
        <v>153.44</v>
      </c>
      <c r="H929" s="53">
        <v>0</v>
      </c>
      <c r="I929" s="54">
        <v>224.93029999999999</v>
      </c>
      <c r="J929" s="46">
        <v>224.93029999999999</v>
      </c>
      <c r="K929" s="54">
        <v>23.402799999999999</v>
      </c>
      <c r="L929" s="46">
        <v>21.658909999999999</v>
      </c>
      <c r="M929" s="53">
        <f t="shared" si="56"/>
        <v>1.7438900000000004</v>
      </c>
      <c r="N929" s="11">
        <v>4.3594324224562406</v>
      </c>
      <c r="O929" s="11">
        <v>4.0345836604620686</v>
      </c>
      <c r="P929" s="11">
        <v>0.32484876199417229</v>
      </c>
      <c r="Q929" s="26">
        <v>41550</v>
      </c>
      <c r="R929">
        <v>145610</v>
      </c>
      <c r="S929">
        <v>2490</v>
      </c>
      <c r="T929" s="27">
        <f t="shared" si="57"/>
        <v>189650</v>
      </c>
      <c r="U929" s="46" t="str">
        <f t="shared" si="58"/>
        <v>NY</v>
      </c>
      <c r="V929">
        <f t="shared" si="59"/>
        <v>826766.35891882598</v>
      </c>
    </row>
    <row r="930" spans="1:22" x14ac:dyDescent="0.2">
      <c r="A930" s="24">
        <v>39057</v>
      </c>
      <c r="B930" s="25" t="s">
        <v>1148</v>
      </c>
      <c r="C930" s="46">
        <v>1688</v>
      </c>
      <c r="D930" s="46">
        <v>1569</v>
      </c>
      <c r="E930" s="53">
        <v>599</v>
      </c>
      <c r="F930" s="54">
        <v>1402</v>
      </c>
      <c r="G930" s="46">
        <v>1283</v>
      </c>
      <c r="H930" s="53">
        <v>313</v>
      </c>
      <c r="I930" s="54">
        <v>224.5505</v>
      </c>
      <c r="J930" s="46">
        <v>224.5505</v>
      </c>
      <c r="K930" s="54">
        <v>19.555890000000002</v>
      </c>
      <c r="L930" s="46">
        <v>17.833320000000001</v>
      </c>
      <c r="M930" s="53">
        <f t="shared" si="56"/>
        <v>1.722570000000001</v>
      </c>
      <c r="N930" s="11">
        <v>3.642836793716469</v>
      </c>
      <c r="O930" s="11">
        <v>3.321959483824044</v>
      </c>
      <c r="P930" s="11">
        <v>0.32087730989242541</v>
      </c>
      <c r="Q930" s="26">
        <v>145790</v>
      </c>
      <c r="R930">
        <v>26500</v>
      </c>
      <c r="S930">
        <v>2130</v>
      </c>
      <c r="T930" s="27">
        <f t="shared" si="57"/>
        <v>174420</v>
      </c>
      <c r="U930" s="46" t="str">
        <f t="shared" si="58"/>
        <v>OH</v>
      </c>
      <c r="V930">
        <f t="shared" si="59"/>
        <v>635383.59356002649</v>
      </c>
    </row>
    <row r="931" spans="1:22" x14ac:dyDescent="0.2">
      <c r="A931" s="24">
        <v>26123</v>
      </c>
      <c r="B931" s="25" t="s">
        <v>1149</v>
      </c>
      <c r="C931" s="46">
        <v>1341</v>
      </c>
      <c r="D931" s="46">
        <v>1197</v>
      </c>
      <c r="E931" s="53">
        <v>175</v>
      </c>
      <c r="F931" s="54">
        <v>974.34</v>
      </c>
      <c r="G931" s="46">
        <v>830.34</v>
      </c>
      <c r="H931" s="53">
        <v>0</v>
      </c>
      <c r="I931" s="54">
        <v>224.42400000000001</v>
      </c>
      <c r="J931" s="46">
        <v>224.42400000000001</v>
      </c>
      <c r="K931" s="54">
        <v>16.827919999999999</v>
      </c>
      <c r="L931" s="46">
        <v>14.67623</v>
      </c>
      <c r="M931" s="53">
        <f t="shared" si="56"/>
        <v>2.1516899999999985</v>
      </c>
      <c r="N931" s="11">
        <v>3.1346753401515981</v>
      </c>
      <c r="O931" s="11">
        <v>2.7338623114082492</v>
      </c>
      <c r="P931" s="11">
        <v>0.40081302874334968</v>
      </c>
      <c r="Q931" s="26">
        <v>82840</v>
      </c>
      <c r="R931">
        <v>26090</v>
      </c>
      <c r="S931">
        <v>38770</v>
      </c>
      <c r="T931" s="27">
        <f t="shared" si="57"/>
        <v>147700</v>
      </c>
      <c r="U931" s="46" t="str">
        <f t="shared" si="58"/>
        <v>MI</v>
      </c>
      <c r="V931">
        <f t="shared" si="59"/>
        <v>462991.54774039105</v>
      </c>
    </row>
    <row r="932" spans="1:22" x14ac:dyDescent="0.2">
      <c r="A932" s="24">
        <v>29089</v>
      </c>
      <c r="B932" s="25" t="s">
        <v>1150</v>
      </c>
      <c r="C932" s="46">
        <v>1046</v>
      </c>
      <c r="D932" s="46">
        <v>1046</v>
      </c>
      <c r="E932" s="53">
        <v>81</v>
      </c>
      <c r="F932" s="54">
        <v>948.84</v>
      </c>
      <c r="G932" s="46">
        <v>948.84</v>
      </c>
      <c r="H932" s="53">
        <v>0</v>
      </c>
      <c r="I932" s="54">
        <v>224.17080000000001</v>
      </c>
      <c r="J932" s="46">
        <v>224.17080000000001</v>
      </c>
      <c r="K932" s="54">
        <v>13.14757</v>
      </c>
      <c r="L932" s="46">
        <v>11.597759999999999</v>
      </c>
      <c r="M932" s="53">
        <f t="shared" si="56"/>
        <v>1.5498100000000008</v>
      </c>
      <c r="N932" s="11">
        <v>2.4491062152611232</v>
      </c>
      <c r="O932" s="11">
        <v>2.1604103343132479</v>
      </c>
      <c r="P932" s="11">
        <v>0.28869588094787418</v>
      </c>
      <c r="Q932" s="26">
        <v>79890</v>
      </c>
      <c r="R932">
        <v>90780</v>
      </c>
      <c r="S932">
        <v>2590</v>
      </c>
      <c r="T932" s="27">
        <f t="shared" si="57"/>
        <v>173260</v>
      </c>
      <c r="U932" s="46" t="str">
        <f t="shared" si="58"/>
        <v>MO</v>
      </c>
      <c r="V932">
        <f t="shared" si="59"/>
        <v>424332.14285614219</v>
      </c>
    </row>
    <row r="933" spans="1:22" x14ac:dyDescent="0.2">
      <c r="A933" s="24">
        <v>48173</v>
      </c>
      <c r="B933" s="25" t="s">
        <v>1151</v>
      </c>
      <c r="C933" s="46">
        <v>439</v>
      </c>
      <c r="D933" s="46">
        <v>439</v>
      </c>
      <c r="E933" s="53">
        <v>187</v>
      </c>
      <c r="F933" s="54">
        <v>239.62</v>
      </c>
      <c r="G933" s="46">
        <v>239.62</v>
      </c>
      <c r="H933" s="53">
        <v>0</v>
      </c>
      <c r="I933" s="54"/>
      <c r="J933" s="46">
        <v>223.37110000000001</v>
      </c>
      <c r="K933" s="54">
        <v>11.4861</v>
      </c>
      <c r="L933" s="46">
        <v>15.378640000000001</v>
      </c>
      <c r="M933" s="53">
        <f t="shared" si="56"/>
        <v>-3.8925400000000003</v>
      </c>
      <c r="N933" s="11">
        <v>2.1396105059041921</v>
      </c>
      <c r="O933" s="11">
        <v>2.8647060107885571</v>
      </c>
      <c r="P933" s="11">
        <v>-0.72509550488436503</v>
      </c>
      <c r="Q933" s="26">
        <v>2480</v>
      </c>
      <c r="R933">
        <v>0</v>
      </c>
      <c r="S933">
        <v>53940</v>
      </c>
      <c r="T933" s="27">
        <f t="shared" si="57"/>
        <v>56420</v>
      </c>
      <c r="U933" s="46" t="str">
        <f t="shared" si="58"/>
        <v>TX</v>
      </c>
      <c r="V933">
        <f t="shared" si="59"/>
        <v>120716.82474311451</v>
      </c>
    </row>
    <row r="934" spans="1:22" x14ac:dyDescent="0.2">
      <c r="A934" s="24">
        <v>8075</v>
      </c>
      <c r="B934" s="25" t="s">
        <v>1152</v>
      </c>
      <c r="C934" s="46">
        <v>427</v>
      </c>
      <c r="D934" s="46">
        <v>336</v>
      </c>
      <c r="E934" s="53">
        <v>93</v>
      </c>
      <c r="F934" s="54">
        <v>425.62</v>
      </c>
      <c r="G934" s="46">
        <v>334.62</v>
      </c>
      <c r="H934" s="53">
        <v>91.62</v>
      </c>
      <c r="I934" s="54">
        <v>223.0316</v>
      </c>
      <c r="J934" s="46">
        <v>223.0316</v>
      </c>
      <c r="K934" s="54">
        <v>0</v>
      </c>
      <c r="L934" s="46">
        <v>0</v>
      </c>
      <c r="M934" s="53">
        <f t="shared" si="56"/>
        <v>0</v>
      </c>
      <c r="N934" s="11">
        <v>0</v>
      </c>
      <c r="O934" s="11">
        <v>0</v>
      </c>
      <c r="P934" s="11">
        <v>0</v>
      </c>
      <c r="Q934" s="26">
        <v>0</v>
      </c>
      <c r="R934">
        <v>0</v>
      </c>
      <c r="S934">
        <v>0</v>
      </c>
      <c r="T934" s="27">
        <f t="shared" si="57"/>
        <v>0</v>
      </c>
      <c r="U934" s="46" t="str">
        <f t="shared" si="58"/>
        <v>CO</v>
      </c>
      <c r="V934">
        <f t="shared" si="59"/>
        <v>0</v>
      </c>
    </row>
    <row r="935" spans="1:22" x14ac:dyDescent="0.2">
      <c r="A935" s="24">
        <v>39091</v>
      </c>
      <c r="B935" s="25" t="s">
        <v>1153</v>
      </c>
      <c r="C935" s="46">
        <v>1122</v>
      </c>
      <c r="D935" s="46">
        <v>907</v>
      </c>
      <c r="E935" s="53">
        <v>1</v>
      </c>
      <c r="F935" s="54">
        <v>675.74</v>
      </c>
      <c r="G935" s="46">
        <v>460.74</v>
      </c>
      <c r="H935" s="53">
        <v>0</v>
      </c>
      <c r="I935" s="54">
        <v>223.0316</v>
      </c>
      <c r="J935" s="46">
        <v>223.0316</v>
      </c>
      <c r="K935" s="54">
        <v>23.099319999999999</v>
      </c>
      <c r="L935" s="46">
        <v>21.31484</v>
      </c>
      <c r="M935" s="53">
        <f t="shared" si="56"/>
        <v>1.7844799999999985</v>
      </c>
      <c r="N935" s="11">
        <v>4.3029007018259309</v>
      </c>
      <c r="O935" s="11">
        <v>3.9704909060226639</v>
      </c>
      <c r="P935" s="11">
        <v>0.3324097958032674</v>
      </c>
      <c r="Q935" s="26">
        <v>183240</v>
      </c>
      <c r="R935">
        <v>33240</v>
      </c>
      <c r="S935">
        <v>2610</v>
      </c>
      <c r="T935" s="27">
        <f t="shared" si="57"/>
        <v>219090</v>
      </c>
      <c r="U935" s="46" t="str">
        <f t="shared" si="58"/>
        <v>OH</v>
      </c>
      <c r="V935">
        <f t="shared" si="59"/>
        <v>942722.51476304315</v>
      </c>
    </row>
    <row r="936" spans="1:22" x14ac:dyDescent="0.2">
      <c r="A936" s="24">
        <v>29063</v>
      </c>
      <c r="B936" s="25" t="s">
        <v>1154</v>
      </c>
      <c r="C936" s="46">
        <v>727</v>
      </c>
      <c r="D936" s="46">
        <v>590</v>
      </c>
      <c r="E936" s="53">
        <v>0</v>
      </c>
      <c r="F936" s="54">
        <v>611.04</v>
      </c>
      <c r="G936" s="46">
        <v>474.04</v>
      </c>
      <c r="H936" s="53">
        <v>0</v>
      </c>
      <c r="I936" s="54">
        <v>222.65180000000001</v>
      </c>
      <c r="J936" s="46">
        <v>222.65180000000001</v>
      </c>
      <c r="K936" s="54">
        <v>13.189360000000001</v>
      </c>
      <c r="L936" s="46">
        <v>11.253019999999999</v>
      </c>
      <c r="M936" s="53">
        <f t="shared" si="56"/>
        <v>1.9363400000000013</v>
      </c>
      <c r="N936" s="11">
        <v>2.456890782959622</v>
      </c>
      <c r="O936" s="11">
        <v>2.096192773452259</v>
      </c>
      <c r="P936" s="11">
        <v>0.36069800950736342</v>
      </c>
      <c r="Q936" s="26">
        <v>82640</v>
      </c>
      <c r="R936">
        <v>131660</v>
      </c>
      <c r="S936">
        <v>3490</v>
      </c>
      <c r="T936" s="27">
        <f t="shared" si="57"/>
        <v>217790</v>
      </c>
      <c r="U936" s="46" t="str">
        <f t="shared" si="58"/>
        <v>MO</v>
      </c>
      <c r="V936">
        <f t="shared" si="59"/>
        <v>535086.24362077611</v>
      </c>
    </row>
    <row r="937" spans="1:22" x14ac:dyDescent="0.2">
      <c r="A937" s="24">
        <v>29111</v>
      </c>
      <c r="B937" s="25" t="s">
        <v>1155</v>
      </c>
      <c r="C937" s="46">
        <v>879</v>
      </c>
      <c r="D937" s="46">
        <v>823</v>
      </c>
      <c r="E937" s="53">
        <v>78</v>
      </c>
      <c r="F937" s="54">
        <v>767.54</v>
      </c>
      <c r="G937" s="46">
        <v>711.54</v>
      </c>
      <c r="H937" s="53">
        <v>0</v>
      </c>
      <c r="I937" s="54">
        <v>222.65180000000001</v>
      </c>
      <c r="J937" s="46">
        <v>222.65180000000001</v>
      </c>
      <c r="K937" s="54">
        <v>13.0398</v>
      </c>
      <c r="L937" s="46">
        <v>11.297800000000001</v>
      </c>
      <c r="M937" s="53">
        <f t="shared" si="56"/>
        <v>1.7419999999999991</v>
      </c>
      <c r="N937" s="11">
        <v>2.4290310092102181</v>
      </c>
      <c r="O937" s="11">
        <v>2.104534313091857</v>
      </c>
      <c r="P937" s="11">
        <v>0.32449669611836057</v>
      </c>
      <c r="Q937" s="26">
        <v>127760</v>
      </c>
      <c r="R937">
        <v>94550</v>
      </c>
      <c r="S937">
        <v>5580</v>
      </c>
      <c r="T937" s="27">
        <f t="shared" si="57"/>
        <v>227890</v>
      </c>
      <c r="U937" s="46" t="str">
        <f t="shared" si="58"/>
        <v>MO</v>
      </c>
      <c r="V937">
        <f t="shared" si="59"/>
        <v>553551.87668891659</v>
      </c>
    </row>
    <row r="938" spans="1:22" x14ac:dyDescent="0.2">
      <c r="A938" s="24">
        <v>48081</v>
      </c>
      <c r="B938" s="25" t="s">
        <v>1156</v>
      </c>
      <c r="C938" s="46">
        <v>321</v>
      </c>
      <c r="D938" s="46">
        <v>321</v>
      </c>
      <c r="E938" s="53">
        <v>229</v>
      </c>
      <c r="F938" s="54">
        <v>121.62</v>
      </c>
      <c r="G938" s="46">
        <v>121.62</v>
      </c>
      <c r="H938" s="53">
        <v>29.62</v>
      </c>
      <c r="I938" s="54"/>
      <c r="J938" s="46">
        <v>222.64019999999999</v>
      </c>
      <c r="K938" s="54">
        <v>11.4861</v>
      </c>
      <c r="L938" s="46">
        <v>15.34923</v>
      </c>
      <c r="M938" s="53">
        <f t="shared" si="56"/>
        <v>-3.86313</v>
      </c>
      <c r="N938" s="11">
        <v>2.1396105059041921</v>
      </c>
      <c r="O938" s="11">
        <v>2.8592275677157439</v>
      </c>
      <c r="P938" s="11">
        <v>-0.71961706181155161</v>
      </c>
      <c r="Q938" s="26">
        <v>10070</v>
      </c>
      <c r="R938">
        <v>330</v>
      </c>
      <c r="S938">
        <v>535720</v>
      </c>
      <c r="T938" s="27">
        <f t="shared" si="57"/>
        <v>546120</v>
      </c>
      <c r="U938" s="46" t="str">
        <f t="shared" si="58"/>
        <v>TX</v>
      </c>
      <c r="V938">
        <f t="shared" si="59"/>
        <v>1168484.0894843973</v>
      </c>
    </row>
    <row r="939" spans="1:22" x14ac:dyDescent="0.2">
      <c r="A939" s="24">
        <v>36051</v>
      </c>
      <c r="B939" s="25" t="s">
        <v>1157</v>
      </c>
      <c r="C939" s="46">
        <v>1043</v>
      </c>
      <c r="D939" s="46">
        <v>371</v>
      </c>
      <c r="E939" s="53">
        <v>113</v>
      </c>
      <c r="F939" s="54">
        <v>779.5</v>
      </c>
      <c r="G939" s="46">
        <v>107.5</v>
      </c>
      <c r="H939" s="53">
        <v>0</v>
      </c>
      <c r="I939" s="54">
        <v>222.52529999999999</v>
      </c>
      <c r="J939" s="46">
        <v>222.52529999999999</v>
      </c>
      <c r="K939" s="54">
        <v>23.462140000000002</v>
      </c>
      <c r="L939" s="46">
        <v>21.666979999999999</v>
      </c>
      <c r="M939" s="53">
        <f t="shared" si="56"/>
        <v>1.7951600000000028</v>
      </c>
      <c r="N939" s="11">
        <v>4.3704861732872766</v>
      </c>
      <c r="O939" s="11">
        <v>4.036086925868311</v>
      </c>
      <c r="P939" s="11">
        <v>0.33439924741896521</v>
      </c>
      <c r="Q939" s="26">
        <v>107470</v>
      </c>
      <c r="R939">
        <v>111110</v>
      </c>
      <c r="S939">
        <v>2030</v>
      </c>
      <c r="T939" s="27">
        <f t="shared" si="57"/>
        <v>220610</v>
      </c>
      <c r="U939" s="46" t="str">
        <f t="shared" si="58"/>
        <v>NY</v>
      </c>
      <c r="V939">
        <f t="shared" si="59"/>
        <v>964172.95468890609</v>
      </c>
    </row>
    <row r="940" spans="1:22" x14ac:dyDescent="0.2">
      <c r="A940" s="24">
        <v>27077</v>
      </c>
      <c r="B940" s="25" t="s">
        <v>1158</v>
      </c>
      <c r="C940" s="46">
        <v>452</v>
      </c>
      <c r="D940" s="46">
        <v>452</v>
      </c>
      <c r="E940" s="53">
        <v>20</v>
      </c>
      <c r="F940" s="54">
        <v>421.74</v>
      </c>
      <c r="G940" s="46">
        <v>421.74</v>
      </c>
      <c r="H940" s="53">
        <v>0</v>
      </c>
      <c r="I940" s="54">
        <v>222.01900000000001</v>
      </c>
      <c r="J940" s="46">
        <v>222.01900000000001</v>
      </c>
      <c r="K940" s="54">
        <v>15.572179999999999</v>
      </c>
      <c r="L940" s="46">
        <v>13.123939999999999</v>
      </c>
      <c r="M940" s="53">
        <f t="shared" si="56"/>
        <v>2.4482400000000002</v>
      </c>
      <c r="N940" s="11">
        <v>2.9007583015846228</v>
      </c>
      <c r="O940" s="11">
        <v>2.444704460422273</v>
      </c>
      <c r="P940" s="11">
        <v>0.45605384116235098</v>
      </c>
      <c r="Q940" s="26">
        <v>38770</v>
      </c>
      <c r="R940">
        <v>29850</v>
      </c>
      <c r="S940">
        <v>9150</v>
      </c>
      <c r="T940" s="27">
        <f t="shared" si="57"/>
        <v>77770</v>
      </c>
      <c r="U940" s="46" t="str">
        <f t="shared" si="58"/>
        <v>MN</v>
      </c>
      <c r="V940">
        <f t="shared" si="59"/>
        <v>225591.97311423611</v>
      </c>
    </row>
    <row r="941" spans="1:22" x14ac:dyDescent="0.2">
      <c r="A941" s="24">
        <v>27099</v>
      </c>
      <c r="B941" s="25" t="s">
        <v>1159</v>
      </c>
      <c r="C941" s="46">
        <v>774</v>
      </c>
      <c r="D941" s="46">
        <v>633</v>
      </c>
      <c r="E941" s="53">
        <v>0</v>
      </c>
      <c r="F941" s="54">
        <v>607.76</v>
      </c>
      <c r="G941" s="46">
        <v>466.76</v>
      </c>
      <c r="H941" s="53">
        <v>0</v>
      </c>
      <c r="I941" s="54">
        <v>222.01900000000001</v>
      </c>
      <c r="J941" s="46">
        <v>222.01900000000001</v>
      </c>
      <c r="K941" s="54">
        <v>15.94525</v>
      </c>
      <c r="L941" s="46">
        <v>14.099869999999999</v>
      </c>
      <c r="M941" s="53">
        <f t="shared" si="56"/>
        <v>1.8453800000000005</v>
      </c>
      <c r="N941" s="11">
        <v>2.9702531250179631</v>
      </c>
      <c r="O941" s="11">
        <v>2.626498984327434</v>
      </c>
      <c r="P941" s="11">
        <v>0.34375414069052851</v>
      </c>
      <c r="Q941" s="26">
        <v>366460</v>
      </c>
      <c r="R941">
        <v>9630</v>
      </c>
      <c r="S941">
        <v>22480</v>
      </c>
      <c r="T941" s="27">
        <f t="shared" si="57"/>
        <v>398570</v>
      </c>
      <c r="U941" s="46" t="str">
        <f t="shared" si="58"/>
        <v>MN</v>
      </c>
      <c r="V941">
        <f t="shared" si="59"/>
        <v>1183853.7880384095</v>
      </c>
    </row>
    <row r="942" spans="1:22" x14ac:dyDescent="0.2">
      <c r="A942" s="24">
        <v>39021</v>
      </c>
      <c r="B942" s="25" t="s">
        <v>1160</v>
      </c>
      <c r="C942" s="46">
        <v>1825</v>
      </c>
      <c r="D942" s="46">
        <v>1295</v>
      </c>
      <c r="E942" s="53">
        <v>0</v>
      </c>
      <c r="F942" s="54">
        <v>1556.62</v>
      </c>
      <c r="G942" s="46">
        <v>1026.6199999999999</v>
      </c>
      <c r="H942" s="53">
        <v>0</v>
      </c>
      <c r="I942" s="54">
        <v>222.01900000000001</v>
      </c>
      <c r="J942" s="46">
        <v>222.01900000000001</v>
      </c>
      <c r="K942" s="54">
        <v>21.64001</v>
      </c>
      <c r="L942" s="46">
        <v>19.926030000000001</v>
      </c>
      <c r="M942" s="53">
        <f t="shared" si="56"/>
        <v>1.7139799999999994</v>
      </c>
      <c r="N942" s="11">
        <v>4.031063001703953</v>
      </c>
      <c r="O942" s="11">
        <v>3.7117858219031801</v>
      </c>
      <c r="P942" s="11">
        <v>0.31927717980077369</v>
      </c>
      <c r="Q942" s="26">
        <v>199070</v>
      </c>
      <c r="R942">
        <v>22810</v>
      </c>
      <c r="S942">
        <v>3900</v>
      </c>
      <c r="T942" s="27">
        <f t="shared" si="57"/>
        <v>225780</v>
      </c>
      <c r="U942" s="46" t="str">
        <f t="shared" si="58"/>
        <v>OH</v>
      </c>
      <c r="V942">
        <f t="shared" si="59"/>
        <v>910133.40452471853</v>
      </c>
    </row>
    <row r="943" spans="1:22" x14ac:dyDescent="0.2">
      <c r="A943" s="24">
        <v>21107</v>
      </c>
      <c r="B943" s="25" t="s">
        <v>1161</v>
      </c>
      <c r="C943" s="46">
        <v>1012</v>
      </c>
      <c r="D943" s="46">
        <v>1077</v>
      </c>
      <c r="E943" s="53">
        <v>123</v>
      </c>
      <c r="F943" s="54">
        <v>758.22</v>
      </c>
      <c r="G943" s="46">
        <v>823.22</v>
      </c>
      <c r="H943" s="53">
        <v>0</v>
      </c>
      <c r="I943" s="54">
        <v>221.89240000000001</v>
      </c>
      <c r="J943" s="46">
        <v>221.89240000000001</v>
      </c>
      <c r="K943" s="54">
        <v>11.813800000000001</v>
      </c>
      <c r="L943" s="46">
        <v>16.463349999999998</v>
      </c>
      <c r="M943" s="53">
        <f t="shared" si="56"/>
        <v>-4.6495499999999979</v>
      </c>
      <c r="N943" s="11">
        <v>2.200653885535643</v>
      </c>
      <c r="O943" s="11">
        <v>3.066763881768205</v>
      </c>
      <c r="P943" s="11">
        <v>-0.86610999623256213</v>
      </c>
      <c r="Q943" s="26">
        <v>90520</v>
      </c>
      <c r="R943">
        <v>30410</v>
      </c>
      <c r="S943">
        <v>12970</v>
      </c>
      <c r="T943" s="27">
        <f t="shared" si="57"/>
        <v>133900</v>
      </c>
      <c r="U943" s="46" t="str">
        <f t="shared" si="58"/>
        <v>KY</v>
      </c>
      <c r="V943">
        <f t="shared" si="59"/>
        <v>294667.55527322262</v>
      </c>
    </row>
    <row r="944" spans="1:22" x14ac:dyDescent="0.2">
      <c r="A944" s="24">
        <v>17105</v>
      </c>
      <c r="B944" s="25" t="s">
        <v>1162</v>
      </c>
      <c r="C944" s="46">
        <v>1425</v>
      </c>
      <c r="D944" s="46">
        <v>1889</v>
      </c>
      <c r="E944" s="53">
        <v>0</v>
      </c>
      <c r="F944" s="54">
        <v>1313.84</v>
      </c>
      <c r="G944" s="46">
        <v>1777.84</v>
      </c>
      <c r="H944" s="53">
        <v>0</v>
      </c>
      <c r="I944" s="54">
        <v>221.63919999999999</v>
      </c>
      <c r="J944" s="46">
        <v>221.63919999999999</v>
      </c>
      <c r="K944" s="54">
        <v>13.24258</v>
      </c>
      <c r="L944" s="46">
        <v>11.760619999999999</v>
      </c>
      <c r="M944" s="53">
        <f t="shared" si="56"/>
        <v>1.4819600000000008</v>
      </c>
      <c r="N944" s="11">
        <v>2.466804510954697</v>
      </c>
      <c r="O944" s="11">
        <v>2.1907476086702151</v>
      </c>
      <c r="P944" s="11">
        <v>0.27605690228448121</v>
      </c>
      <c r="Q944" s="26">
        <v>600370</v>
      </c>
      <c r="R944">
        <v>8160</v>
      </c>
      <c r="S944">
        <v>2470</v>
      </c>
      <c r="T944" s="27">
        <f t="shared" si="57"/>
        <v>611000</v>
      </c>
      <c r="U944" s="46" t="str">
        <f t="shared" si="58"/>
        <v>IL</v>
      </c>
      <c r="V944">
        <f t="shared" si="59"/>
        <v>1507217.5561933198</v>
      </c>
    </row>
    <row r="945" spans="1:22" x14ac:dyDescent="0.2">
      <c r="A945" s="24">
        <v>20207</v>
      </c>
      <c r="B945" s="25" t="s">
        <v>1163</v>
      </c>
      <c r="C945" s="46">
        <v>460</v>
      </c>
      <c r="D945" s="46">
        <v>460</v>
      </c>
      <c r="E945" s="53">
        <v>460</v>
      </c>
      <c r="F945" s="54">
        <v>344.68</v>
      </c>
      <c r="G945" s="46">
        <v>344.68</v>
      </c>
      <c r="H945" s="53">
        <v>344.68</v>
      </c>
      <c r="I945" s="54">
        <v>221.63919999999999</v>
      </c>
      <c r="J945" s="46">
        <v>221.63919999999999</v>
      </c>
      <c r="K945" s="54">
        <v>13.408799999999999</v>
      </c>
      <c r="L945" s="46">
        <v>11.50773</v>
      </c>
      <c r="M945" s="53">
        <f t="shared" si="56"/>
        <v>1.9010699999999989</v>
      </c>
      <c r="N945" s="11">
        <v>2.4977676802019948</v>
      </c>
      <c r="O945" s="11">
        <v>2.1436397042607021</v>
      </c>
      <c r="P945" s="11">
        <v>0.35412797594129258</v>
      </c>
      <c r="Q945" s="26">
        <v>45840</v>
      </c>
      <c r="R945">
        <v>119590</v>
      </c>
      <c r="S945">
        <v>105880</v>
      </c>
      <c r="T945" s="27">
        <f t="shared" si="57"/>
        <v>271310</v>
      </c>
      <c r="U945" s="46" t="str">
        <f t="shared" si="58"/>
        <v>KS</v>
      </c>
      <c r="V945">
        <f t="shared" si="59"/>
        <v>677669.34931560326</v>
      </c>
    </row>
    <row r="946" spans="1:22" x14ac:dyDescent="0.2">
      <c r="A946" s="24">
        <v>19123</v>
      </c>
      <c r="B946" s="25" t="s">
        <v>1164</v>
      </c>
      <c r="C946" s="46">
        <v>789</v>
      </c>
      <c r="D946" s="46">
        <v>1067</v>
      </c>
      <c r="E946" s="53">
        <v>0</v>
      </c>
      <c r="F946" s="54">
        <v>724.76</v>
      </c>
      <c r="G946" s="46">
        <v>1002.76</v>
      </c>
      <c r="H946" s="53">
        <v>0</v>
      </c>
      <c r="I946" s="54">
        <v>221.51259999999999</v>
      </c>
      <c r="J946" s="46">
        <v>221.51259999999999</v>
      </c>
      <c r="K946" s="54">
        <v>13.90649</v>
      </c>
      <c r="L946" s="46">
        <v>11.93221</v>
      </c>
      <c r="M946" s="53">
        <f t="shared" si="56"/>
        <v>1.9742800000000003</v>
      </c>
      <c r="N946" s="11">
        <v>2.5904764980499548</v>
      </c>
      <c r="O946" s="11">
        <v>2.2227110920725979</v>
      </c>
      <c r="P946" s="11">
        <v>0.36776540597735768</v>
      </c>
      <c r="Q946" s="26">
        <v>220990</v>
      </c>
      <c r="R946">
        <v>58060</v>
      </c>
      <c r="S946">
        <v>26750</v>
      </c>
      <c r="T946" s="27">
        <f t="shared" si="57"/>
        <v>305800</v>
      </c>
      <c r="U946" s="46" t="str">
        <f t="shared" si="58"/>
        <v>IA</v>
      </c>
      <c r="V946">
        <f t="shared" si="59"/>
        <v>792167.71310367621</v>
      </c>
    </row>
    <row r="947" spans="1:22" x14ac:dyDescent="0.2">
      <c r="A947" s="24">
        <v>27017</v>
      </c>
      <c r="B947" s="25" t="s">
        <v>1165</v>
      </c>
      <c r="C947" s="46">
        <v>590</v>
      </c>
      <c r="D947" s="46">
        <v>590</v>
      </c>
      <c r="E947" s="53">
        <v>103</v>
      </c>
      <c r="F947" s="54">
        <v>588.5</v>
      </c>
      <c r="G947" s="46">
        <v>588.5</v>
      </c>
      <c r="H947" s="53">
        <v>101.5</v>
      </c>
      <c r="I947" s="54">
        <v>221.13290000000001</v>
      </c>
      <c r="J947" s="46">
        <v>221.13290000000001</v>
      </c>
      <c r="K947" s="54">
        <v>15.343209999999999</v>
      </c>
      <c r="L947" s="46">
        <v>13.03234</v>
      </c>
      <c r="M947" s="53">
        <f t="shared" si="56"/>
        <v>2.3108699999999995</v>
      </c>
      <c r="N947" s="11">
        <v>2.858106172703899</v>
      </c>
      <c r="O947" s="11">
        <v>2.4276413735310891</v>
      </c>
      <c r="P947" s="11">
        <v>0.43046479917281061</v>
      </c>
      <c r="Q947" s="26">
        <v>4380</v>
      </c>
      <c r="R947">
        <v>59090</v>
      </c>
      <c r="S947">
        <v>15040</v>
      </c>
      <c r="T947" s="27">
        <f t="shared" si="57"/>
        <v>78510</v>
      </c>
      <c r="U947" s="46" t="str">
        <f t="shared" si="58"/>
        <v>MN</v>
      </c>
      <c r="V947">
        <f t="shared" si="59"/>
        <v>224389.9156189831</v>
      </c>
    </row>
    <row r="948" spans="1:22" x14ac:dyDescent="0.2">
      <c r="A948" s="24">
        <v>39059</v>
      </c>
      <c r="B948" s="25" t="s">
        <v>1166</v>
      </c>
      <c r="C948" s="46">
        <v>989</v>
      </c>
      <c r="D948" s="46">
        <v>989</v>
      </c>
      <c r="E948" s="53">
        <v>209</v>
      </c>
      <c r="F948" s="54">
        <v>521.82000000000005</v>
      </c>
      <c r="G948" s="46">
        <v>521.82000000000005</v>
      </c>
      <c r="H948" s="53">
        <v>0</v>
      </c>
      <c r="I948" s="54">
        <v>220.87979999999999</v>
      </c>
      <c r="J948" s="46">
        <v>220.87979999999999</v>
      </c>
      <c r="K948" s="54">
        <v>24.569800000000001</v>
      </c>
      <c r="L948" s="46">
        <v>22.424309999999998</v>
      </c>
      <c r="M948" s="53">
        <f t="shared" si="56"/>
        <v>2.1454900000000023</v>
      </c>
      <c r="N948" s="11">
        <v>4.5768191299017786</v>
      </c>
      <c r="O948" s="11">
        <v>4.1771610262536827</v>
      </c>
      <c r="P948" s="11">
        <v>0.39965810364809551</v>
      </c>
      <c r="Q948" s="26">
        <v>32130</v>
      </c>
      <c r="R948">
        <v>46640</v>
      </c>
      <c r="S948">
        <v>6580</v>
      </c>
      <c r="T948" s="27">
        <f t="shared" si="57"/>
        <v>85350</v>
      </c>
      <c r="U948" s="46" t="str">
        <f t="shared" si="58"/>
        <v>OH</v>
      </c>
      <c r="V948">
        <f t="shared" si="59"/>
        <v>390631.51273711683</v>
      </c>
    </row>
    <row r="949" spans="1:22" x14ac:dyDescent="0.2">
      <c r="A949" s="24">
        <v>4019</v>
      </c>
      <c r="B949" s="25" t="s">
        <v>1167</v>
      </c>
      <c r="C949" s="46">
        <v>340</v>
      </c>
      <c r="D949" s="46">
        <v>340</v>
      </c>
      <c r="E949" s="53">
        <v>186</v>
      </c>
      <c r="F949" s="54">
        <v>332.08</v>
      </c>
      <c r="G949" s="46">
        <v>332.08</v>
      </c>
      <c r="H949" s="53">
        <v>178.08</v>
      </c>
      <c r="I949" s="54"/>
      <c r="J949" s="46">
        <v>220.50069999999999</v>
      </c>
      <c r="K949" s="54">
        <v>9.1639320000000009</v>
      </c>
      <c r="L949" s="46">
        <v>8.7097770000000008</v>
      </c>
      <c r="M949" s="53">
        <f t="shared" si="56"/>
        <v>0.45415500000000009</v>
      </c>
      <c r="N949" s="11">
        <v>1.707041135162642</v>
      </c>
      <c r="O949" s="11">
        <v>1.622441940544022</v>
      </c>
      <c r="P949" s="11">
        <v>8.4599194618618909E-2</v>
      </c>
      <c r="Q949" s="26">
        <v>0</v>
      </c>
      <c r="R949">
        <v>70</v>
      </c>
      <c r="S949">
        <v>62810</v>
      </c>
      <c r="T949" s="27">
        <f t="shared" si="57"/>
        <v>62880</v>
      </c>
      <c r="U949" s="46" t="str">
        <f t="shared" si="58"/>
        <v>AZ</v>
      </c>
      <c r="V949">
        <f t="shared" si="59"/>
        <v>107338.74657902693</v>
      </c>
    </row>
    <row r="950" spans="1:22" x14ac:dyDescent="0.2">
      <c r="A950" s="24">
        <v>26149</v>
      </c>
      <c r="B950" s="25" t="s">
        <v>1168</v>
      </c>
      <c r="C950" s="46">
        <v>1204</v>
      </c>
      <c r="D950" s="46">
        <v>1462</v>
      </c>
      <c r="E950" s="53">
        <v>8</v>
      </c>
      <c r="F950" s="54">
        <v>866.04</v>
      </c>
      <c r="G950" s="46">
        <v>1124.04</v>
      </c>
      <c r="H950" s="53">
        <v>0</v>
      </c>
      <c r="I950" s="54">
        <v>220.24690000000001</v>
      </c>
      <c r="J950" s="46">
        <v>220.24690000000001</v>
      </c>
      <c r="K950" s="54">
        <v>17.091570000000001</v>
      </c>
      <c r="L950" s="46">
        <v>15.15727</v>
      </c>
      <c r="M950" s="53">
        <f t="shared" si="56"/>
        <v>1.9343000000000004</v>
      </c>
      <c r="N950" s="11">
        <v>3.183787598436103</v>
      </c>
      <c r="O950" s="11">
        <v>2.8234695965407259</v>
      </c>
      <c r="P950" s="11">
        <v>0.36031800189537622</v>
      </c>
      <c r="Q950" s="26">
        <v>174120</v>
      </c>
      <c r="R950">
        <v>30600</v>
      </c>
      <c r="S950">
        <v>3680</v>
      </c>
      <c r="T950" s="27">
        <f t="shared" si="57"/>
        <v>208400</v>
      </c>
      <c r="U950" s="46" t="str">
        <f t="shared" si="58"/>
        <v>MI</v>
      </c>
      <c r="V950">
        <f t="shared" si="59"/>
        <v>663501.33551408385</v>
      </c>
    </row>
    <row r="951" spans="1:22" x14ac:dyDescent="0.2">
      <c r="A951" s="24">
        <v>48451</v>
      </c>
      <c r="B951" s="25" t="s">
        <v>1169</v>
      </c>
      <c r="C951" s="46">
        <v>564</v>
      </c>
      <c r="D951" s="46">
        <v>564</v>
      </c>
      <c r="E951" s="53">
        <v>345</v>
      </c>
      <c r="F951" s="54">
        <v>364.62</v>
      </c>
      <c r="G951" s="46">
        <v>364.62</v>
      </c>
      <c r="H951" s="53">
        <v>145.62</v>
      </c>
      <c r="I951" s="54"/>
      <c r="J951" s="46">
        <v>220.19239999999999</v>
      </c>
      <c r="K951" s="54">
        <v>11.4861</v>
      </c>
      <c r="L951" s="46">
        <v>15.26305</v>
      </c>
      <c r="M951" s="53">
        <f t="shared" si="56"/>
        <v>-3.7769499999999994</v>
      </c>
      <c r="N951" s="11">
        <v>2.1396105059041921</v>
      </c>
      <c r="O951" s="11">
        <v>2.8431741088917022</v>
      </c>
      <c r="P951" s="11">
        <v>-0.70356360298750997</v>
      </c>
      <c r="Q951" s="26">
        <v>113540</v>
      </c>
      <c r="R951">
        <v>4290</v>
      </c>
      <c r="S951">
        <v>787590</v>
      </c>
      <c r="T951" s="27">
        <f t="shared" si="57"/>
        <v>905420</v>
      </c>
      <c r="U951" s="46" t="str">
        <f t="shared" si="58"/>
        <v>TX</v>
      </c>
      <c r="V951">
        <f t="shared" si="59"/>
        <v>1937246.1442557736</v>
      </c>
    </row>
    <row r="952" spans="1:22" x14ac:dyDescent="0.2">
      <c r="A952" s="24">
        <v>55133</v>
      </c>
      <c r="B952" s="25" t="s">
        <v>1170</v>
      </c>
      <c r="C952" s="46">
        <v>2561</v>
      </c>
      <c r="D952" s="46">
        <v>2487</v>
      </c>
      <c r="E952" s="53">
        <v>1599</v>
      </c>
      <c r="F952" s="54">
        <v>1872.48</v>
      </c>
      <c r="G952" s="46">
        <v>1798.48</v>
      </c>
      <c r="H952" s="53">
        <v>910.48</v>
      </c>
      <c r="I952" s="54">
        <v>219.99369999999999</v>
      </c>
      <c r="J952" s="46">
        <v>219.99369999999999</v>
      </c>
      <c r="K952" s="54">
        <v>15.85515</v>
      </c>
      <c r="L952" s="46">
        <v>14.2675</v>
      </c>
      <c r="M952" s="53">
        <f t="shared" si="56"/>
        <v>1.58765</v>
      </c>
      <c r="N952" s="11">
        <v>2.9534694554885341</v>
      </c>
      <c r="O952" s="11">
        <v>2.6577248058947829</v>
      </c>
      <c r="P952" s="11">
        <v>0.29574464959375169</v>
      </c>
      <c r="Q952" s="26">
        <v>100620</v>
      </c>
      <c r="R952">
        <v>47390</v>
      </c>
      <c r="S952">
        <v>3630</v>
      </c>
      <c r="T952" s="27">
        <f t="shared" si="57"/>
        <v>151640</v>
      </c>
      <c r="U952" s="46" t="str">
        <f t="shared" si="58"/>
        <v>WI</v>
      </c>
      <c r="V952">
        <f t="shared" si="59"/>
        <v>447864.10823028133</v>
      </c>
    </row>
    <row r="953" spans="1:22" x14ac:dyDescent="0.2">
      <c r="A953" s="24">
        <v>18035</v>
      </c>
      <c r="B953" s="25" t="s">
        <v>1171</v>
      </c>
      <c r="C953" s="46">
        <v>1832</v>
      </c>
      <c r="D953" s="46">
        <v>2219</v>
      </c>
      <c r="E953" s="53">
        <v>129</v>
      </c>
      <c r="F953" s="54">
        <v>1698.88</v>
      </c>
      <c r="G953" s="46">
        <v>2085.88</v>
      </c>
      <c r="H953" s="53">
        <v>0</v>
      </c>
      <c r="I953" s="54">
        <v>219.614</v>
      </c>
      <c r="J953" s="46">
        <v>219.614</v>
      </c>
      <c r="K953" s="54">
        <v>14.03064</v>
      </c>
      <c r="L953" s="46">
        <v>12.284039999999999</v>
      </c>
      <c r="M953" s="53">
        <f t="shared" si="56"/>
        <v>1.7466000000000008</v>
      </c>
      <c r="N953" s="11">
        <v>2.613602941691227</v>
      </c>
      <c r="O953" s="11">
        <v>2.288249365663483</v>
      </c>
      <c r="P953" s="11">
        <v>0.32535357602774351</v>
      </c>
      <c r="Q953" s="26">
        <v>179910</v>
      </c>
      <c r="R953">
        <v>9540</v>
      </c>
      <c r="S953">
        <v>3960</v>
      </c>
      <c r="T953" s="27">
        <f t="shared" si="57"/>
        <v>193410</v>
      </c>
      <c r="U953" s="46" t="str">
        <f t="shared" si="58"/>
        <v>IN</v>
      </c>
      <c r="V953">
        <f t="shared" si="59"/>
        <v>505496.94495250023</v>
      </c>
    </row>
    <row r="954" spans="1:22" x14ac:dyDescent="0.2">
      <c r="A954" s="24">
        <v>35023</v>
      </c>
      <c r="B954" s="25" t="s">
        <v>1172</v>
      </c>
      <c r="C954" s="46">
        <v>153</v>
      </c>
      <c r="D954" s="46">
        <v>153</v>
      </c>
      <c r="E954" s="53">
        <v>103</v>
      </c>
      <c r="F954" s="54">
        <v>153</v>
      </c>
      <c r="G954" s="46">
        <v>153</v>
      </c>
      <c r="H954" s="53">
        <v>103</v>
      </c>
      <c r="I954" s="54"/>
      <c r="J954" s="46">
        <v>219.27590000000001</v>
      </c>
      <c r="K954" s="54">
        <v>14.79434</v>
      </c>
      <c r="L954" s="46">
        <v>13.847479999999999</v>
      </c>
      <c r="M954" s="53">
        <f t="shared" si="56"/>
        <v>0.94686000000000092</v>
      </c>
      <c r="N954" s="11">
        <v>2.7558636344728522</v>
      </c>
      <c r="O954" s="11">
        <v>2.5794842190385059</v>
      </c>
      <c r="P954" s="11">
        <v>0.17637941543434629</v>
      </c>
      <c r="Q954" s="26">
        <v>30</v>
      </c>
      <c r="R954">
        <v>0</v>
      </c>
      <c r="S954">
        <v>198300</v>
      </c>
      <c r="T954" s="27">
        <f t="shared" si="57"/>
        <v>198330</v>
      </c>
      <c r="U954" s="46" t="str">
        <f t="shared" si="58"/>
        <v>NM</v>
      </c>
      <c r="V954">
        <f t="shared" si="59"/>
        <v>546570.43462500081</v>
      </c>
    </row>
    <row r="955" spans="1:22" x14ac:dyDescent="0.2">
      <c r="A955" s="24">
        <v>17163</v>
      </c>
      <c r="B955" s="25" t="s">
        <v>1173</v>
      </c>
      <c r="C955" s="46">
        <v>1468</v>
      </c>
      <c r="D955" s="46">
        <v>2171</v>
      </c>
      <c r="E955" s="53">
        <v>307</v>
      </c>
      <c r="F955" s="54">
        <v>1351.58</v>
      </c>
      <c r="G955" s="46">
        <v>2054.58</v>
      </c>
      <c r="H955" s="53">
        <v>190.58</v>
      </c>
      <c r="I955" s="54">
        <v>219.23419999999999</v>
      </c>
      <c r="J955" s="46">
        <v>219.23419999999999</v>
      </c>
      <c r="K955" s="54">
        <v>13.7052</v>
      </c>
      <c r="L955" s="46">
        <v>11.388629999999999</v>
      </c>
      <c r="M955" s="53">
        <f t="shared" si="56"/>
        <v>2.3165700000000005</v>
      </c>
      <c r="N955" s="11">
        <v>2.5529805508848211</v>
      </c>
      <c r="O955" s="11">
        <v>2.1214539657373401</v>
      </c>
      <c r="P955" s="11">
        <v>0.43152658514748049</v>
      </c>
      <c r="Q955" s="26">
        <v>193180</v>
      </c>
      <c r="R955">
        <v>43780</v>
      </c>
      <c r="S955">
        <v>4650</v>
      </c>
      <c r="T955" s="27">
        <f t="shared" si="57"/>
        <v>241610</v>
      </c>
      <c r="U955" s="46" t="str">
        <f t="shared" si="58"/>
        <v>IL</v>
      </c>
      <c r="V955">
        <f t="shared" si="59"/>
        <v>616825.63089928159</v>
      </c>
    </row>
    <row r="956" spans="1:22" x14ac:dyDescent="0.2">
      <c r="A956" s="24">
        <v>48141</v>
      </c>
      <c r="B956" s="25" t="s">
        <v>1174</v>
      </c>
      <c r="C956" s="46">
        <v>720</v>
      </c>
      <c r="D956" s="46">
        <v>720</v>
      </c>
      <c r="E956" s="53">
        <v>457</v>
      </c>
      <c r="F956" s="54">
        <v>520.62</v>
      </c>
      <c r="G956" s="46">
        <v>520.62</v>
      </c>
      <c r="H956" s="53">
        <v>257.62</v>
      </c>
      <c r="I956" s="54"/>
      <c r="J956" s="46">
        <v>218.92179999999999</v>
      </c>
      <c r="K956" s="54">
        <v>0</v>
      </c>
      <c r="L956" s="46">
        <v>0</v>
      </c>
      <c r="M956" s="53">
        <f t="shared" si="56"/>
        <v>0</v>
      </c>
      <c r="N956" s="11">
        <v>0</v>
      </c>
      <c r="O956" s="11">
        <v>0</v>
      </c>
      <c r="P956" s="11">
        <v>0</v>
      </c>
      <c r="Q956" s="26">
        <v>0</v>
      </c>
      <c r="R956">
        <v>0</v>
      </c>
      <c r="S956">
        <v>0</v>
      </c>
      <c r="T956" s="27">
        <f t="shared" si="57"/>
        <v>0</v>
      </c>
      <c r="U956" s="46" t="str">
        <f t="shared" si="58"/>
        <v>TX</v>
      </c>
      <c r="V956">
        <f t="shared" si="59"/>
        <v>0</v>
      </c>
    </row>
    <row r="957" spans="1:22" x14ac:dyDescent="0.2">
      <c r="A957" s="24">
        <v>36011</v>
      </c>
      <c r="B957" s="25" t="s">
        <v>1175</v>
      </c>
      <c r="C957" s="46">
        <v>848</v>
      </c>
      <c r="D957" s="46">
        <v>225</v>
      </c>
      <c r="E957" s="53">
        <v>17</v>
      </c>
      <c r="F957" s="54">
        <v>662.02</v>
      </c>
      <c r="G957" s="46">
        <v>39.020000000000003</v>
      </c>
      <c r="H957" s="53">
        <v>0</v>
      </c>
      <c r="I957" s="54">
        <v>218.34819999999999</v>
      </c>
      <c r="J957" s="46">
        <v>218.34819999999999</v>
      </c>
      <c r="K957" s="54">
        <v>21.2957</v>
      </c>
      <c r="L957" s="46">
        <v>19.687850000000001</v>
      </c>
      <c r="M957" s="53">
        <f t="shared" si="56"/>
        <v>1.6078499999999991</v>
      </c>
      <c r="N957" s="11">
        <v>3.9669255404866668</v>
      </c>
      <c r="O957" s="11">
        <v>3.6674180704212791</v>
      </c>
      <c r="P957" s="11">
        <v>0.29950747006538803</v>
      </c>
      <c r="Q957" s="26">
        <v>122950</v>
      </c>
      <c r="R957">
        <v>121450</v>
      </c>
      <c r="S957">
        <v>1390</v>
      </c>
      <c r="T957" s="27">
        <f t="shared" si="57"/>
        <v>245790</v>
      </c>
      <c r="U957" s="46" t="str">
        <f t="shared" si="58"/>
        <v>NY</v>
      </c>
      <c r="V957">
        <f t="shared" si="59"/>
        <v>975030.62859621784</v>
      </c>
    </row>
    <row r="958" spans="1:22" x14ac:dyDescent="0.2">
      <c r="A958" s="24">
        <v>31033</v>
      </c>
      <c r="B958" s="25" t="s">
        <v>1176</v>
      </c>
      <c r="C958" s="46">
        <v>434</v>
      </c>
      <c r="D958" s="46">
        <v>430</v>
      </c>
      <c r="E958" s="53">
        <v>434</v>
      </c>
      <c r="F958" s="54">
        <v>292.39999999999998</v>
      </c>
      <c r="G958" s="46">
        <v>288.39999999999998</v>
      </c>
      <c r="H958" s="53">
        <v>292.39999999999998</v>
      </c>
      <c r="I958" s="54">
        <v>218.2216</v>
      </c>
      <c r="J958" s="46">
        <v>218.2216</v>
      </c>
      <c r="K958" s="54">
        <v>0</v>
      </c>
      <c r="L958" s="46">
        <v>0</v>
      </c>
      <c r="M958" s="53">
        <f t="shared" si="56"/>
        <v>0</v>
      </c>
      <c r="N958" s="11">
        <v>0</v>
      </c>
      <c r="O958" s="11">
        <v>0</v>
      </c>
      <c r="P958" s="11">
        <v>0</v>
      </c>
      <c r="Q958" s="26">
        <v>0</v>
      </c>
      <c r="R958">
        <v>0</v>
      </c>
      <c r="S958">
        <v>0</v>
      </c>
      <c r="T958" s="27">
        <f t="shared" si="57"/>
        <v>0</v>
      </c>
      <c r="U958" s="46" t="str">
        <f t="shared" si="58"/>
        <v>NE</v>
      </c>
      <c r="V958">
        <f t="shared" si="59"/>
        <v>0</v>
      </c>
    </row>
    <row r="959" spans="1:22" x14ac:dyDescent="0.2">
      <c r="A959" s="24">
        <v>48329</v>
      </c>
      <c r="B959" s="25" t="s">
        <v>1177</v>
      </c>
      <c r="C959" s="46">
        <v>236</v>
      </c>
      <c r="D959" s="46">
        <v>236</v>
      </c>
      <c r="E959" s="53">
        <v>236</v>
      </c>
      <c r="F959" s="54">
        <v>36.619999999999997</v>
      </c>
      <c r="G959" s="46">
        <v>36.619999999999997</v>
      </c>
      <c r="H959" s="53">
        <v>36.619999999999997</v>
      </c>
      <c r="I959" s="54"/>
      <c r="J959" s="46">
        <v>217.5992</v>
      </c>
      <c r="K959" s="54">
        <v>0</v>
      </c>
      <c r="L959" s="46">
        <v>0</v>
      </c>
      <c r="M959" s="53">
        <f t="shared" si="56"/>
        <v>0</v>
      </c>
      <c r="N959" s="11">
        <v>0</v>
      </c>
      <c r="O959" s="11">
        <v>0</v>
      </c>
      <c r="P959" s="11">
        <v>0</v>
      </c>
      <c r="Q959" s="26">
        <v>0</v>
      </c>
      <c r="R959">
        <v>0</v>
      </c>
      <c r="S959">
        <v>0</v>
      </c>
      <c r="T959" s="27">
        <f t="shared" si="57"/>
        <v>0</v>
      </c>
      <c r="U959" s="46" t="str">
        <f t="shared" si="58"/>
        <v>TX</v>
      </c>
      <c r="V959">
        <f t="shared" si="59"/>
        <v>0</v>
      </c>
    </row>
    <row r="960" spans="1:22" x14ac:dyDescent="0.2">
      <c r="A960" s="24">
        <v>41067</v>
      </c>
      <c r="B960" s="25" t="s">
        <v>1178</v>
      </c>
      <c r="C960" s="46">
        <v>1039</v>
      </c>
      <c r="D960" s="46">
        <v>2842</v>
      </c>
      <c r="E960" s="53">
        <v>11</v>
      </c>
      <c r="F960" s="54">
        <v>0</v>
      </c>
      <c r="G960" s="46">
        <v>830.38</v>
      </c>
      <c r="H960" s="53">
        <v>0</v>
      </c>
      <c r="I960" s="54">
        <v>217.58869999999999</v>
      </c>
      <c r="J960" s="46">
        <v>217.58869999999999</v>
      </c>
      <c r="K960" s="54">
        <v>44.710990000000002</v>
      </c>
      <c r="L960" s="46">
        <v>32.572339999999997</v>
      </c>
      <c r="M960" s="53">
        <f t="shared" si="56"/>
        <v>12.138650000000005</v>
      </c>
      <c r="N960" s="11">
        <v>8.3286845781751229</v>
      </c>
      <c r="O960" s="11">
        <v>6.0675182059953636</v>
      </c>
      <c r="P960" s="11">
        <v>2.2611663721797588</v>
      </c>
      <c r="Q960" s="26">
        <v>69650</v>
      </c>
      <c r="R960">
        <v>42510</v>
      </c>
      <c r="S960">
        <v>51500</v>
      </c>
      <c r="T960" s="27">
        <f t="shared" si="57"/>
        <v>163660</v>
      </c>
      <c r="U960" s="46" t="str">
        <f t="shared" si="58"/>
        <v>OR</v>
      </c>
      <c r="V960">
        <f t="shared" si="59"/>
        <v>1363072.5180641406</v>
      </c>
    </row>
    <row r="961" spans="1:22" x14ac:dyDescent="0.2">
      <c r="A961" s="24">
        <v>27167</v>
      </c>
      <c r="B961" s="25" t="s">
        <v>1179</v>
      </c>
      <c r="C961" s="46">
        <v>869</v>
      </c>
      <c r="D961" s="46">
        <v>897</v>
      </c>
      <c r="E961" s="53">
        <v>0</v>
      </c>
      <c r="F961" s="54">
        <v>806.9</v>
      </c>
      <c r="G961" s="46">
        <v>834.9</v>
      </c>
      <c r="H961" s="53">
        <v>0</v>
      </c>
      <c r="I961" s="54">
        <v>217.46209999999999</v>
      </c>
      <c r="J961" s="46">
        <v>217.46209999999999</v>
      </c>
      <c r="K961" s="54">
        <v>15.716559999999999</v>
      </c>
      <c r="L961" s="46">
        <v>12.52863</v>
      </c>
      <c r="M961" s="53">
        <f t="shared" si="56"/>
        <v>3.1879299999999997</v>
      </c>
      <c r="N961" s="11">
        <v>2.927653154044767</v>
      </c>
      <c r="O961" s="11">
        <v>2.333811160671285</v>
      </c>
      <c r="P961" s="11">
        <v>0.59384199337348198</v>
      </c>
      <c r="Q961" s="26">
        <v>412740</v>
      </c>
      <c r="R961">
        <v>9530</v>
      </c>
      <c r="S961">
        <v>660</v>
      </c>
      <c r="T961" s="27">
        <f t="shared" si="57"/>
        <v>422930</v>
      </c>
      <c r="U961" s="46" t="str">
        <f t="shared" si="58"/>
        <v>MN</v>
      </c>
      <c r="V961">
        <f t="shared" si="59"/>
        <v>1238192.3484401533</v>
      </c>
    </row>
    <row r="962" spans="1:22" x14ac:dyDescent="0.2">
      <c r="A962" s="24">
        <v>55107</v>
      </c>
      <c r="B962" s="25" t="s">
        <v>1180</v>
      </c>
      <c r="C962" s="46">
        <v>615</v>
      </c>
      <c r="D962" s="46">
        <v>517</v>
      </c>
      <c r="E962" s="53">
        <v>55</v>
      </c>
      <c r="F962" s="54">
        <v>473.34</v>
      </c>
      <c r="G962" s="46">
        <v>375.34</v>
      </c>
      <c r="H962" s="53">
        <v>0</v>
      </c>
      <c r="I962" s="54">
        <v>217.46209999999999</v>
      </c>
      <c r="J962" s="46">
        <v>217.46209999999999</v>
      </c>
      <c r="K962" s="54">
        <v>16.86843</v>
      </c>
      <c r="L962" s="46">
        <v>14.857620000000001</v>
      </c>
      <c r="M962" s="53">
        <f t="shared" si="56"/>
        <v>2.0108099999999993</v>
      </c>
      <c r="N962" s="11">
        <v>3.1422214717013999</v>
      </c>
      <c r="O962" s="11">
        <v>2.7676513215740979</v>
      </c>
      <c r="P962" s="11">
        <v>0.37457015012730233</v>
      </c>
      <c r="Q962" s="26">
        <v>69620</v>
      </c>
      <c r="R962">
        <v>30110</v>
      </c>
      <c r="S962">
        <v>10940</v>
      </c>
      <c r="T962" s="27">
        <f t="shared" si="57"/>
        <v>110670</v>
      </c>
      <c r="U962" s="46" t="str">
        <f t="shared" si="58"/>
        <v>WI</v>
      </c>
      <c r="V962">
        <f t="shared" si="59"/>
        <v>347749.6502731939</v>
      </c>
    </row>
    <row r="963" spans="1:22" x14ac:dyDescent="0.2">
      <c r="A963" s="24">
        <v>4003</v>
      </c>
      <c r="B963" s="25" t="s">
        <v>1181</v>
      </c>
      <c r="C963" s="46">
        <v>348</v>
      </c>
      <c r="D963" s="46">
        <v>348</v>
      </c>
      <c r="E963" s="53">
        <v>75</v>
      </c>
      <c r="F963" s="54">
        <v>340.08</v>
      </c>
      <c r="G963" s="46">
        <v>340.08</v>
      </c>
      <c r="H963" s="53">
        <v>67.08</v>
      </c>
      <c r="I963" s="54"/>
      <c r="J963" s="46">
        <v>217.0907</v>
      </c>
      <c r="K963" s="54">
        <v>9.1639320000000009</v>
      </c>
      <c r="L963" s="46">
        <v>8.6105640000000001</v>
      </c>
      <c r="M963" s="53">
        <f t="shared" si="56"/>
        <v>0.55336800000000075</v>
      </c>
      <c r="N963" s="11">
        <v>1.707041135162642</v>
      </c>
      <c r="O963" s="11">
        <v>1.603960717402811</v>
      </c>
      <c r="P963" s="11">
        <v>0.1030804177598308</v>
      </c>
      <c r="Q963" s="26">
        <v>10</v>
      </c>
      <c r="R963">
        <v>30</v>
      </c>
      <c r="S963">
        <v>127630</v>
      </c>
      <c r="T963" s="27">
        <f t="shared" si="57"/>
        <v>127670</v>
      </c>
      <c r="U963" s="46" t="str">
        <f t="shared" si="58"/>
        <v>AZ</v>
      </c>
      <c r="V963">
        <f t="shared" si="59"/>
        <v>217937.94172621451</v>
      </c>
    </row>
    <row r="964" spans="1:22" x14ac:dyDescent="0.2">
      <c r="A964" s="24">
        <v>39047</v>
      </c>
      <c r="B964" s="25" t="s">
        <v>1182</v>
      </c>
      <c r="C964" s="46">
        <v>1350</v>
      </c>
      <c r="D964" s="46">
        <v>942</v>
      </c>
      <c r="E964" s="53">
        <v>0</v>
      </c>
      <c r="F964" s="54">
        <v>918.02</v>
      </c>
      <c r="G964" s="46">
        <v>510.02</v>
      </c>
      <c r="H964" s="53">
        <v>0</v>
      </c>
      <c r="I964" s="54">
        <v>217.08240000000001</v>
      </c>
      <c r="J964" s="46">
        <v>217.08240000000001</v>
      </c>
      <c r="K964" s="54">
        <v>20.571919999999999</v>
      </c>
      <c r="L964" s="46">
        <v>19.0244</v>
      </c>
      <c r="M964" s="53">
        <f t="shared" si="56"/>
        <v>1.5475199999999987</v>
      </c>
      <c r="N964" s="11">
        <v>3.8321010750925519</v>
      </c>
      <c r="O964" s="11">
        <v>3.5438317713169578</v>
      </c>
      <c r="P964" s="11">
        <v>0.28826930377559418</v>
      </c>
      <c r="Q964" s="26">
        <v>215050</v>
      </c>
      <c r="R964">
        <v>11680</v>
      </c>
      <c r="S964">
        <v>850</v>
      </c>
      <c r="T964" s="27">
        <f t="shared" si="57"/>
        <v>227580</v>
      </c>
      <c r="U964" s="46" t="str">
        <f t="shared" si="58"/>
        <v>OH</v>
      </c>
      <c r="V964">
        <f t="shared" si="59"/>
        <v>872109.56266956299</v>
      </c>
    </row>
    <row r="965" spans="1:22" x14ac:dyDescent="0.2">
      <c r="A965" s="24">
        <v>27163</v>
      </c>
      <c r="B965" s="25" t="s">
        <v>1183</v>
      </c>
      <c r="C965" s="46">
        <v>2037</v>
      </c>
      <c r="D965" s="46">
        <v>2057</v>
      </c>
      <c r="E965" s="53">
        <v>1410</v>
      </c>
      <c r="F965" s="54">
        <v>1974.9</v>
      </c>
      <c r="G965" s="46">
        <v>1994.9</v>
      </c>
      <c r="H965" s="53">
        <v>1347.9</v>
      </c>
      <c r="I965" s="54">
        <v>216.70269999999999</v>
      </c>
      <c r="J965" s="46">
        <v>216.70269999999999</v>
      </c>
      <c r="K965" s="54">
        <v>15.716559999999999</v>
      </c>
      <c r="L965" s="46">
        <v>11.11558</v>
      </c>
      <c r="M965" s="53">
        <f t="shared" si="56"/>
        <v>4.6009799999999998</v>
      </c>
      <c r="N965" s="11">
        <v>2.927653154044767</v>
      </c>
      <c r="O965" s="11">
        <v>2.0705906919858368</v>
      </c>
      <c r="P965" s="11">
        <v>0.85706246205892955</v>
      </c>
      <c r="Q965" s="26">
        <v>48100</v>
      </c>
      <c r="R965">
        <v>64580</v>
      </c>
      <c r="S965">
        <v>11720</v>
      </c>
      <c r="T965" s="27">
        <f t="shared" si="57"/>
        <v>124400</v>
      </c>
      <c r="U965" s="46" t="str">
        <f t="shared" si="58"/>
        <v>MN</v>
      </c>
      <c r="V965">
        <f t="shared" si="59"/>
        <v>364200.05236316903</v>
      </c>
    </row>
    <row r="966" spans="1:22" x14ac:dyDescent="0.2">
      <c r="A966" s="24">
        <v>48135</v>
      </c>
      <c r="B966" s="25" t="s">
        <v>1184</v>
      </c>
      <c r="C966" s="46">
        <v>136</v>
      </c>
      <c r="D966" s="46">
        <v>136</v>
      </c>
      <c r="E966" s="53">
        <v>122</v>
      </c>
      <c r="F966" s="54">
        <v>0</v>
      </c>
      <c r="G966" s="46">
        <v>0</v>
      </c>
      <c r="H966" s="53">
        <v>0</v>
      </c>
      <c r="I966" s="54"/>
      <c r="J966" s="46">
        <v>216.01429999999999</v>
      </c>
      <c r="K966" s="54">
        <v>0</v>
      </c>
      <c r="L966" s="46">
        <v>0</v>
      </c>
      <c r="M966" s="53">
        <f t="shared" si="56"/>
        <v>0</v>
      </c>
      <c r="N966" s="11">
        <v>0</v>
      </c>
      <c r="O966" s="11">
        <v>0</v>
      </c>
      <c r="P966" s="11">
        <v>0</v>
      </c>
      <c r="Q966" s="26">
        <v>0</v>
      </c>
      <c r="R966">
        <v>0</v>
      </c>
      <c r="S966">
        <v>0</v>
      </c>
      <c r="T966" s="27">
        <f t="shared" si="57"/>
        <v>0</v>
      </c>
      <c r="U966" s="46" t="str">
        <f t="shared" si="58"/>
        <v>TX</v>
      </c>
      <c r="V966">
        <f t="shared" si="59"/>
        <v>0</v>
      </c>
    </row>
    <row r="967" spans="1:22" x14ac:dyDescent="0.2">
      <c r="A967" s="24">
        <v>29013</v>
      </c>
      <c r="B967" s="25" t="s">
        <v>1185</v>
      </c>
      <c r="C967" s="46">
        <v>906</v>
      </c>
      <c r="D967" s="46">
        <v>609</v>
      </c>
      <c r="E967" s="53">
        <v>942</v>
      </c>
      <c r="F967" s="54">
        <v>835.94</v>
      </c>
      <c r="G967" s="46">
        <v>538.94000000000005</v>
      </c>
      <c r="H967" s="53">
        <v>871.94</v>
      </c>
      <c r="I967" s="54">
        <v>215.81659999999999</v>
      </c>
      <c r="J967" s="46">
        <v>215.81659999999999</v>
      </c>
      <c r="K967" s="54">
        <v>13.85825</v>
      </c>
      <c r="L967" s="46">
        <v>12.09036</v>
      </c>
      <c r="M967" s="53">
        <f t="shared" si="56"/>
        <v>1.7678899999999995</v>
      </c>
      <c r="N967" s="11">
        <v>2.5814904356959079</v>
      </c>
      <c r="O967" s="11">
        <v>2.2521709959136529</v>
      </c>
      <c r="P967" s="11">
        <v>0.3293194397822552</v>
      </c>
      <c r="Q967" s="26">
        <v>168250</v>
      </c>
      <c r="R967">
        <v>253760</v>
      </c>
      <c r="S967">
        <v>3760</v>
      </c>
      <c r="T967" s="27">
        <f t="shared" si="57"/>
        <v>425770</v>
      </c>
      <c r="U967" s="46" t="str">
        <f t="shared" si="58"/>
        <v>MO</v>
      </c>
      <c r="V967">
        <f t="shared" si="59"/>
        <v>1099121.1828062467</v>
      </c>
    </row>
    <row r="968" spans="1:22" x14ac:dyDescent="0.2">
      <c r="A968" s="24">
        <v>53029</v>
      </c>
      <c r="B968" s="25" t="s">
        <v>1186</v>
      </c>
      <c r="C968" s="46">
        <v>6836</v>
      </c>
      <c r="D968" s="46">
        <v>6836</v>
      </c>
      <c r="E968" s="53">
        <v>3883</v>
      </c>
      <c r="F968" s="54">
        <v>6200.7</v>
      </c>
      <c r="G968" s="46">
        <v>6200.7</v>
      </c>
      <c r="H968" s="53">
        <v>3247.7</v>
      </c>
      <c r="I968" s="54"/>
      <c r="J968" s="46">
        <v>215.29179999999999</v>
      </c>
      <c r="K968" s="54">
        <v>44.648060000000001</v>
      </c>
      <c r="L968" s="46">
        <v>31.690750000000001</v>
      </c>
      <c r="M968" s="53">
        <f t="shared" si="56"/>
        <v>12.95731</v>
      </c>
      <c r="N968" s="11">
        <v>8.316962088458288</v>
      </c>
      <c r="O968" s="11">
        <v>5.9032971713621931</v>
      </c>
      <c r="P968" s="11">
        <v>2.413664917096094</v>
      </c>
      <c r="Q968" s="26">
        <v>1080</v>
      </c>
      <c r="R968">
        <v>11360</v>
      </c>
      <c r="S968">
        <v>5180</v>
      </c>
      <c r="T968" s="27">
        <f t="shared" si="57"/>
        <v>17620</v>
      </c>
      <c r="U968" s="46" t="str">
        <f t="shared" si="58"/>
        <v>WA</v>
      </c>
      <c r="V968">
        <f t="shared" si="59"/>
        <v>146544.87199863503</v>
      </c>
    </row>
    <row r="969" spans="1:22" x14ac:dyDescent="0.2">
      <c r="A969" s="24">
        <v>36107</v>
      </c>
      <c r="B969" s="25" t="s">
        <v>1187</v>
      </c>
      <c r="C969" s="46">
        <v>854</v>
      </c>
      <c r="D969" s="46">
        <v>246</v>
      </c>
      <c r="E969" s="53">
        <v>24</v>
      </c>
      <c r="F969" s="54">
        <v>696.98</v>
      </c>
      <c r="G969" s="46">
        <v>88.980009999999993</v>
      </c>
      <c r="H969" s="53">
        <v>0</v>
      </c>
      <c r="I969" s="54">
        <v>215.18369999999999</v>
      </c>
      <c r="J969" s="46">
        <v>215.18369999999999</v>
      </c>
      <c r="K969" s="54">
        <v>22.953199999999999</v>
      </c>
      <c r="L969" s="46">
        <v>21.280830000000002</v>
      </c>
      <c r="M969" s="53">
        <f t="shared" si="56"/>
        <v>1.6723699999999972</v>
      </c>
      <c r="N969" s="11">
        <v>4.2756817252261534</v>
      </c>
      <c r="O969" s="11">
        <v>3.9641555830404678</v>
      </c>
      <c r="P969" s="11">
        <v>0.31152614218568431</v>
      </c>
      <c r="Q969" s="26">
        <v>20220</v>
      </c>
      <c r="R969">
        <v>76390</v>
      </c>
      <c r="S969">
        <v>2270</v>
      </c>
      <c r="T969" s="27">
        <f t="shared" si="57"/>
        <v>98880</v>
      </c>
      <c r="U969" s="46" t="str">
        <f t="shared" si="58"/>
        <v>NY</v>
      </c>
      <c r="V969">
        <f t="shared" si="59"/>
        <v>422779.40899036208</v>
      </c>
    </row>
    <row r="970" spans="1:22" x14ac:dyDescent="0.2">
      <c r="A970" s="24">
        <v>47093</v>
      </c>
      <c r="B970" s="25" t="s">
        <v>1188</v>
      </c>
      <c r="C970" s="46">
        <v>3761</v>
      </c>
      <c r="D970" s="46">
        <v>3313</v>
      </c>
      <c r="E970" s="53">
        <v>2359</v>
      </c>
      <c r="F970" s="54">
        <v>3530</v>
      </c>
      <c r="G970" s="46">
        <v>3082</v>
      </c>
      <c r="H970" s="53">
        <v>2128</v>
      </c>
      <c r="I970" s="54">
        <v>215.18369999999999</v>
      </c>
      <c r="J970" s="46">
        <v>215.18369999999999</v>
      </c>
      <c r="K970" s="54">
        <v>11.588329999999999</v>
      </c>
      <c r="L970" s="46">
        <v>16.331150000000001</v>
      </c>
      <c r="M970" s="53">
        <f t="shared" si="56"/>
        <v>-4.7428200000000018</v>
      </c>
      <c r="N970" s="11">
        <v>2.1586537304990139</v>
      </c>
      <c r="O970" s="11">
        <v>3.0421378982855152</v>
      </c>
      <c r="P970" s="11">
        <v>-0.88348416778650063</v>
      </c>
      <c r="Q970" s="26">
        <v>2180</v>
      </c>
      <c r="R970">
        <v>66570</v>
      </c>
      <c r="S970">
        <v>12840</v>
      </c>
      <c r="T970" s="27">
        <f t="shared" si="57"/>
        <v>81590</v>
      </c>
      <c r="U970" s="46" t="str">
        <f t="shared" si="58"/>
        <v>TN</v>
      </c>
      <c r="V970">
        <f t="shared" si="59"/>
        <v>176124.55787141455</v>
      </c>
    </row>
    <row r="971" spans="1:22" x14ac:dyDescent="0.2">
      <c r="A971" s="24">
        <v>55013</v>
      </c>
      <c r="B971" s="25" t="s">
        <v>1189</v>
      </c>
      <c r="C971" s="46">
        <v>692</v>
      </c>
      <c r="D971" s="46">
        <v>692</v>
      </c>
      <c r="E971" s="53">
        <v>87</v>
      </c>
      <c r="F971" s="54">
        <v>352.5</v>
      </c>
      <c r="G971" s="46">
        <v>352.5</v>
      </c>
      <c r="H971" s="53">
        <v>0</v>
      </c>
      <c r="I971" s="54">
        <v>214.9306</v>
      </c>
      <c r="J971" s="46">
        <v>214.9306</v>
      </c>
      <c r="K971" s="54">
        <v>16.432590000000001</v>
      </c>
      <c r="L971" s="46">
        <v>14.39316</v>
      </c>
      <c r="M971" s="53">
        <f t="shared" si="56"/>
        <v>2.0394300000000012</v>
      </c>
      <c r="N971" s="11">
        <v>3.061033963069812</v>
      </c>
      <c r="O971" s="11">
        <v>2.6811325296802209</v>
      </c>
      <c r="P971" s="11">
        <v>0.3799014333895917</v>
      </c>
      <c r="Q971" s="26">
        <v>31900</v>
      </c>
      <c r="R971">
        <v>44960</v>
      </c>
      <c r="S971">
        <v>11470</v>
      </c>
      <c r="T971" s="27">
        <f t="shared" si="57"/>
        <v>88330</v>
      </c>
      <c r="U971" s="46" t="str">
        <f t="shared" si="58"/>
        <v>WI</v>
      </c>
      <c r="V971">
        <f t="shared" si="59"/>
        <v>270381.12995795649</v>
      </c>
    </row>
    <row r="972" spans="1:22" x14ac:dyDescent="0.2">
      <c r="A972" s="24">
        <v>36123</v>
      </c>
      <c r="B972" s="25" t="s">
        <v>1190</v>
      </c>
      <c r="C972" s="46">
        <v>1477</v>
      </c>
      <c r="D972" s="46">
        <v>386</v>
      </c>
      <c r="E972" s="53">
        <v>129</v>
      </c>
      <c r="F972" s="54">
        <v>1215.46</v>
      </c>
      <c r="G972" s="46">
        <v>124.46</v>
      </c>
      <c r="H972" s="53">
        <v>0</v>
      </c>
      <c r="I972" s="54">
        <v>214.804</v>
      </c>
      <c r="J972" s="46">
        <v>214.804</v>
      </c>
      <c r="K972" s="54">
        <v>23.532389999999999</v>
      </c>
      <c r="L972" s="46">
        <v>21.926269999999999</v>
      </c>
      <c r="M972" s="53">
        <f t="shared" ref="M972:M1035" si="60">K972-L972</f>
        <v>1.6061200000000007</v>
      </c>
      <c r="N972" s="11">
        <v>4.3835722197294773</v>
      </c>
      <c r="O972" s="11">
        <v>4.0843870110213141</v>
      </c>
      <c r="P972" s="11">
        <v>0.29918520870816401</v>
      </c>
      <c r="Q972" s="26">
        <v>42040</v>
      </c>
      <c r="R972">
        <v>63140</v>
      </c>
      <c r="S972">
        <v>830</v>
      </c>
      <c r="T972" s="27">
        <f t="shared" ref="T972:T1035" si="61">SUM(Q972:S972)</f>
        <v>106010</v>
      </c>
      <c r="U972" s="46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">
      <c r="A973" s="24">
        <v>27067</v>
      </c>
      <c r="B973" s="25" t="s">
        <v>1191</v>
      </c>
      <c r="C973" s="46">
        <v>1028</v>
      </c>
      <c r="D973" s="46">
        <v>694</v>
      </c>
      <c r="E973" s="53">
        <v>0</v>
      </c>
      <c r="F973" s="54">
        <v>965.9</v>
      </c>
      <c r="G973" s="46">
        <v>631.9</v>
      </c>
      <c r="H973" s="53">
        <v>0</v>
      </c>
      <c r="I973" s="54">
        <v>214.67740000000001</v>
      </c>
      <c r="J973" s="46">
        <v>214.67740000000001</v>
      </c>
      <c r="K973" s="54">
        <v>15.716559999999999</v>
      </c>
      <c r="L973" s="46">
        <v>11.540570000000001</v>
      </c>
      <c r="M973" s="53">
        <f t="shared" si="60"/>
        <v>4.1759899999999988</v>
      </c>
      <c r="N973" s="11">
        <v>2.927653154044767</v>
      </c>
      <c r="O973" s="11">
        <v>2.149757081700729</v>
      </c>
      <c r="P973" s="11">
        <v>0.77789607234403713</v>
      </c>
      <c r="Q973" s="26">
        <v>348400</v>
      </c>
      <c r="R973">
        <v>48210</v>
      </c>
      <c r="S973">
        <v>10810</v>
      </c>
      <c r="T973" s="27">
        <f t="shared" si="61"/>
        <v>407420</v>
      </c>
      <c r="U973" s="46" t="str">
        <f t="shared" si="62"/>
        <v>MN</v>
      </c>
      <c r="V973">
        <f t="shared" si="63"/>
        <v>1192784.448020919</v>
      </c>
    </row>
    <row r="974" spans="1:22" x14ac:dyDescent="0.2">
      <c r="A974" s="24">
        <v>17067</v>
      </c>
      <c r="B974" s="25" t="s">
        <v>1192</v>
      </c>
      <c r="C974" s="46">
        <v>1181</v>
      </c>
      <c r="D974" s="46">
        <v>1644</v>
      </c>
      <c r="E974" s="53">
        <v>10</v>
      </c>
      <c r="F974" s="54">
        <v>1083.94</v>
      </c>
      <c r="G974" s="46">
        <v>1546.94</v>
      </c>
      <c r="H974" s="53">
        <v>0</v>
      </c>
      <c r="I974" s="54">
        <v>214.55080000000001</v>
      </c>
      <c r="J974" s="46">
        <v>214.55080000000001</v>
      </c>
      <c r="K974" s="54">
        <v>13.279590000000001</v>
      </c>
      <c r="L974" s="46">
        <v>11.78519</v>
      </c>
      <c r="M974" s="53">
        <f t="shared" si="60"/>
        <v>1.4944000000000006</v>
      </c>
      <c r="N974" s="11">
        <v>2.4736986686604032</v>
      </c>
      <c r="O974" s="11">
        <v>2.1953244650557648</v>
      </c>
      <c r="P974" s="11">
        <v>0.27837420360463749</v>
      </c>
      <c r="Q974" s="26">
        <v>312660</v>
      </c>
      <c r="R974">
        <v>62000</v>
      </c>
      <c r="S974">
        <v>460</v>
      </c>
      <c r="T974" s="27">
        <f t="shared" si="61"/>
        <v>375120</v>
      </c>
      <c r="U974" s="46" t="str">
        <f t="shared" si="62"/>
        <v>IL</v>
      </c>
      <c r="V974">
        <f t="shared" si="63"/>
        <v>927933.84458789043</v>
      </c>
    </row>
    <row r="975" spans="1:22" x14ac:dyDescent="0.2">
      <c r="A975" s="24">
        <v>42001</v>
      </c>
      <c r="B975" s="25" t="s">
        <v>1193</v>
      </c>
      <c r="C975" s="46">
        <v>2133</v>
      </c>
      <c r="D975" s="46">
        <v>2911</v>
      </c>
      <c r="E975" s="53">
        <v>459</v>
      </c>
      <c r="F975" s="54">
        <v>1483.26</v>
      </c>
      <c r="G975" s="46">
        <v>2261.2600000000002</v>
      </c>
      <c r="H975" s="53">
        <v>0</v>
      </c>
      <c r="I975" s="54">
        <v>214.1711</v>
      </c>
      <c r="J975" s="46">
        <v>214.1711</v>
      </c>
      <c r="K975" s="54">
        <v>24.419440000000002</v>
      </c>
      <c r="L975" s="46">
        <v>22.64432</v>
      </c>
      <c r="M975" s="53">
        <f t="shared" si="60"/>
        <v>1.7751200000000011</v>
      </c>
      <c r="N975" s="11">
        <v>4.5488103335594392</v>
      </c>
      <c r="O975" s="11">
        <v>4.2181441020935244</v>
      </c>
      <c r="P975" s="11">
        <v>0.33066623146591562</v>
      </c>
      <c r="Q975" s="26">
        <v>59930</v>
      </c>
      <c r="R975">
        <v>128350</v>
      </c>
      <c r="S975">
        <v>0</v>
      </c>
      <c r="T975" s="27">
        <f t="shared" si="61"/>
        <v>188280</v>
      </c>
      <c r="U975" s="46" t="str">
        <f t="shared" si="62"/>
        <v>PA</v>
      </c>
      <c r="V975">
        <f t="shared" si="63"/>
        <v>856450.00960257126</v>
      </c>
    </row>
    <row r="976" spans="1:22" x14ac:dyDescent="0.2">
      <c r="A976" s="24">
        <v>31021</v>
      </c>
      <c r="B976" s="25" t="s">
        <v>1194</v>
      </c>
      <c r="C976" s="46">
        <v>769</v>
      </c>
      <c r="D976" s="46">
        <v>427</v>
      </c>
      <c r="E976" s="53">
        <v>386</v>
      </c>
      <c r="F976" s="54">
        <v>621.98</v>
      </c>
      <c r="G976" s="46">
        <v>279.98</v>
      </c>
      <c r="H976" s="53">
        <v>238.98</v>
      </c>
      <c r="I976" s="54">
        <v>213.79130000000001</v>
      </c>
      <c r="J976" s="46">
        <v>213.79130000000001</v>
      </c>
      <c r="K976" s="54">
        <v>14.57033</v>
      </c>
      <c r="L976" s="46">
        <v>11.61608</v>
      </c>
      <c r="M976" s="53">
        <f t="shared" si="60"/>
        <v>2.95425</v>
      </c>
      <c r="N976" s="11">
        <v>2.7141354456683322</v>
      </c>
      <c r="O976" s="11">
        <v>2.1638229516914849</v>
      </c>
      <c r="P976" s="11">
        <v>0.55031249397684678</v>
      </c>
      <c r="Q976" s="26">
        <v>240980</v>
      </c>
      <c r="R976">
        <v>660</v>
      </c>
      <c r="S976">
        <v>40890</v>
      </c>
      <c r="T976" s="27">
        <f t="shared" si="61"/>
        <v>282530</v>
      </c>
      <c r="U976" s="46" t="str">
        <f t="shared" si="62"/>
        <v>NE</v>
      </c>
      <c r="V976">
        <f t="shared" si="63"/>
        <v>766824.68746467389</v>
      </c>
    </row>
    <row r="977" spans="1:22" x14ac:dyDescent="0.2">
      <c r="A977" s="24">
        <v>39025</v>
      </c>
      <c r="B977" s="25" t="s">
        <v>1195</v>
      </c>
      <c r="C977" s="46">
        <v>2906</v>
      </c>
      <c r="D977" s="46">
        <v>2164</v>
      </c>
      <c r="E977" s="53">
        <v>1388</v>
      </c>
      <c r="F977" s="54">
        <v>2513.48</v>
      </c>
      <c r="G977" s="46">
        <v>1771.48</v>
      </c>
      <c r="H977" s="53">
        <v>995.48</v>
      </c>
      <c r="I977" s="54">
        <v>213.79130000000001</v>
      </c>
      <c r="J977" s="46">
        <v>213.79130000000001</v>
      </c>
      <c r="K977" s="54">
        <v>23.702580000000001</v>
      </c>
      <c r="L977" s="46">
        <v>21.878720000000001</v>
      </c>
      <c r="M977" s="53">
        <f t="shared" si="60"/>
        <v>1.8238599999999998</v>
      </c>
      <c r="N977" s="11">
        <v>4.4152749135942218</v>
      </c>
      <c r="O977" s="11">
        <v>4.0755294806536746</v>
      </c>
      <c r="P977" s="11">
        <v>0.33974543294054732</v>
      </c>
      <c r="Q977" s="26">
        <v>52130</v>
      </c>
      <c r="R977">
        <v>40370</v>
      </c>
      <c r="S977">
        <v>5850</v>
      </c>
      <c r="T977" s="27">
        <f t="shared" si="61"/>
        <v>98350</v>
      </c>
      <c r="U977" s="46" t="str">
        <f t="shared" si="62"/>
        <v>OH</v>
      </c>
      <c r="V977">
        <f t="shared" si="63"/>
        <v>434242.28775199171</v>
      </c>
    </row>
    <row r="978" spans="1:22" x14ac:dyDescent="0.2">
      <c r="A978" s="24">
        <v>53057</v>
      </c>
      <c r="B978" s="25" t="s">
        <v>1196</v>
      </c>
      <c r="C978" s="46">
        <v>3052</v>
      </c>
      <c r="D978" s="46">
        <v>2450</v>
      </c>
      <c r="E978" s="53">
        <v>588</v>
      </c>
      <c r="F978" s="54">
        <v>2384.58</v>
      </c>
      <c r="G978" s="46">
        <v>1782.58</v>
      </c>
      <c r="H978" s="53">
        <v>0</v>
      </c>
      <c r="I978" s="54"/>
      <c r="J978" s="46">
        <v>213.4357</v>
      </c>
      <c r="K978" s="54">
        <v>44.066560000000003</v>
      </c>
      <c r="L978" s="46">
        <v>30.26614</v>
      </c>
      <c r="M978" s="53">
        <f t="shared" si="60"/>
        <v>13.800420000000003</v>
      </c>
      <c r="N978" s="11">
        <v>8.2086412912178588</v>
      </c>
      <c r="O978" s="11">
        <v>5.637923326208818</v>
      </c>
      <c r="P978" s="11">
        <v>2.5707179650090399</v>
      </c>
      <c r="Q978" s="26">
        <v>26010</v>
      </c>
      <c r="R978">
        <v>47730</v>
      </c>
      <c r="S978">
        <v>55330</v>
      </c>
      <c r="T978" s="27">
        <f t="shared" si="61"/>
        <v>129070</v>
      </c>
      <c r="U978" s="46" t="str">
        <f t="shared" si="62"/>
        <v>WA</v>
      </c>
      <c r="V978">
        <f t="shared" si="63"/>
        <v>1059489.3314574889</v>
      </c>
    </row>
    <row r="979" spans="1:22" x14ac:dyDescent="0.2">
      <c r="A979" s="24">
        <v>55063</v>
      </c>
      <c r="B979" s="25" t="s">
        <v>1197</v>
      </c>
      <c r="C979" s="46">
        <v>1075</v>
      </c>
      <c r="D979" s="46">
        <v>1075</v>
      </c>
      <c r="E979" s="53">
        <v>217</v>
      </c>
      <c r="F979" s="54">
        <v>496.06</v>
      </c>
      <c r="G979" s="46">
        <v>496.06</v>
      </c>
      <c r="H979" s="53">
        <v>0</v>
      </c>
      <c r="I979" s="54">
        <v>212.77869999999999</v>
      </c>
      <c r="J979" s="46">
        <v>212.77869999999999</v>
      </c>
      <c r="K979" s="54">
        <v>16.365379999999998</v>
      </c>
      <c r="L979" s="46">
        <v>14.363490000000001</v>
      </c>
      <c r="M979" s="53">
        <f t="shared" si="60"/>
        <v>2.0018899999999977</v>
      </c>
      <c r="N979" s="11">
        <v>3.0485142024807681</v>
      </c>
      <c r="O979" s="11">
        <v>2.6756056542647029</v>
      </c>
      <c r="P979" s="11">
        <v>0.37290854821606451</v>
      </c>
      <c r="Q979" s="26">
        <v>83620</v>
      </c>
      <c r="R979">
        <v>25620</v>
      </c>
      <c r="S979">
        <v>2730</v>
      </c>
      <c r="T979" s="27">
        <f t="shared" si="61"/>
        <v>111970</v>
      </c>
      <c r="U979" s="46" t="str">
        <f t="shared" si="62"/>
        <v>WI</v>
      </c>
      <c r="V979">
        <f t="shared" si="63"/>
        <v>341342.1352517716</v>
      </c>
    </row>
    <row r="980" spans="1:22" x14ac:dyDescent="0.2">
      <c r="A980" s="24">
        <v>29145</v>
      </c>
      <c r="B980" s="25" t="s">
        <v>1198</v>
      </c>
      <c r="C980" s="46">
        <v>1352</v>
      </c>
      <c r="D980" s="46">
        <v>1352</v>
      </c>
      <c r="E980" s="53">
        <v>1352</v>
      </c>
      <c r="F980" s="54">
        <v>1232.02</v>
      </c>
      <c r="G980" s="46">
        <v>1232.02</v>
      </c>
      <c r="H980" s="53">
        <v>1232.02</v>
      </c>
      <c r="I980" s="54">
        <v>212.399</v>
      </c>
      <c r="J980" s="46">
        <v>212.399</v>
      </c>
      <c r="K980" s="54">
        <v>12.77319</v>
      </c>
      <c r="L980" s="46">
        <v>11.19281</v>
      </c>
      <c r="M980" s="53">
        <f t="shared" si="60"/>
        <v>1.5803799999999999</v>
      </c>
      <c r="N980" s="11">
        <v>2.3793673673318509</v>
      </c>
      <c r="O980" s="11">
        <v>2.0849769605514061</v>
      </c>
      <c r="P980" s="11">
        <v>0.29439040678044481</v>
      </c>
      <c r="Q980" s="26">
        <v>9850</v>
      </c>
      <c r="R980">
        <v>218040</v>
      </c>
      <c r="S980">
        <v>2880</v>
      </c>
      <c r="T980" s="27">
        <f t="shared" si="61"/>
        <v>230770</v>
      </c>
      <c r="U980" s="46" t="str">
        <f t="shared" si="62"/>
        <v>MO</v>
      </c>
      <c r="V980">
        <f t="shared" si="63"/>
        <v>549086.60735917126</v>
      </c>
    </row>
    <row r="981" spans="1:22" x14ac:dyDescent="0.2">
      <c r="A981" s="24">
        <v>29061</v>
      </c>
      <c r="B981" s="25" t="s">
        <v>1199</v>
      </c>
      <c r="C981" s="46">
        <v>538</v>
      </c>
      <c r="D981" s="46">
        <v>400</v>
      </c>
      <c r="E981" s="53">
        <v>0</v>
      </c>
      <c r="F981" s="54">
        <v>440</v>
      </c>
      <c r="G981" s="46">
        <v>302</v>
      </c>
      <c r="H981" s="53">
        <v>0</v>
      </c>
      <c r="I981" s="54">
        <v>211.76609999999999</v>
      </c>
      <c r="J981" s="46">
        <v>211.76609999999999</v>
      </c>
      <c r="K981" s="54">
        <v>13.460039999999999</v>
      </c>
      <c r="L981" s="46">
        <v>11.868930000000001</v>
      </c>
      <c r="M981" s="53">
        <f t="shared" si="60"/>
        <v>1.5911099999999987</v>
      </c>
      <c r="N981" s="11">
        <v>2.5073125772795519</v>
      </c>
      <c r="O981" s="11">
        <v>2.2109234049713522</v>
      </c>
      <c r="P981" s="11">
        <v>0.29638917230820011</v>
      </c>
      <c r="Q981" s="26">
        <v>122170</v>
      </c>
      <c r="R981">
        <v>149460</v>
      </c>
      <c r="S981">
        <v>6410</v>
      </c>
      <c r="T981" s="27">
        <f t="shared" si="61"/>
        <v>278040</v>
      </c>
      <c r="U981" s="46" t="str">
        <f t="shared" si="62"/>
        <v>MO</v>
      </c>
      <c r="V981">
        <f t="shared" si="63"/>
        <v>697133.18898680666</v>
      </c>
    </row>
    <row r="982" spans="1:22" x14ac:dyDescent="0.2">
      <c r="A982" s="24">
        <v>39095</v>
      </c>
      <c r="B982" s="25" t="s">
        <v>1200</v>
      </c>
      <c r="C982" s="46">
        <v>1229</v>
      </c>
      <c r="D982" s="46">
        <v>738</v>
      </c>
      <c r="E982" s="53">
        <v>0</v>
      </c>
      <c r="F982" s="54">
        <v>796.76</v>
      </c>
      <c r="G982" s="46">
        <v>305.76</v>
      </c>
      <c r="H982" s="53">
        <v>0</v>
      </c>
      <c r="I982" s="54">
        <v>211.76609999999999</v>
      </c>
      <c r="J982" s="46">
        <v>211.76609999999999</v>
      </c>
      <c r="K982" s="54">
        <v>24.349879999999999</v>
      </c>
      <c r="L982" s="46">
        <v>22.309239999999999</v>
      </c>
      <c r="M982" s="53">
        <f t="shared" si="60"/>
        <v>2.0406399999999998</v>
      </c>
      <c r="N982" s="11">
        <v>4.5358528191036447</v>
      </c>
      <c r="O982" s="11">
        <v>4.1557259890422369</v>
      </c>
      <c r="P982" s="11">
        <v>0.38012683006140718</v>
      </c>
      <c r="Q982" s="26">
        <v>71860</v>
      </c>
      <c r="R982">
        <v>4960</v>
      </c>
      <c r="S982">
        <v>3880</v>
      </c>
      <c r="T982" s="27">
        <f t="shared" si="61"/>
        <v>80700</v>
      </c>
      <c r="U982" s="46" t="str">
        <f t="shared" si="62"/>
        <v>OH</v>
      </c>
      <c r="V982">
        <f t="shared" si="63"/>
        <v>366043.32250166411</v>
      </c>
    </row>
    <row r="983" spans="1:22" x14ac:dyDescent="0.2">
      <c r="A983" s="24">
        <v>18153</v>
      </c>
      <c r="B983" s="25" t="s">
        <v>1201</v>
      </c>
      <c r="C983" s="46">
        <v>1636</v>
      </c>
      <c r="D983" s="46">
        <v>1636</v>
      </c>
      <c r="E983" s="53">
        <v>52</v>
      </c>
      <c r="F983" s="54">
        <v>1477.16</v>
      </c>
      <c r="G983" s="46">
        <v>1477.16</v>
      </c>
      <c r="H983" s="53">
        <v>0</v>
      </c>
      <c r="I983" s="54">
        <v>211.6395</v>
      </c>
      <c r="J983" s="46">
        <v>211.6395</v>
      </c>
      <c r="K983" s="54">
        <v>13.860139999999999</v>
      </c>
      <c r="L983" s="46">
        <v>11.95115</v>
      </c>
      <c r="M983" s="53">
        <f t="shared" si="60"/>
        <v>1.9089899999999993</v>
      </c>
      <c r="N983" s="11">
        <v>2.5818425015717201</v>
      </c>
      <c r="O983" s="11">
        <v>2.2262392019603601</v>
      </c>
      <c r="P983" s="11">
        <v>0.35560329961136</v>
      </c>
      <c r="Q983" s="26">
        <v>167370</v>
      </c>
      <c r="R983">
        <v>13960</v>
      </c>
      <c r="S983">
        <v>1090</v>
      </c>
      <c r="T983" s="27">
        <f t="shared" si="61"/>
        <v>182420</v>
      </c>
      <c r="U983" s="46" t="str">
        <f t="shared" si="62"/>
        <v>IN</v>
      </c>
      <c r="V983">
        <f t="shared" si="63"/>
        <v>470979.70913671318</v>
      </c>
    </row>
    <row r="984" spans="1:22" x14ac:dyDescent="0.2">
      <c r="A984" s="24">
        <v>41043</v>
      </c>
      <c r="B984" s="25" t="s">
        <v>1202</v>
      </c>
      <c r="C984" s="46">
        <v>1375</v>
      </c>
      <c r="D984" s="46">
        <v>2552</v>
      </c>
      <c r="E984" s="53">
        <v>420</v>
      </c>
      <c r="F984" s="54">
        <v>0</v>
      </c>
      <c r="G984" s="46">
        <v>405.72</v>
      </c>
      <c r="H984" s="53">
        <v>0</v>
      </c>
      <c r="I984" s="54">
        <v>211.6395</v>
      </c>
      <c r="J984" s="46">
        <v>211.6395</v>
      </c>
      <c r="K984" s="54">
        <v>46.194389999999999</v>
      </c>
      <c r="L984" s="46">
        <v>38.90419</v>
      </c>
      <c r="M984" s="53">
        <f t="shared" si="60"/>
        <v>7.2901999999999987</v>
      </c>
      <c r="N984" s="11">
        <v>8.605009721126887</v>
      </c>
      <c r="O984" s="11">
        <v>7.2470040873484312</v>
      </c>
      <c r="P984" s="11">
        <v>1.358005633778457</v>
      </c>
      <c r="Q984" s="26">
        <v>90630</v>
      </c>
      <c r="R984">
        <v>254020</v>
      </c>
      <c r="S984">
        <v>139760</v>
      </c>
      <c r="T984" s="27">
        <f t="shared" si="61"/>
        <v>484410</v>
      </c>
      <c r="U984" s="46" t="str">
        <f t="shared" si="62"/>
        <v>OR</v>
      </c>
      <c r="V984">
        <f t="shared" si="63"/>
        <v>4168352.7590110754</v>
      </c>
    </row>
    <row r="985" spans="1:22" x14ac:dyDescent="0.2">
      <c r="A985" s="24">
        <v>29165</v>
      </c>
      <c r="B985" s="25" t="s">
        <v>1203</v>
      </c>
      <c r="C985" s="46">
        <v>1459</v>
      </c>
      <c r="D985" s="46">
        <v>978</v>
      </c>
      <c r="E985" s="53">
        <v>485</v>
      </c>
      <c r="F985" s="54">
        <v>1373.32</v>
      </c>
      <c r="G985" s="46">
        <v>892.32</v>
      </c>
      <c r="H985" s="53">
        <v>399.32</v>
      </c>
      <c r="I985" s="54">
        <v>211.38640000000001</v>
      </c>
      <c r="J985" s="46">
        <v>211.38640000000001</v>
      </c>
      <c r="K985" s="54">
        <v>13.289899999999999</v>
      </c>
      <c r="L985" s="46">
        <v>11.84258</v>
      </c>
      <c r="M985" s="53">
        <f t="shared" si="60"/>
        <v>1.4473199999999995</v>
      </c>
      <c r="N985" s="11">
        <v>2.4756191973268669</v>
      </c>
      <c r="O985" s="11">
        <v>2.2060149733165191</v>
      </c>
      <c r="P985" s="11">
        <v>0.26960422401034773</v>
      </c>
      <c r="Q985" s="26">
        <v>89540</v>
      </c>
      <c r="R985">
        <v>64400</v>
      </c>
      <c r="S985">
        <v>6850</v>
      </c>
      <c r="T985" s="27">
        <f t="shared" si="61"/>
        <v>160790</v>
      </c>
      <c r="U985" s="46" t="str">
        <f t="shared" si="62"/>
        <v>MO</v>
      </c>
      <c r="V985">
        <f t="shared" si="63"/>
        <v>398054.81073818693</v>
      </c>
    </row>
    <row r="986" spans="1:22" x14ac:dyDescent="0.2">
      <c r="A986" s="24">
        <v>48431</v>
      </c>
      <c r="B986" s="25" t="s">
        <v>1204</v>
      </c>
      <c r="C986" s="46">
        <v>295</v>
      </c>
      <c r="D986" s="46">
        <v>295</v>
      </c>
      <c r="E986" s="53">
        <v>295</v>
      </c>
      <c r="F986" s="54">
        <v>95.62</v>
      </c>
      <c r="G986" s="46">
        <v>95.62</v>
      </c>
      <c r="H986" s="53">
        <v>95.62</v>
      </c>
      <c r="I986" s="54"/>
      <c r="J986" s="46">
        <v>211.35900000000001</v>
      </c>
      <c r="K986" s="54">
        <v>11.4861</v>
      </c>
      <c r="L986" s="46">
        <v>15.27398</v>
      </c>
      <c r="M986" s="53">
        <f t="shared" si="60"/>
        <v>-3.7878799999999995</v>
      </c>
      <c r="N986" s="11">
        <v>2.1396105059041921</v>
      </c>
      <c r="O986" s="11">
        <v>2.845210130067692</v>
      </c>
      <c r="P986" s="11">
        <v>-0.70559962416349931</v>
      </c>
      <c r="Q986" s="26">
        <v>110</v>
      </c>
      <c r="R986">
        <v>0</v>
      </c>
      <c r="S986">
        <v>542270</v>
      </c>
      <c r="T986" s="27">
        <f t="shared" si="61"/>
        <v>542380</v>
      </c>
      <c r="U986" s="46" t="str">
        <f t="shared" si="62"/>
        <v>TX</v>
      </c>
      <c r="V986">
        <f t="shared" si="63"/>
        <v>1160481.9461923158</v>
      </c>
    </row>
    <row r="987" spans="1:22" x14ac:dyDescent="0.2">
      <c r="A987" s="24">
        <v>21093</v>
      </c>
      <c r="B987" s="25" t="s">
        <v>1205</v>
      </c>
      <c r="C987" s="46">
        <v>1689</v>
      </c>
      <c r="D987" s="46">
        <v>1689</v>
      </c>
      <c r="E987" s="53">
        <v>215</v>
      </c>
      <c r="F987" s="54">
        <v>1460.36</v>
      </c>
      <c r="G987" s="46">
        <v>1460.36</v>
      </c>
      <c r="H987" s="53">
        <v>0</v>
      </c>
      <c r="I987" s="54">
        <v>211.00659999999999</v>
      </c>
      <c r="J987" s="46">
        <v>211.00659999999999</v>
      </c>
      <c r="K987" s="54">
        <v>11.56396</v>
      </c>
      <c r="L987" s="46">
        <v>16.53905</v>
      </c>
      <c r="M987" s="53">
        <f t="shared" si="60"/>
        <v>-4.9750899999999998</v>
      </c>
      <c r="N987" s="11">
        <v>2.1541141297616981</v>
      </c>
      <c r="O987" s="11">
        <v>3.0808651446247839</v>
      </c>
      <c r="P987" s="11">
        <v>-0.92675101486308564</v>
      </c>
      <c r="Q987" s="26">
        <v>51430</v>
      </c>
      <c r="R987">
        <v>105160</v>
      </c>
      <c r="S987">
        <v>8910</v>
      </c>
      <c r="T987" s="27">
        <f t="shared" si="61"/>
        <v>165500</v>
      </c>
      <c r="U987" s="46" t="str">
        <f t="shared" si="62"/>
        <v>KY</v>
      </c>
      <c r="V987">
        <f t="shared" si="63"/>
        <v>356505.88847556105</v>
      </c>
    </row>
    <row r="988" spans="1:22" x14ac:dyDescent="0.2">
      <c r="A988" s="24">
        <v>29163</v>
      </c>
      <c r="B988" s="25" t="s">
        <v>1206</v>
      </c>
      <c r="C988" s="46">
        <v>1098</v>
      </c>
      <c r="D988" s="46">
        <v>903</v>
      </c>
      <c r="E988" s="53">
        <v>483</v>
      </c>
      <c r="F988" s="54">
        <v>983.08</v>
      </c>
      <c r="G988" s="46">
        <v>788.08</v>
      </c>
      <c r="H988" s="53">
        <v>368.08</v>
      </c>
      <c r="I988" s="54">
        <v>210.7535</v>
      </c>
      <c r="J988" s="46">
        <v>210.7535</v>
      </c>
      <c r="K988" s="54">
        <v>12.900410000000001</v>
      </c>
      <c r="L988" s="46">
        <v>11.27122</v>
      </c>
      <c r="M988" s="53">
        <f t="shared" si="60"/>
        <v>1.6291900000000012</v>
      </c>
      <c r="N988" s="11">
        <v>2.4030656851735142</v>
      </c>
      <c r="O988" s="11">
        <v>2.0995830374415561</v>
      </c>
      <c r="P988" s="11">
        <v>0.30348264773195888</v>
      </c>
      <c r="Q988" s="26">
        <v>134380</v>
      </c>
      <c r="R988">
        <v>106020</v>
      </c>
      <c r="S988">
        <v>3730</v>
      </c>
      <c r="T988" s="27">
        <f t="shared" si="61"/>
        <v>244130</v>
      </c>
      <c r="U988" s="46" t="str">
        <f t="shared" si="62"/>
        <v>MO</v>
      </c>
      <c r="V988">
        <f t="shared" si="63"/>
        <v>586660.42572140996</v>
      </c>
    </row>
    <row r="989" spans="1:22" x14ac:dyDescent="0.2">
      <c r="A989" s="24">
        <v>27009</v>
      </c>
      <c r="B989" s="25" t="s">
        <v>1207</v>
      </c>
      <c r="C989" s="46">
        <v>446</v>
      </c>
      <c r="D989" s="46">
        <v>359</v>
      </c>
      <c r="E989" s="53">
        <v>10</v>
      </c>
      <c r="F989" s="54">
        <v>234.38</v>
      </c>
      <c r="G989" s="46">
        <v>147.38</v>
      </c>
      <c r="H989" s="53">
        <v>0</v>
      </c>
      <c r="I989" s="54">
        <v>210.62690000000001</v>
      </c>
      <c r="J989" s="46">
        <v>210.62690000000001</v>
      </c>
      <c r="K989" s="54">
        <v>16.537210000000002</v>
      </c>
      <c r="L989" s="46">
        <v>14.418189999999999</v>
      </c>
      <c r="M989" s="53">
        <f t="shared" si="60"/>
        <v>2.1190200000000026</v>
      </c>
      <c r="N989" s="11">
        <v>3.080522392661031</v>
      </c>
      <c r="O989" s="11">
        <v>2.6857950740567089</v>
      </c>
      <c r="P989" s="11">
        <v>0.39472731860432242</v>
      </c>
      <c r="Q989" s="26">
        <v>108530</v>
      </c>
      <c r="R989">
        <v>77090</v>
      </c>
      <c r="S989">
        <v>5600</v>
      </c>
      <c r="T989" s="27">
        <f t="shared" si="61"/>
        <v>191220</v>
      </c>
      <c r="U989" s="46" t="str">
        <f t="shared" si="62"/>
        <v>MN</v>
      </c>
      <c r="V989">
        <f t="shared" si="63"/>
        <v>589057.49192464235</v>
      </c>
    </row>
    <row r="990" spans="1:22" x14ac:dyDescent="0.2">
      <c r="A990" s="24">
        <v>40023</v>
      </c>
      <c r="B990" s="25" t="s">
        <v>1208</v>
      </c>
      <c r="C990" s="46">
        <v>507</v>
      </c>
      <c r="D990" s="46">
        <v>507</v>
      </c>
      <c r="E990" s="53">
        <v>507</v>
      </c>
      <c r="F990" s="54">
        <v>297.24</v>
      </c>
      <c r="G990" s="46">
        <v>297.24</v>
      </c>
      <c r="H990" s="53">
        <v>297.24</v>
      </c>
      <c r="I990" s="54">
        <v>210.1206</v>
      </c>
      <c r="J990" s="46">
        <v>210.1206</v>
      </c>
      <c r="K990" s="54">
        <v>11.45528</v>
      </c>
      <c r="L990" s="46">
        <v>16.316680000000002</v>
      </c>
      <c r="M990" s="53">
        <f t="shared" si="60"/>
        <v>-4.8614000000000015</v>
      </c>
      <c r="N990" s="11">
        <v>2.1338694105113292</v>
      </c>
      <c r="O990" s="11">
        <v>3.0394424521357828</v>
      </c>
      <c r="P990" s="11">
        <v>-0.90557304162445418</v>
      </c>
      <c r="Q990" s="26">
        <v>6330</v>
      </c>
      <c r="R990">
        <v>208430</v>
      </c>
      <c r="S990">
        <v>52150</v>
      </c>
      <c r="T990" s="27">
        <f t="shared" si="61"/>
        <v>266910</v>
      </c>
      <c r="U990" s="46" t="str">
        <f t="shared" si="62"/>
        <v>OK</v>
      </c>
      <c r="V990">
        <f t="shared" si="63"/>
        <v>569551.0843595789</v>
      </c>
    </row>
    <row r="991" spans="1:22" x14ac:dyDescent="0.2">
      <c r="A991" s="24">
        <v>17195</v>
      </c>
      <c r="B991" s="25" t="s">
        <v>1209</v>
      </c>
      <c r="C991" s="46">
        <v>1427</v>
      </c>
      <c r="D991" s="46">
        <v>2125</v>
      </c>
      <c r="E991" s="53">
        <v>0</v>
      </c>
      <c r="F991" s="54">
        <v>1413.84</v>
      </c>
      <c r="G991" s="46">
        <v>2111.84</v>
      </c>
      <c r="H991" s="53">
        <v>0</v>
      </c>
      <c r="I991" s="54">
        <v>209.61429999999999</v>
      </c>
      <c r="J991" s="46">
        <v>209.61429999999999</v>
      </c>
      <c r="K991" s="54">
        <v>13.91757</v>
      </c>
      <c r="L991" s="46">
        <v>12.645189999999999</v>
      </c>
      <c r="M991" s="53">
        <f t="shared" si="60"/>
        <v>1.2723800000000001</v>
      </c>
      <c r="N991" s="11">
        <v>2.5925404609621201</v>
      </c>
      <c r="O991" s="11">
        <v>2.3555237524620751</v>
      </c>
      <c r="P991" s="11">
        <v>0.23701670850004589</v>
      </c>
      <c r="Q991" s="26">
        <v>346920</v>
      </c>
      <c r="R991">
        <v>17450</v>
      </c>
      <c r="S991">
        <v>410</v>
      </c>
      <c r="T991" s="27">
        <f t="shared" si="61"/>
        <v>364780</v>
      </c>
      <c r="U991" s="46" t="str">
        <f t="shared" si="62"/>
        <v>IL</v>
      </c>
      <c r="V991">
        <f t="shared" si="63"/>
        <v>945706.90934976214</v>
      </c>
    </row>
    <row r="992" spans="1:22" x14ac:dyDescent="0.2">
      <c r="A992" s="24">
        <v>26057</v>
      </c>
      <c r="B992" s="25" t="s">
        <v>1210</v>
      </c>
      <c r="C992" s="46">
        <v>998</v>
      </c>
      <c r="D992" s="46">
        <v>1057</v>
      </c>
      <c r="E992" s="53">
        <v>0</v>
      </c>
      <c r="F992" s="54">
        <v>635.05999999999995</v>
      </c>
      <c r="G992" s="46">
        <v>694.06</v>
      </c>
      <c r="H992" s="53">
        <v>0</v>
      </c>
      <c r="I992" s="54">
        <v>209.36109999999999</v>
      </c>
      <c r="J992" s="46">
        <v>209.36109999999999</v>
      </c>
      <c r="K992" s="54">
        <v>17.391190000000002</v>
      </c>
      <c r="L992" s="46">
        <v>15.686970000000001</v>
      </c>
      <c r="M992" s="53">
        <f t="shared" si="60"/>
        <v>1.7042200000000012</v>
      </c>
      <c r="N992" s="11">
        <v>3.2396002850554959</v>
      </c>
      <c r="O992" s="11">
        <v>2.9221411808885418</v>
      </c>
      <c r="P992" s="11">
        <v>0.31745910416695361</v>
      </c>
      <c r="Q992" s="26">
        <v>227670</v>
      </c>
      <c r="R992">
        <v>36590</v>
      </c>
      <c r="S992">
        <v>3970</v>
      </c>
      <c r="T992" s="27">
        <f t="shared" si="61"/>
        <v>268230</v>
      </c>
      <c r="U992" s="46" t="str">
        <f t="shared" si="62"/>
        <v>MI</v>
      </c>
      <c r="V992">
        <f t="shared" si="63"/>
        <v>868957.98446043569</v>
      </c>
    </row>
    <row r="993" spans="1:22" x14ac:dyDescent="0.2">
      <c r="A993" s="24">
        <v>48105</v>
      </c>
      <c r="B993" s="25" t="s">
        <v>1211</v>
      </c>
      <c r="C993" s="46">
        <v>177</v>
      </c>
      <c r="D993" s="46">
        <v>177</v>
      </c>
      <c r="E993" s="53">
        <v>177</v>
      </c>
      <c r="F993" s="54">
        <v>0</v>
      </c>
      <c r="G993" s="46">
        <v>0</v>
      </c>
      <c r="H993" s="53">
        <v>0</v>
      </c>
      <c r="I993" s="54"/>
      <c r="J993" s="46">
        <v>209.0829</v>
      </c>
      <c r="K993" s="54">
        <v>11.4861</v>
      </c>
      <c r="L993" s="46">
        <v>15.36364</v>
      </c>
      <c r="M993" s="53">
        <f t="shared" si="60"/>
        <v>-3.8775399999999998</v>
      </c>
      <c r="N993" s="11">
        <v>2.1396105059041921</v>
      </c>
      <c r="O993" s="11">
        <v>2.8619118371710059</v>
      </c>
      <c r="P993" s="11">
        <v>-0.72230133126681306</v>
      </c>
      <c r="Q993" s="26">
        <v>0</v>
      </c>
      <c r="R993">
        <v>0</v>
      </c>
      <c r="S993">
        <v>100630</v>
      </c>
      <c r="T993" s="27">
        <f t="shared" si="61"/>
        <v>100630</v>
      </c>
      <c r="U993" s="46" t="str">
        <f t="shared" si="62"/>
        <v>TX</v>
      </c>
      <c r="V993">
        <f t="shared" si="63"/>
        <v>215309.00520913885</v>
      </c>
    </row>
    <row r="994" spans="1:22" x14ac:dyDescent="0.2">
      <c r="A994" s="24">
        <v>17041</v>
      </c>
      <c r="B994" s="25" t="s">
        <v>1212</v>
      </c>
      <c r="C994" s="46">
        <v>2021</v>
      </c>
      <c r="D994" s="46">
        <v>2831</v>
      </c>
      <c r="E994" s="53">
        <v>0</v>
      </c>
      <c r="F994" s="54">
        <v>2007.84</v>
      </c>
      <c r="G994" s="46">
        <v>2817.84</v>
      </c>
      <c r="H994" s="53">
        <v>0</v>
      </c>
      <c r="I994" s="54">
        <v>208.98140000000001</v>
      </c>
      <c r="J994" s="46">
        <v>208.98140000000001</v>
      </c>
      <c r="K994" s="54">
        <v>13.91757</v>
      </c>
      <c r="L994" s="46">
        <v>12.35562</v>
      </c>
      <c r="M994" s="53">
        <f t="shared" si="60"/>
        <v>1.5619499999999995</v>
      </c>
      <c r="N994" s="11">
        <v>2.5925404609621201</v>
      </c>
      <c r="O994" s="11">
        <v>2.3015831621664411</v>
      </c>
      <c r="P994" s="11">
        <v>0.29095729879567928</v>
      </c>
      <c r="Q994" s="26">
        <v>229550</v>
      </c>
      <c r="R994">
        <v>6780</v>
      </c>
      <c r="S994">
        <v>260</v>
      </c>
      <c r="T994" s="27">
        <f t="shared" si="61"/>
        <v>236590</v>
      </c>
      <c r="U994" s="46" t="str">
        <f t="shared" si="62"/>
        <v>IL</v>
      </c>
      <c r="V994">
        <f t="shared" si="63"/>
        <v>613369.14765902795</v>
      </c>
    </row>
    <row r="995" spans="1:22" x14ac:dyDescent="0.2">
      <c r="A995" s="24">
        <v>48475</v>
      </c>
      <c r="B995" s="25" t="s">
        <v>1213</v>
      </c>
      <c r="C995" s="46">
        <v>147</v>
      </c>
      <c r="D995" s="46">
        <v>147</v>
      </c>
      <c r="E995" s="53">
        <v>147</v>
      </c>
      <c r="F995" s="54">
        <v>0</v>
      </c>
      <c r="G995" s="46">
        <v>0</v>
      </c>
      <c r="H995" s="53">
        <v>0</v>
      </c>
      <c r="I995" s="54"/>
      <c r="J995" s="46">
        <v>208.94560000000001</v>
      </c>
      <c r="K995" s="54">
        <v>0</v>
      </c>
      <c r="L995" s="46">
        <v>0</v>
      </c>
      <c r="M995" s="53">
        <f t="shared" si="60"/>
        <v>0</v>
      </c>
      <c r="N995" s="11">
        <v>0</v>
      </c>
      <c r="O995" s="11">
        <v>0</v>
      </c>
      <c r="P995" s="11">
        <v>0</v>
      </c>
      <c r="Q995" s="26">
        <v>0</v>
      </c>
      <c r="R995">
        <v>0</v>
      </c>
      <c r="S995">
        <v>0</v>
      </c>
      <c r="T995" s="27">
        <f t="shared" si="61"/>
        <v>0</v>
      </c>
      <c r="U995" s="46" t="str">
        <f t="shared" si="62"/>
        <v>TX</v>
      </c>
      <c r="V995">
        <f t="shared" si="63"/>
        <v>0</v>
      </c>
    </row>
    <row r="996" spans="1:22" x14ac:dyDescent="0.2">
      <c r="A996" s="24">
        <v>19151</v>
      </c>
      <c r="B996" s="25" t="s">
        <v>1214</v>
      </c>
      <c r="C996" s="46">
        <v>1062</v>
      </c>
      <c r="D996" s="46">
        <v>679</v>
      </c>
      <c r="E996" s="53">
        <v>0</v>
      </c>
      <c r="F996" s="54">
        <v>964.16</v>
      </c>
      <c r="G996" s="46">
        <v>581.16</v>
      </c>
      <c r="H996" s="53">
        <v>0</v>
      </c>
      <c r="I996" s="54">
        <v>208.85480000000001</v>
      </c>
      <c r="J996" s="46">
        <v>208.85480000000001</v>
      </c>
      <c r="K996" s="54">
        <v>13.487159999999999</v>
      </c>
      <c r="L996" s="46">
        <v>10.531319999999999</v>
      </c>
      <c r="M996" s="53">
        <f t="shared" si="60"/>
        <v>2.9558400000000002</v>
      </c>
      <c r="N996" s="11">
        <v>2.5123644431800858</v>
      </c>
      <c r="O996" s="11">
        <v>1.961755766799778</v>
      </c>
      <c r="P996" s="11">
        <v>0.5506086763803073</v>
      </c>
      <c r="Q996" s="26">
        <v>331950</v>
      </c>
      <c r="R996">
        <v>2760</v>
      </c>
      <c r="S996">
        <v>5450</v>
      </c>
      <c r="T996" s="27">
        <f t="shared" si="61"/>
        <v>340160</v>
      </c>
      <c r="U996" s="46" t="str">
        <f t="shared" si="62"/>
        <v>IA</v>
      </c>
      <c r="V996">
        <f t="shared" si="63"/>
        <v>854605.88899213797</v>
      </c>
    </row>
    <row r="997" spans="1:22" x14ac:dyDescent="0.2">
      <c r="A997" s="24">
        <v>19161</v>
      </c>
      <c r="B997" s="25" t="s">
        <v>1215</v>
      </c>
      <c r="C997" s="46">
        <v>1131</v>
      </c>
      <c r="D997" s="46">
        <v>705</v>
      </c>
      <c r="E997" s="53">
        <v>62</v>
      </c>
      <c r="F997" s="54">
        <v>1091.82</v>
      </c>
      <c r="G997" s="46">
        <v>665.82</v>
      </c>
      <c r="H997" s="53">
        <v>22.82</v>
      </c>
      <c r="I997" s="54">
        <v>208.85480000000001</v>
      </c>
      <c r="J997" s="46">
        <v>208.85480000000001</v>
      </c>
      <c r="K997" s="54">
        <v>14.57033</v>
      </c>
      <c r="L997" s="46">
        <v>12.159739999999999</v>
      </c>
      <c r="M997" s="53">
        <f t="shared" si="60"/>
        <v>2.4105900000000009</v>
      </c>
      <c r="N997" s="11">
        <v>2.7141354456683322</v>
      </c>
      <c r="O997" s="11">
        <v>2.2650949802860358</v>
      </c>
      <c r="P997" s="11">
        <v>0.44904046538229592</v>
      </c>
      <c r="Q997" s="26">
        <v>315580</v>
      </c>
      <c r="R997">
        <v>15650</v>
      </c>
      <c r="S997">
        <v>3960</v>
      </c>
      <c r="T997" s="27">
        <f t="shared" si="61"/>
        <v>335190</v>
      </c>
      <c r="U997" s="46" t="str">
        <f t="shared" si="62"/>
        <v>IA</v>
      </c>
      <c r="V997">
        <f t="shared" si="63"/>
        <v>909751.0600335683</v>
      </c>
    </row>
    <row r="998" spans="1:22" x14ac:dyDescent="0.2">
      <c r="A998" s="24">
        <v>55139</v>
      </c>
      <c r="B998" s="25" t="s">
        <v>1216</v>
      </c>
      <c r="C998" s="46">
        <v>1590</v>
      </c>
      <c r="D998" s="46">
        <v>1370</v>
      </c>
      <c r="E998" s="53">
        <v>577</v>
      </c>
      <c r="F998" s="54">
        <v>1329.78</v>
      </c>
      <c r="G998" s="46">
        <v>1109.78</v>
      </c>
      <c r="H998" s="53">
        <v>316.77999999999997</v>
      </c>
      <c r="I998" s="54">
        <v>208.85480000000001</v>
      </c>
      <c r="J998" s="46">
        <v>208.85480000000001</v>
      </c>
      <c r="K998" s="54">
        <v>17.916029999999999</v>
      </c>
      <c r="L998" s="46">
        <v>16.212810000000001</v>
      </c>
      <c r="M998" s="53">
        <f t="shared" si="60"/>
        <v>1.7032199999999982</v>
      </c>
      <c r="N998" s="11">
        <v>3.337366557151225</v>
      </c>
      <c r="O998" s="11">
        <v>3.0200937312254421</v>
      </c>
      <c r="P998" s="11">
        <v>0.31727282592578288</v>
      </c>
      <c r="Q998" s="26">
        <v>143900</v>
      </c>
      <c r="R998">
        <v>34870</v>
      </c>
      <c r="S998">
        <v>2150</v>
      </c>
      <c r="T998" s="27">
        <f t="shared" si="61"/>
        <v>180920</v>
      </c>
      <c r="U998" s="46" t="str">
        <f t="shared" si="62"/>
        <v>WI</v>
      </c>
      <c r="V998">
        <f t="shared" si="63"/>
        <v>603796.35751979961</v>
      </c>
    </row>
    <row r="999" spans="1:22" x14ac:dyDescent="0.2">
      <c r="A999" s="24">
        <v>21059</v>
      </c>
      <c r="B999" s="25" t="s">
        <v>1217</v>
      </c>
      <c r="C999" s="46">
        <v>1178</v>
      </c>
      <c r="D999" s="46">
        <v>1484</v>
      </c>
      <c r="E999" s="53">
        <v>0</v>
      </c>
      <c r="F999" s="54">
        <v>847.38</v>
      </c>
      <c r="G999" s="46">
        <v>1153.3800000000001</v>
      </c>
      <c r="H999" s="53">
        <v>0</v>
      </c>
      <c r="I999" s="54">
        <v>208.72819999999999</v>
      </c>
      <c r="J999" s="46">
        <v>208.72819999999999</v>
      </c>
      <c r="K999" s="54">
        <v>13.037039999999999</v>
      </c>
      <c r="L999" s="46">
        <v>18.482189999999999</v>
      </c>
      <c r="M999" s="53">
        <f t="shared" si="60"/>
        <v>-5.4451499999999999</v>
      </c>
      <c r="N999" s="11">
        <v>2.428516881264589</v>
      </c>
      <c r="O999" s="11">
        <v>3.4428298461721041</v>
      </c>
      <c r="P999" s="11">
        <v>-1.014312964907516</v>
      </c>
      <c r="Q999" s="26">
        <v>150680</v>
      </c>
      <c r="R999">
        <v>35950</v>
      </c>
      <c r="S999">
        <v>2410</v>
      </c>
      <c r="T999" s="27">
        <f t="shared" si="61"/>
        <v>189040</v>
      </c>
      <c r="U999" s="46" t="str">
        <f t="shared" si="62"/>
        <v>KY</v>
      </c>
      <c r="V999">
        <f t="shared" si="63"/>
        <v>459086.8312342579</v>
      </c>
    </row>
    <row r="1000" spans="1:22" x14ac:dyDescent="0.2">
      <c r="A1000" s="24">
        <v>31011</v>
      </c>
      <c r="B1000" s="25" t="s">
        <v>1218</v>
      </c>
      <c r="C1000" s="46">
        <v>703</v>
      </c>
      <c r="D1000" s="46">
        <v>285</v>
      </c>
      <c r="E1000" s="53">
        <v>574</v>
      </c>
      <c r="F1000" s="54">
        <v>555.98</v>
      </c>
      <c r="G1000" s="46">
        <v>137.97999999999999</v>
      </c>
      <c r="H1000" s="53">
        <v>426.98</v>
      </c>
      <c r="I1000" s="54">
        <v>208.60159999999999</v>
      </c>
      <c r="J1000" s="46">
        <v>208.60159999999999</v>
      </c>
      <c r="K1000" s="54">
        <v>14.57033</v>
      </c>
      <c r="L1000" s="46">
        <v>11.61608</v>
      </c>
      <c r="M1000" s="53">
        <f t="shared" si="60"/>
        <v>2.95425</v>
      </c>
      <c r="N1000" s="11">
        <v>2.7141354456683322</v>
      </c>
      <c r="O1000" s="11">
        <v>2.1638229516914849</v>
      </c>
      <c r="P1000" s="11">
        <v>0.55031249397684678</v>
      </c>
      <c r="Q1000" s="26">
        <v>256630</v>
      </c>
      <c r="R1000">
        <v>2420</v>
      </c>
      <c r="S1000">
        <v>150110</v>
      </c>
      <c r="T1000" s="27">
        <f t="shared" si="61"/>
        <v>409160</v>
      </c>
      <c r="U1000" s="46" t="str">
        <f t="shared" si="62"/>
        <v>NE</v>
      </c>
      <c r="V1000">
        <f t="shared" si="63"/>
        <v>1110515.6589496548</v>
      </c>
    </row>
    <row r="1001" spans="1:22" x14ac:dyDescent="0.2">
      <c r="A1001" s="24">
        <v>48243</v>
      </c>
      <c r="B1001" s="25" t="s">
        <v>1219</v>
      </c>
      <c r="C1001" s="46">
        <v>158</v>
      </c>
      <c r="D1001" s="46">
        <v>158</v>
      </c>
      <c r="E1001" s="53">
        <v>158</v>
      </c>
      <c r="F1001" s="54">
        <v>0</v>
      </c>
      <c r="G1001" s="46">
        <v>0</v>
      </c>
      <c r="H1001" s="53">
        <v>0</v>
      </c>
      <c r="I1001" s="54"/>
      <c r="J1001" s="46">
        <v>208.55799999999999</v>
      </c>
      <c r="K1001" s="54">
        <v>11.4861</v>
      </c>
      <c r="L1001" s="46">
        <v>15.155559999999999</v>
      </c>
      <c r="M1001" s="53">
        <f t="shared" si="60"/>
        <v>-3.6694599999999991</v>
      </c>
      <c r="N1001" s="11">
        <v>2.1396105059041921</v>
      </c>
      <c r="O1001" s="11">
        <v>2.8231510607483248</v>
      </c>
      <c r="P1001" s="11">
        <v>-0.68354055484413301</v>
      </c>
      <c r="Q1001" s="26">
        <v>0</v>
      </c>
      <c r="R1001">
        <v>0</v>
      </c>
      <c r="S1001">
        <v>46540</v>
      </c>
      <c r="T1001" s="27">
        <f t="shared" si="61"/>
        <v>46540</v>
      </c>
      <c r="U1001" s="46" t="str">
        <f t="shared" si="62"/>
        <v>TX</v>
      </c>
      <c r="V1001">
        <f t="shared" si="63"/>
        <v>99577.472944781097</v>
      </c>
    </row>
    <row r="1002" spans="1:22" x14ac:dyDescent="0.2">
      <c r="A1002" s="24">
        <v>30055</v>
      </c>
      <c r="B1002" s="25" t="s">
        <v>1220</v>
      </c>
      <c r="C1002" s="46">
        <v>151</v>
      </c>
      <c r="D1002" s="46">
        <v>151</v>
      </c>
      <c r="E1002" s="53">
        <v>151</v>
      </c>
      <c r="F1002" s="54">
        <v>0</v>
      </c>
      <c r="G1002" s="46">
        <v>0</v>
      </c>
      <c r="H1002" s="53">
        <v>0</v>
      </c>
      <c r="I1002" s="54">
        <v>208.47499999999999</v>
      </c>
      <c r="J1002" s="46">
        <v>208.47499999999999</v>
      </c>
      <c r="K1002" s="54">
        <v>0</v>
      </c>
      <c r="L1002" s="46">
        <v>0</v>
      </c>
      <c r="M1002" s="53">
        <f t="shared" si="60"/>
        <v>0</v>
      </c>
      <c r="N1002" s="11">
        <v>0</v>
      </c>
      <c r="O1002" s="11">
        <v>0</v>
      </c>
      <c r="P1002" s="11">
        <v>0</v>
      </c>
      <c r="Q1002" s="26">
        <v>0</v>
      </c>
      <c r="R1002">
        <v>0</v>
      </c>
      <c r="S1002">
        <v>0</v>
      </c>
      <c r="T1002" s="27">
        <f t="shared" si="61"/>
        <v>0</v>
      </c>
      <c r="U1002" s="46" t="str">
        <f t="shared" si="62"/>
        <v>MT</v>
      </c>
      <c r="V1002">
        <f t="shared" si="63"/>
        <v>0</v>
      </c>
    </row>
    <row r="1003" spans="1:22" x14ac:dyDescent="0.2">
      <c r="A1003" s="24">
        <v>20113</v>
      </c>
      <c r="B1003" s="25" t="s">
        <v>1221</v>
      </c>
      <c r="C1003" s="46">
        <v>465</v>
      </c>
      <c r="D1003" s="46">
        <v>477</v>
      </c>
      <c r="E1003" s="53">
        <v>0</v>
      </c>
      <c r="F1003" s="54">
        <v>367.54</v>
      </c>
      <c r="G1003" s="46">
        <v>379.54</v>
      </c>
      <c r="H1003" s="53">
        <v>0</v>
      </c>
      <c r="I1003" s="54">
        <v>208.3485</v>
      </c>
      <c r="J1003" s="46">
        <v>208.3485</v>
      </c>
      <c r="K1003" s="54">
        <v>14.57033</v>
      </c>
      <c r="L1003" s="46">
        <v>12.159739999999999</v>
      </c>
      <c r="M1003" s="53">
        <f t="shared" si="60"/>
        <v>2.4105900000000009</v>
      </c>
      <c r="N1003" s="11">
        <v>2.7141354456683322</v>
      </c>
      <c r="O1003" s="11">
        <v>2.2650949802860358</v>
      </c>
      <c r="P1003" s="11">
        <v>0.44904046538229592</v>
      </c>
      <c r="Q1003" s="26">
        <v>343230</v>
      </c>
      <c r="R1003">
        <v>2430</v>
      </c>
      <c r="S1003">
        <v>169600</v>
      </c>
      <c r="T1003" s="27">
        <f t="shared" si="61"/>
        <v>515260</v>
      </c>
      <c r="U1003" s="46" t="str">
        <f t="shared" si="62"/>
        <v>KS</v>
      </c>
      <c r="V1003">
        <f t="shared" si="63"/>
        <v>1398485.4297350647</v>
      </c>
    </row>
    <row r="1004" spans="1:22" x14ac:dyDescent="0.2">
      <c r="A1004" s="24">
        <v>19031</v>
      </c>
      <c r="B1004" s="25" t="s">
        <v>1222</v>
      </c>
      <c r="C1004" s="46">
        <v>1502</v>
      </c>
      <c r="D1004" s="46">
        <v>1687</v>
      </c>
      <c r="E1004" s="53">
        <v>0</v>
      </c>
      <c r="F1004" s="54">
        <v>1419.44</v>
      </c>
      <c r="G1004" s="46">
        <v>1604.44</v>
      </c>
      <c r="H1004" s="53">
        <v>0</v>
      </c>
      <c r="I1004" s="54">
        <v>207.71559999999999</v>
      </c>
      <c r="J1004" s="46">
        <v>207.71559999999999</v>
      </c>
      <c r="K1004" s="54">
        <v>13.56072</v>
      </c>
      <c r="L1004" s="46">
        <v>11.972709999999999</v>
      </c>
      <c r="M1004" s="53">
        <f t="shared" si="60"/>
        <v>1.5880100000000006</v>
      </c>
      <c r="N1004" s="11">
        <v>2.5260670706005608</v>
      </c>
      <c r="O1004" s="11">
        <v>2.2302553608399882</v>
      </c>
      <c r="P1004" s="11">
        <v>0.29581170976057303</v>
      </c>
      <c r="Q1004" s="26">
        <v>274970</v>
      </c>
      <c r="R1004">
        <v>31200</v>
      </c>
      <c r="S1004">
        <v>11440</v>
      </c>
      <c r="T1004" s="27">
        <f t="shared" si="61"/>
        <v>317610</v>
      </c>
      <c r="U1004" s="46" t="str">
        <f t="shared" si="62"/>
        <v>IA</v>
      </c>
      <c r="V1004">
        <f t="shared" si="63"/>
        <v>802304.16229344415</v>
      </c>
    </row>
    <row r="1005" spans="1:22" x14ac:dyDescent="0.2">
      <c r="A1005" s="24">
        <v>27107</v>
      </c>
      <c r="B1005" s="25" t="s">
        <v>1223</v>
      </c>
      <c r="C1005" s="46">
        <v>780</v>
      </c>
      <c r="D1005" s="46">
        <v>780</v>
      </c>
      <c r="E1005" s="53">
        <v>0</v>
      </c>
      <c r="F1005" s="54">
        <v>778.02</v>
      </c>
      <c r="G1005" s="46">
        <v>778.02</v>
      </c>
      <c r="H1005" s="53">
        <v>0</v>
      </c>
      <c r="I1005" s="54">
        <v>207.4624</v>
      </c>
      <c r="J1005" s="46">
        <v>207.4624</v>
      </c>
      <c r="K1005" s="54">
        <v>15.30494</v>
      </c>
      <c r="L1005" s="46">
        <v>13.512460000000001</v>
      </c>
      <c r="M1005" s="53">
        <f t="shared" si="60"/>
        <v>1.7924799999999994</v>
      </c>
      <c r="N1005" s="11">
        <v>2.850977304414319</v>
      </c>
      <c r="O1005" s="11">
        <v>2.517077282681691</v>
      </c>
      <c r="P1005" s="11">
        <v>0.33390002173262862</v>
      </c>
      <c r="Q1005" s="26">
        <v>457520</v>
      </c>
      <c r="R1005">
        <v>13620</v>
      </c>
      <c r="S1005">
        <v>3170</v>
      </c>
      <c r="T1005" s="27">
        <f t="shared" si="61"/>
        <v>474310</v>
      </c>
      <c r="U1005" s="46" t="str">
        <f t="shared" si="62"/>
        <v>MN</v>
      </c>
      <c r="V1005">
        <f t="shared" si="63"/>
        <v>1352247.0452567555</v>
      </c>
    </row>
    <row r="1006" spans="1:22" x14ac:dyDescent="0.2">
      <c r="A1006" s="24">
        <v>39067</v>
      </c>
      <c r="B1006" s="25" t="s">
        <v>1224</v>
      </c>
      <c r="C1006" s="46">
        <v>964</v>
      </c>
      <c r="D1006" s="46">
        <v>964</v>
      </c>
      <c r="E1006" s="53">
        <v>120</v>
      </c>
      <c r="F1006" s="54">
        <v>564.9</v>
      </c>
      <c r="G1006" s="46">
        <v>564.9</v>
      </c>
      <c r="H1006" s="53">
        <v>0</v>
      </c>
      <c r="I1006" s="54">
        <v>207.4624</v>
      </c>
      <c r="J1006" s="46">
        <v>207.4624</v>
      </c>
      <c r="K1006" s="54">
        <v>23.65147</v>
      </c>
      <c r="L1006" s="46">
        <v>22.005269999999999</v>
      </c>
      <c r="M1006" s="53">
        <f t="shared" si="60"/>
        <v>1.6462000000000003</v>
      </c>
      <c r="N1006" s="11">
        <v>4.4057542326880164</v>
      </c>
      <c r="O1006" s="11">
        <v>4.0991029920737541</v>
      </c>
      <c r="P1006" s="11">
        <v>0.30665124061426258</v>
      </c>
      <c r="Q1006" s="26">
        <v>20500</v>
      </c>
      <c r="R1006">
        <v>43410</v>
      </c>
      <c r="S1006">
        <v>5670</v>
      </c>
      <c r="T1006" s="27">
        <f t="shared" si="61"/>
        <v>69580</v>
      </c>
      <c r="U1006" s="46" t="str">
        <f t="shared" si="62"/>
        <v>OH</v>
      </c>
      <c r="V1006">
        <f t="shared" si="63"/>
        <v>306552.37951043219</v>
      </c>
    </row>
    <row r="1007" spans="1:22" x14ac:dyDescent="0.2">
      <c r="A1007" s="24">
        <v>21231</v>
      </c>
      <c r="B1007" s="25" t="s">
        <v>1225</v>
      </c>
      <c r="C1007" s="46">
        <v>527</v>
      </c>
      <c r="D1007" s="46">
        <v>442</v>
      </c>
      <c r="E1007" s="53">
        <v>8</v>
      </c>
      <c r="F1007" s="54">
        <v>302.5</v>
      </c>
      <c r="G1007" s="46">
        <v>217.5</v>
      </c>
      <c r="H1007" s="53">
        <v>0</v>
      </c>
      <c r="I1007" s="54">
        <v>207.33580000000001</v>
      </c>
      <c r="J1007" s="46">
        <v>207.33580000000001</v>
      </c>
      <c r="K1007" s="54">
        <v>11.60197</v>
      </c>
      <c r="L1007" s="46">
        <v>17.129950000000001</v>
      </c>
      <c r="M1007" s="53">
        <f t="shared" si="60"/>
        <v>-5.5279800000000012</v>
      </c>
      <c r="N1007" s="11">
        <v>2.1611945657085752</v>
      </c>
      <c r="O1007" s="11">
        <v>3.1909369573322119</v>
      </c>
      <c r="P1007" s="11">
        <v>-1.029742391623637</v>
      </c>
      <c r="Q1007" s="26">
        <v>16870</v>
      </c>
      <c r="R1007">
        <v>42800</v>
      </c>
      <c r="S1007">
        <v>9450</v>
      </c>
      <c r="T1007" s="27">
        <f t="shared" si="61"/>
        <v>69120</v>
      </c>
      <c r="U1007" s="46" t="str">
        <f t="shared" si="62"/>
        <v>KY</v>
      </c>
      <c r="V1007">
        <f t="shared" si="63"/>
        <v>149381.76838177672</v>
      </c>
    </row>
    <row r="1008" spans="1:22" x14ac:dyDescent="0.2">
      <c r="A1008" s="24">
        <v>53047</v>
      </c>
      <c r="B1008" s="25" t="s">
        <v>1226</v>
      </c>
      <c r="C1008" s="46">
        <v>808</v>
      </c>
      <c r="D1008" s="46">
        <v>808</v>
      </c>
      <c r="E1008" s="53">
        <v>128</v>
      </c>
      <c r="F1008" s="54">
        <v>273.33999999999997</v>
      </c>
      <c r="G1008" s="46">
        <v>273.33999999999997</v>
      </c>
      <c r="H1008" s="53">
        <v>0</v>
      </c>
      <c r="I1008" s="54"/>
      <c r="J1008" s="46">
        <v>207.2664</v>
      </c>
      <c r="K1008" s="54">
        <v>19.14414</v>
      </c>
      <c r="L1008" s="46">
        <v>14.97573</v>
      </c>
      <c r="M1008" s="53">
        <f t="shared" si="60"/>
        <v>4.1684099999999997</v>
      </c>
      <c r="N1008" s="11">
        <v>3.5661367279146692</v>
      </c>
      <c r="O1008" s="11">
        <v>2.7896526446387022</v>
      </c>
      <c r="P1008" s="11">
        <v>0.77648408327596774</v>
      </c>
      <c r="Q1008" s="26">
        <v>1380</v>
      </c>
      <c r="R1008">
        <v>2200</v>
      </c>
      <c r="S1008">
        <v>222690</v>
      </c>
      <c r="T1008" s="27">
        <f t="shared" si="61"/>
        <v>226270</v>
      </c>
      <c r="U1008" s="46" t="str">
        <f t="shared" si="62"/>
        <v>WA</v>
      </c>
      <c r="V1008">
        <f t="shared" si="63"/>
        <v>806909.75742525223</v>
      </c>
    </row>
    <row r="1009" spans="1:22" x14ac:dyDescent="0.2">
      <c r="A1009" s="24">
        <v>48229</v>
      </c>
      <c r="B1009" s="25" t="s">
        <v>1227</v>
      </c>
      <c r="C1009" s="46">
        <v>144</v>
      </c>
      <c r="D1009" s="46">
        <v>144</v>
      </c>
      <c r="E1009" s="53">
        <v>144</v>
      </c>
      <c r="F1009" s="54">
        <v>0</v>
      </c>
      <c r="G1009" s="46">
        <v>0</v>
      </c>
      <c r="H1009" s="53">
        <v>0</v>
      </c>
      <c r="I1009" s="54"/>
      <c r="J1009" s="46">
        <v>207.23419999999999</v>
      </c>
      <c r="K1009" s="54">
        <v>0</v>
      </c>
      <c r="L1009" s="46">
        <v>0</v>
      </c>
      <c r="M1009" s="53">
        <f t="shared" si="60"/>
        <v>0</v>
      </c>
      <c r="N1009" s="11">
        <v>0</v>
      </c>
      <c r="O1009" s="11">
        <v>0</v>
      </c>
      <c r="P1009" s="11">
        <v>0</v>
      </c>
      <c r="Q1009" s="26">
        <v>0</v>
      </c>
      <c r="R1009">
        <v>0</v>
      </c>
      <c r="S1009">
        <v>0</v>
      </c>
      <c r="T1009" s="27">
        <f t="shared" si="61"/>
        <v>0</v>
      </c>
      <c r="U1009" s="46" t="str">
        <f t="shared" si="62"/>
        <v>TX</v>
      </c>
      <c r="V1009">
        <f t="shared" si="63"/>
        <v>0</v>
      </c>
    </row>
    <row r="1010" spans="1:22" x14ac:dyDescent="0.2">
      <c r="A1010" s="24">
        <v>27095</v>
      </c>
      <c r="B1010" s="25" t="s">
        <v>1228</v>
      </c>
      <c r="C1010" s="46">
        <v>902</v>
      </c>
      <c r="D1010" s="46">
        <v>752</v>
      </c>
      <c r="E1010" s="53">
        <v>167</v>
      </c>
      <c r="F1010" s="54">
        <v>864.86</v>
      </c>
      <c r="G1010" s="46">
        <v>714.86</v>
      </c>
      <c r="H1010" s="53">
        <v>129.86000000000001</v>
      </c>
      <c r="I1010" s="54">
        <v>207.08269999999999</v>
      </c>
      <c r="J1010" s="46">
        <v>207.08269999999999</v>
      </c>
      <c r="K1010" s="54">
        <v>15.44196</v>
      </c>
      <c r="L1010" s="46">
        <v>13.259370000000001</v>
      </c>
      <c r="M1010" s="53">
        <f t="shared" si="60"/>
        <v>2.1825899999999994</v>
      </c>
      <c r="N1010" s="11">
        <v>2.8765011490194499</v>
      </c>
      <c r="O1010" s="11">
        <v>2.469932122623943</v>
      </c>
      <c r="P1010" s="11">
        <v>0.40656902639550668</v>
      </c>
      <c r="Q1010" s="26">
        <v>54840</v>
      </c>
      <c r="R1010">
        <v>75180</v>
      </c>
      <c r="S1010">
        <v>10290</v>
      </c>
      <c r="T1010" s="27">
        <f t="shared" si="61"/>
        <v>140310</v>
      </c>
      <c r="U1010" s="46" t="str">
        <f t="shared" si="62"/>
        <v>MN</v>
      </c>
      <c r="V1010">
        <f t="shared" si="63"/>
        <v>403601.876218919</v>
      </c>
    </row>
    <row r="1011" spans="1:22" x14ac:dyDescent="0.2">
      <c r="A1011" s="24">
        <v>53009</v>
      </c>
      <c r="B1011" s="25" t="s">
        <v>1229</v>
      </c>
      <c r="C1011" s="46">
        <v>3174</v>
      </c>
      <c r="D1011" s="46">
        <v>3753</v>
      </c>
      <c r="E1011" s="53">
        <v>1005</v>
      </c>
      <c r="F1011" s="54">
        <v>2468.94</v>
      </c>
      <c r="G1011" s="46">
        <v>3047.94</v>
      </c>
      <c r="H1011" s="53">
        <v>299.94009999999997</v>
      </c>
      <c r="I1011" s="54"/>
      <c r="J1011" s="46">
        <v>207.05170000000001</v>
      </c>
      <c r="K1011" s="54">
        <v>44.381869999999999</v>
      </c>
      <c r="L1011" s="46">
        <v>31.0124</v>
      </c>
      <c r="M1011" s="53">
        <f t="shared" si="60"/>
        <v>13.36947</v>
      </c>
      <c r="N1011" s="11">
        <v>8.2673766834412117</v>
      </c>
      <c r="O1011" s="11">
        <v>5.7769353264644367</v>
      </c>
      <c r="P1011" s="11">
        <v>2.490441356976774</v>
      </c>
      <c r="Q1011" s="26">
        <v>440</v>
      </c>
      <c r="R1011">
        <v>18120</v>
      </c>
      <c r="S1011">
        <v>59230</v>
      </c>
      <c r="T1011" s="27">
        <f t="shared" si="61"/>
        <v>77790</v>
      </c>
      <c r="U1011" s="46" t="str">
        <f t="shared" si="62"/>
        <v>WA</v>
      </c>
      <c r="V1011">
        <f t="shared" si="63"/>
        <v>643119.23220489186</v>
      </c>
    </row>
    <row r="1012" spans="1:22" x14ac:dyDescent="0.2">
      <c r="A1012" s="24">
        <v>19137</v>
      </c>
      <c r="B1012" s="25" t="s">
        <v>1230</v>
      </c>
      <c r="C1012" s="46">
        <v>754</v>
      </c>
      <c r="D1012" s="46">
        <v>617</v>
      </c>
      <c r="E1012" s="53">
        <v>71</v>
      </c>
      <c r="F1012" s="54">
        <v>583.72</v>
      </c>
      <c r="G1012" s="46">
        <v>446.72</v>
      </c>
      <c r="H1012" s="53">
        <v>0</v>
      </c>
      <c r="I1012" s="54">
        <v>206.95609999999999</v>
      </c>
      <c r="J1012" s="46">
        <v>206.95609999999999</v>
      </c>
      <c r="K1012" s="54">
        <v>12.650449999999999</v>
      </c>
      <c r="L1012" s="46">
        <v>11.43699</v>
      </c>
      <c r="M1012" s="53">
        <f t="shared" si="60"/>
        <v>1.2134599999999995</v>
      </c>
      <c r="N1012" s="11">
        <v>2.356503576010629</v>
      </c>
      <c r="O1012" s="11">
        <v>2.130462381480327</v>
      </c>
      <c r="P1012" s="11">
        <v>0.22604119453030189</v>
      </c>
      <c r="Q1012" s="26">
        <v>180080</v>
      </c>
      <c r="R1012">
        <v>47730</v>
      </c>
      <c r="S1012">
        <v>10530</v>
      </c>
      <c r="T1012" s="27">
        <f t="shared" si="61"/>
        <v>238340</v>
      </c>
      <c r="U1012" s="46" t="str">
        <f t="shared" si="62"/>
        <v>IA</v>
      </c>
      <c r="V1012">
        <f t="shared" si="63"/>
        <v>561649.06230637326</v>
      </c>
    </row>
    <row r="1013" spans="1:22" x14ac:dyDescent="0.2">
      <c r="A1013" s="24">
        <v>18077</v>
      </c>
      <c r="B1013" s="25" t="s">
        <v>1231</v>
      </c>
      <c r="C1013" s="46">
        <v>1596</v>
      </c>
      <c r="D1013" s="46">
        <v>1628</v>
      </c>
      <c r="E1013" s="53">
        <v>207</v>
      </c>
      <c r="F1013" s="54">
        <v>1507.26</v>
      </c>
      <c r="G1013" s="46">
        <v>1539.26</v>
      </c>
      <c r="H1013" s="53">
        <v>118.26</v>
      </c>
      <c r="I1013" s="54">
        <v>206.7029</v>
      </c>
      <c r="J1013" s="46">
        <v>206.7029</v>
      </c>
      <c r="K1013" s="54">
        <v>13.72958</v>
      </c>
      <c r="L1013" s="46">
        <v>12.28703</v>
      </c>
      <c r="M1013" s="53">
        <f t="shared" si="60"/>
        <v>1.4425500000000007</v>
      </c>
      <c r="N1013" s="11">
        <v>2.5575220144045478</v>
      </c>
      <c r="O1013" s="11">
        <v>2.2888063376045822</v>
      </c>
      <c r="P1013" s="11">
        <v>0.26871567679996639</v>
      </c>
      <c r="Q1013" s="26">
        <v>48790</v>
      </c>
      <c r="R1013">
        <v>33040</v>
      </c>
      <c r="S1013">
        <v>5410</v>
      </c>
      <c r="T1013" s="27">
        <f t="shared" si="61"/>
        <v>87240</v>
      </c>
      <c r="U1013" s="46" t="str">
        <f t="shared" si="62"/>
        <v>IN</v>
      </c>
      <c r="V1013">
        <f t="shared" si="63"/>
        <v>223118.22053665275</v>
      </c>
    </row>
    <row r="1014" spans="1:22" x14ac:dyDescent="0.2">
      <c r="A1014" s="24">
        <v>27169</v>
      </c>
      <c r="B1014" s="25" t="s">
        <v>1232</v>
      </c>
      <c r="C1014" s="46">
        <v>756</v>
      </c>
      <c r="D1014" s="46">
        <v>688</v>
      </c>
      <c r="E1014" s="53">
        <v>0</v>
      </c>
      <c r="F1014" s="54">
        <v>592.1</v>
      </c>
      <c r="G1014" s="46">
        <v>524.1</v>
      </c>
      <c r="H1014" s="53">
        <v>0</v>
      </c>
      <c r="I1014" s="54">
        <v>206.32320000000001</v>
      </c>
      <c r="J1014" s="46">
        <v>206.32320000000001</v>
      </c>
      <c r="K1014" s="54">
        <v>15.93608</v>
      </c>
      <c r="L1014" s="46">
        <v>14.09146</v>
      </c>
      <c r="M1014" s="53">
        <f t="shared" si="60"/>
        <v>1.8446200000000008</v>
      </c>
      <c r="N1014" s="11">
        <v>2.968544953546433</v>
      </c>
      <c r="O1014" s="11">
        <v>2.6249323843191941</v>
      </c>
      <c r="P1014" s="11">
        <v>0.34361256922723932</v>
      </c>
      <c r="Q1014" s="26">
        <v>93890</v>
      </c>
      <c r="R1014">
        <v>86070</v>
      </c>
      <c r="S1014">
        <v>33460</v>
      </c>
      <c r="T1014" s="27">
        <f t="shared" si="61"/>
        <v>213420</v>
      </c>
      <c r="U1014" s="46" t="str">
        <f t="shared" si="62"/>
        <v>MN</v>
      </c>
      <c r="V1014">
        <f t="shared" si="63"/>
        <v>633546.8639858797</v>
      </c>
    </row>
    <row r="1015" spans="1:22" x14ac:dyDescent="0.2">
      <c r="A1015" s="24">
        <v>39137</v>
      </c>
      <c r="B1015" s="25" t="s">
        <v>1233</v>
      </c>
      <c r="C1015" s="46">
        <v>913</v>
      </c>
      <c r="D1015" s="46">
        <v>902</v>
      </c>
      <c r="E1015" s="53">
        <v>0</v>
      </c>
      <c r="F1015" s="54">
        <v>460.78</v>
      </c>
      <c r="G1015" s="46">
        <v>449.78</v>
      </c>
      <c r="H1015" s="53">
        <v>0</v>
      </c>
      <c r="I1015" s="54">
        <v>206.0701</v>
      </c>
      <c r="J1015" s="46">
        <v>206.0701</v>
      </c>
      <c r="K1015" s="54">
        <v>25.019839999999999</v>
      </c>
      <c r="L1015" s="46">
        <v>23.286950000000001</v>
      </c>
      <c r="M1015" s="53">
        <f t="shared" si="60"/>
        <v>1.7328899999999976</v>
      </c>
      <c r="N1015" s="11">
        <v>4.6606517895579831</v>
      </c>
      <c r="O1015" s="11">
        <v>4.3378520882166818</v>
      </c>
      <c r="P1015" s="11">
        <v>0.32279970134130043</v>
      </c>
      <c r="Q1015" s="26">
        <v>268530</v>
      </c>
      <c r="R1015">
        <v>1610</v>
      </c>
      <c r="S1015">
        <v>2830</v>
      </c>
      <c r="T1015" s="27">
        <f t="shared" si="61"/>
        <v>272970</v>
      </c>
      <c r="U1015" s="46" t="str">
        <f t="shared" si="62"/>
        <v>OH</v>
      </c>
      <c r="V1015">
        <f t="shared" si="63"/>
        <v>1272218.1189956428</v>
      </c>
    </row>
    <row r="1016" spans="1:22" x14ac:dyDescent="0.2">
      <c r="A1016" s="24">
        <v>17103</v>
      </c>
      <c r="B1016" s="25" t="s">
        <v>1234</v>
      </c>
      <c r="C1016" s="46">
        <v>1908</v>
      </c>
      <c r="D1016" s="46">
        <v>2313</v>
      </c>
      <c r="E1016" s="53">
        <v>0</v>
      </c>
      <c r="F1016" s="54">
        <v>1868.26</v>
      </c>
      <c r="G1016" s="46">
        <v>2273.2600000000002</v>
      </c>
      <c r="H1016" s="53">
        <v>0</v>
      </c>
      <c r="I1016" s="54">
        <v>205.9435</v>
      </c>
      <c r="J1016" s="46">
        <v>205.9435</v>
      </c>
      <c r="K1016" s="54">
        <v>13.678839999999999</v>
      </c>
      <c r="L1016" s="46">
        <v>12.12119</v>
      </c>
      <c r="M1016" s="53">
        <f t="shared" si="60"/>
        <v>1.5576499999999989</v>
      </c>
      <c r="N1016" s="11">
        <v>2.5480702564475761</v>
      </c>
      <c r="O1016" s="11">
        <v>2.2579139540889281</v>
      </c>
      <c r="P1016" s="11">
        <v>0.29015630235864759</v>
      </c>
      <c r="Q1016" s="26">
        <v>387490</v>
      </c>
      <c r="R1016">
        <v>10210</v>
      </c>
      <c r="S1016">
        <v>230</v>
      </c>
      <c r="T1016" s="27">
        <f t="shared" si="61"/>
        <v>397930</v>
      </c>
      <c r="U1016" s="46" t="str">
        <f t="shared" si="62"/>
        <v>IL</v>
      </c>
      <c r="V1016">
        <f t="shared" si="63"/>
        <v>1013953.597148184</v>
      </c>
    </row>
    <row r="1017" spans="1:22" x14ac:dyDescent="0.2">
      <c r="A1017" s="24">
        <v>17173</v>
      </c>
      <c r="B1017" s="25" t="s">
        <v>1235</v>
      </c>
      <c r="C1017" s="46">
        <v>1292</v>
      </c>
      <c r="D1017" s="46">
        <v>1994</v>
      </c>
      <c r="E1017" s="53">
        <v>7</v>
      </c>
      <c r="F1017" s="54">
        <v>1179.3599999999999</v>
      </c>
      <c r="G1017" s="46">
        <v>1881.36</v>
      </c>
      <c r="H1017" s="53">
        <v>0</v>
      </c>
      <c r="I1017" s="54">
        <v>205.9435</v>
      </c>
      <c r="J1017" s="46">
        <v>205.9435</v>
      </c>
      <c r="K1017" s="54">
        <v>13.34408</v>
      </c>
      <c r="L1017" s="46">
        <v>11.50347</v>
      </c>
      <c r="M1017" s="53">
        <f t="shared" si="60"/>
        <v>1.8406099999999999</v>
      </c>
      <c r="N1017" s="11">
        <v>2.4857117524334642</v>
      </c>
      <c r="O1017" s="11">
        <v>2.1428461589533172</v>
      </c>
      <c r="P1017" s="11">
        <v>0.34286559348014689</v>
      </c>
      <c r="Q1017" s="26">
        <v>330210</v>
      </c>
      <c r="R1017">
        <v>42810</v>
      </c>
      <c r="S1017">
        <v>810</v>
      </c>
      <c r="T1017" s="27">
        <f t="shared" si="61"/>
        <v>373830</v>
      </c>
      <c r="U1017" s="46" t="str">
        <f t="shared" si="62"/>
        <v>IL</v>
      </c>
      <c r="V1017">
        <f t="shared" si="63"/>
        <v>929233.62441220193</v>
      </c>
    </row>
    <row r="1018" spans="1:22" x14ac:dyDescent="0.2">
      <c r="A1018" s="24">
        <v>55065</v>
      </c>
      <c r="B1018" s="25" t="s">
        <v>1236</v>
      </c>
      <c r="C1018" s="46">
        <v>787</v>
      </c>
      <c r="D1018" s="46">
        <v>684</v>
      </c>
      <c r="E1018" s="53">
        <v>0</v>
      </c>
      <c r="F1018" s="54">
        <v>313.22000000000003</v>
      </c>
      <c r="G1018" s="46">
        <v>210.22</v>
      </c>
      <c r="H1018" s="53">
        <v>0</v>
      </c>
      <c r="I1018" s="54">
        <v>205.9435</v>
      </c>
      <c r="J1018" s="46">
        <v>205.9435</v>
      </c>
      <c r="K1018" s="54">
        <v>17.098120000000002</v>
      </c>
      <c r="L1018" s="46">
        <v>15.54176</v>
      </c>
      <c r="M1018" s="53">
        <f t="shared" si="60"/>
        <v>1.5563600000000015</v>
      </c>
      <c r="N1018" s="11">
        <v>3.1850077209157668</v>
      </c>
      <c r="O1018" s="11">
        <v>2.8950917174882278</v>
      </c>
      <c r="P1018" s="11">
        <v>0.28991600342753859</v>
      </c>
      <c r="Q1018" s="26">
        <v>223950</v>
      </c>
      <c r="R1018">
        <v>117080</v>
      </c>
      <c r="S1018">
        <v>1460</v>
      </c>
      <c r="T1018" s="27">
        <f t="shared" si="61"/>
        <v>342490</v>
      </c>
      <c r="U1018" s="46" t="str">
        <f t="shared" si="62"/>
        <v>WI</v>
      </c>
      <c r="V1018">
        <f t="shared" si="63"/>
        <v>1090833.294336441</v>
      </c>
    </row>
    <row r="1019" spans="1:22" x14ac:dyDescent="0.2">
      <c r="A1019" s="24">
        <v>17131</v>
      </c>
      <c r="B1019" s="25" t="s">
        <v>1237</v>
      </c>
      <c r="C1019" s="46">
        <v>1493</v>
      </c>
      <c r="D1019" s="46">
        <v>1693</v>
      </c>
      <c r="E1019" s="53">
        <v>0</v>
      </c>
      <c r="F1019" s="54">
        <v>1393.58</v>
      </c>
      <c r="G1019" s="46">
        <v>1593.58</v>
      </c>
      <c r="H1019" s="53">
        <v>0</v>
      </c>
      <c r="I1019" s="54">
        <v>205.8169</v>
      </c>
      <c r="J1019" s="46">
        <v>205.8169</v>
      </c>
      <c r="K1019" s="54">
        <v>13.46114</v>
      </c>
      <c r="L1019" s="46">
        <v>11.80594</v>
      </c>
      <c r="M1019" s="53">
        <f t="shared" si="60"/>
        <v>1.6552000000000007</v>
      </c>
      <c r="N1019" s="11">
        <v>2.5075174833448401</v>
      </c>
      <c r="O1019" s="11">
        <v>2.1991897385600461</v>
      </c>
      <c r="P1019" s="11">
        <v>0.3083277447847938</v>
      </c>
      <c r="Q1019" s="26">
        <v>259930</v>
      </c>
      <c r="R1019">
        <v>27520</v>
      </c>
      <c r="S1019">
        <v>130</v>
      </c>
      <c r="T1019" s="27">
        <f t="shared" si="61"/>
        <v>287580</v>
      </c>
      <c r="U1019" s="46" t="str">
        <f t="shared" si="62"/>
        <v>IL</v>
      </c>
      <c r="V1019">
        <f t="shared" si="63"/>
        <v>721111.87786030909</v>
      </c>
    </row>
    <row r="1020" spans="1:22" x14ac:dyDescent="0.2">
      <c r="A1020" s="24">
        <v>55131</v>
      </c>
      <c r="B1020" s="25" t="s">
        <v>1238</v>
      </c>
      <c r="C1020" s="46">
        <v>1567</v>
      </c>
      <c r="D1020" s="46">
        <v>1534</v>
      </c>
      <c r="E1020" s="53">
        <v>874</v>
      </c>
      <c r="F1020" s="54">
        <v>1247.68</v>
      </c>
      <c r="G1020" s="46">
        <v>1214.68</v>
      </c>
      <c r="H1020" s="53">
        <v>554.67999999999995</v>
      </c>
      <c r="I1020" s="54">
        <v>205.8169</v>
      </c>
      <c r="J1020" s="46">
        <v>205.8169</v>
      </c>
      <c r="K1020" s="54">
        <v>17.134170000000001</v>
      </c>
      <c r="L1020" s="46">
        <v>15.42572</v>
      </c>
      <c r="M1020" s="53">
        <f t="shared" si="60"/>
        <v>1.7084500000000009</v>
      </c>
      <c r="N1020" s="11">
        <v>3.1917230515099502</v>
      </c>
      <c r="O1020" s="11">
        <v>2.873475990382846</v>
      </c>
      <c r="P1020" s="11">
        <v>0.3182470611271031</v>
      </c>
      <c r="Q1020" s="26">
        <v>103990</v>
      </c>
      <c r="R1020">
        <v>54500</v>
      </c>
      <c r="S1020">
        <v>3220</v>
      </c>
      <c r="T1020" s="27">
        <f t="shared" si="61"/>
        <v>161710</v>
      </c>
      <c r="U1020" s="46" t="str">
        <f t="shared" si="62"/>
        <v>WI</v>
      </c>
      <c r="V1020">
        <f t="shared" si="63"/>
        <v>516133.53465967404</v>
      </c>
    </row>
    <row r="1021" spans="1:22" x14ac:dyDescent="0.2">
      <c r="A1021" s="24">
        <v>27109</v>
      </c>
      <c r="B1021" s="25" t="s">
        <v>1239</v>
      </c>
      <c r="C1021" s="46">
        <v>1111</v>
      </c>
      <c r="D1021" s="46">
        <v>1019</v>
      </c>
      <c r="E1021" s="53">
        <v>113</v>
      </c>
      <c r="F1021" s="54">
        <v>954.64</v>
      </c>
      <c r="G1021" s="46">
        <v>862.64</v>
      </c>
      <c r="H1021" s="53">
        <v>0</v>
      </c>
      <c r="I1021" s="54">
        <v>205.69030000000001</v>
      </c>
      <c r="J1021" s="46">
        <v>205.69030000000001</v>
      </c>
      <c r="K1021" s="54">
        <v>15.906700000000001</v>
      </c>
      <c r="L1021" s="46">
        <v>14.4095</v>
      </c>
      <c r="M1021" s="53">
        <f t="shared" si="60"/>
        <v>1.4972000000000012</v>
      </c>
      <c r="N1021" s="11">
        <v>2.963072098820855</v>
      </c>
      <c r="O1021" s="11">
        <v>2.68417631614094</v>
      </c>
      <c r="P1021" s="11">
        <v>0.27889578267991388</v>
      </c>
      <c r="Q1021" s="26">
        <v>187990</v>
      </c>
      <c r="R1021">
        <v>65490</v>
      </c>
      <c r="S1021">
        <v>60740</v>
      </c>
      <c r="T1021" s="27">
        <f t="shared" si="61"/>
        <v>314220</v>
      </c>
      <c r="U1021" s="46" t="str">
        <f t="shared" si="62"/>
        <v>MN</v>
      </c>
      <c r="V1021">
        <f t="shared" si="63"/>
        <v>931056.51489148906</v>
      </c>
    </row>
    <row r="1022" spans="1:22" x14ac:dyDescent="0.2">
      <c r="A1022" s="24">
        <v>46013</v>
      </c>
      <c r="B1022" s="25" t="s">
        <v>1240</v>
      </c>
      <c r="C1022" s="46">
        <v>563</v>
      </c>
      <c r="D1022" s="46">
        <v>563</v>
      </c>
      <c r="E1022" s="53">
        <v>143</v>
      </c>
      <c r="F1022" s="54">
        <v>386.4</v>
      </c>
      <c r="G1022" s="46">
        <v>386.4</v>
      </c>
      <c r="H1022" s="53">
        <v>0</v>
      </c>
      <c r="I1022" s="54">
        <v>205.69030000000001</v>
      </c>
      <c r="J1022" s="46">
        <v>205.69030000000001</v>
      </c>
      <c r="K1022" s="54">
        <v>13.81776</v>
      </c>
      <c r="L1022" s="46">
        <v>11.50372</v>
      </c>
      <c r="M1022" s="53">
        <f t="shared" si="60"/>
        <v>2.3140400000000003</v>
      </c>
      <c r="N1022" s="11">
        <v>2.5739480297109298</v>
      </c>
      <c r="O1022" s="11">
        <v>2.1428927285136101</v>
      </c>
      <c r="P1022" s="11">
        <v>0.43105530119732</v>
      </c>
      <c r="Q1022" s="26">
        <v>2350</v>
      </c>
      <c r="R1022">
        <v>6690</v>
      </c>
      <c r="S1022">
        <v>360</v>
      </c>
      <c r="T1022" s="27">
        <f t="shared" si="61"/>
        <v>9400</v>
      </c>
      <c r="U1022" s="46" t="str">
        <f t="shared" si="62"/>
        <v>SD</v>
      </c>
      <c r="V1022">
        <f t="shared" si="63"/>
        <v>24195.111479282739</v>
      </c>
    </row>
    <row r="1023" spans="1:22" x14ac:dyDescent="0.2">
      <c r="A1023" s="24">
        <v>30083</v>
      </c>
      <c r="B1023" s="25" t="s">
        <v>1241</v>
      </c>
      <c r="C1023" s="46">
        <v>273</v>
      </c>
      <c r="D1023" s="46">
        <v>271</v>
      </c>
      <c r="E1023" s="53">
        <v>191</v>
      </c>
      <c r="F1023" s="54">
        <v>59.819989999999997</v>
      </c>
      <c r="G1023" s="46">
        <v>57.819989999999997</v>
      </c>
      <c r="H1023" s="53">
        <v>0</v>
      </c>
      <c r="I1023" s="54">
        <v>205.43719999999999</v>
      </c>
      <c r="J1023" s="46">
        <v>205.43719999999999</v>
      </c>
      <c r="K1023" s="54">
        <v>0</v>
      </c>
      <c r="L1023" s="46">
        <v>0</v>
      </c>
      <c r="M1023" s="53">
        <f t="shared" si="60"/>
        <v>0</v>
      </c>
      <c r="N1023" s="11">
        <v>0</v>
      </c>
      <c r="O1023" s="11">
        <v>0</v>
      </c>
      <c r="P1023" s="11">
        <v>0</v>
      </c>
      <c r="Q1023" s="26">
        <v>0</v>
      </c>
      <c r="R1023">
        <v>0</v>
      </c>
      <c r="S1023">
        <v>0</v>
      </c>
      <c r="T1023" s="27">
        <f t="shared" si="61"/>
        <v>0</v>
      </c>
      <c r="U1023" s="46" t="str">
        <f t="shared" si="62"/>
        <v>MT</v>
      </c>
      <c r="V1023">
        <f t="shared" si="63"/>
        <v>0</v>
      </c>
    </row>
    <row r="1024" spans="1:22" x14ac:dyDescent="0.2">
      <c r="A1024" s="24">
        <v>46011</v>
      </c>
      <c r="B1024" s="25" t="s">
        <v>1242</v>
      </c>
      <c r="C1024" s="46">
        <v>703</v>
      </c>
      <c r="D1024" s="46">
        <v>703</v>
      </c>
      <c r="E1024" s="53">
        <v>0</v>
      </c>
      <c r="F1024" s="54">
        <v>526.4</v>
      </c>
      <c r="G1024" s="46">
        <v>526.4</v>
      </c>
      <c r="H1024" s="53">
        <v>0</v>
      </c>
      <c r="I1024" s="54">
        <v>205.184</v>
      </c>
      <c r="J1024" s="46">
        <v>205.184</v>
      </c>
      <c r="K1024" s="54">
        <v>13.81776</v>
      </c>
      <c r="L1024" s="46">
        <v>11.458819999999999</v>
      </c>
      <c r="M1024" s="53">
        <f t="shared" si="60"/>
        <v>2.3589400000000005</v>
      </c>
      <c r="N1024" s="11">
        <v>2.5739480297109298</v>
      </c>
      <c r="O1024" s="11">
        <v>2.1345288354850709</v>
      </c>
      <c r="P1024" s="11">
        <v>0.43941919422585879</v>
      </c>
      <c r="Q1024" s="26">
        <v>284600</v>
      </c>
      <c r="R1024">
        <v>87540</v>
      </c>
      <c r="S1024">
        <v>74420</v>
      </c>
      <c r="T1024" s="27">
        <f t="shared" si="61"/>
        <v>446560</v>
      </c>
      <c r="U1024" s="46" t="str">
        <f t="shared" si="62"/>
        <v>SD</v>
      </c>
      <c r="V1024">
        <f t="shared" si="63"/>
        <v>1149422.2321477127</v>
      </c>
    </row>
    <row r="1025" spans="1:22" x14ac:dyDescent="0.2">
      <c r="A1025" s="24">
        <v>48383</v>
      </c>
      <c r="B1025" s="25" t="s">
        <v>1243</v>
      </c>
      <c r="C1025" s="46">
        <v>197</v>
      </c>
      <c r="D1025" s="46">
        <v>197</v>
      </c>
      <c r="E1025" s="53">
        <v>197</v>
      </c>
      <c r="F1025" s="54">
        <v>0</v>
      </c>
      <c r="G1025" s="46">
        <v>0</v>
      </c>
      <c r="H1025" s="53">
        <v>0</v>
      </c>
      <c r="I1025" s="54"/>
      <c r="J1025" s="46">
        <v>205.09620000000001</v>
      </c>
      <c r="K1025" s="54">
        <v>11.4861</v>
      </c>
      <c r="L1025" s="46">
        <v>15.512029999999999</v>
      </c>
      <c r="M1025" s="53">
        <f t="shared" si="60"/>
        <v>-4.0259299999999989</v>
      </c>
      <c r="N1025" s="11">
        <v>2.1396105059041921</v>
      </c>
      <c r="O1025" s="11">
        <v>2.8895536653782399</v>
      </c>
      <c r="P1025" s="11">
        <v>-0.74994315947404788</v>
      </c>
      <c r="Q1025" s="26">
        <v>0</v>
      </c>
      <c r="R1025">
        <v>0</v>
      </c>
      <c r="S1025">
        <v>430</v>
      </c>
      <c r="T1025" s="27">
        <f t="shared" si="61"/>
        <v>430</v>
      </c>
      <c r="U1025" s="46" t="str">
        <f t="shared" si="62"/>
        <v>TX</v>
      </c>
      <c r="V1025">
        <f t="shared" si="63"/>
        <v>920.03251753880261</v>
      </c>
    </row>
    <row r="1026" spans="1:22" x14ac:dyDescent="0.2">
      <c r="A1026" s="24">
        <v>48461</v>
      </c>
      <c r="B1026" s="25" t="s">
        <v>1244</v>
      </c>
      <c r="C1026" s="46">
        <v>163</v>
      </c>
      <c r="D1026" s="46">
        <v>163</v>
      </c>
      <c r="E1026" s="53">
        <v>163</v>
      </c>
      <c r="F1026" s="54">
        <v>0</v>
      </c>
      <c r="G1026" s="46">
        <v>0</v>
      </c>
      <c r="H1026" s="53">
        <v>0</v>
      </c>
      <c r="I1026" s="54"/>
      <c r="J1026" s="46">
        <v>205.0257</v>
      </c>
      <c r="K1026" s="54">
        <v>0</v>
      </c>
      <c r="L1026" s="46">
        <v>0</v>
      </c>
      <c r="M1026" s="53">
        <f t="shared" si="60"/>
        <v>0</v>
      </c>
      <c r="N1026" s="11">
        <v>0</v>
      </c>
      <c r="O1026" s="11">
        <v>0</v>
      </c>
      <c r="P1026" s="11">
        <v>0</v>
      </c>
      <c r="Q1026" s="26">
        <v>0</v>
      </c>
      <c r="R1026">
        <v>0</v>
      </c>
      <c r="S1026">
        <v>0</v>
      </c>
      <c r="T1026" s="27">
        <f t="shared" si="61"/>
        <v>0</v>
      </c>
      <c r="U1026" s="46" t="str">
        <f t="shared" si="62"/>
        <v>TX</v>
      </c>
      <c r="V1026">
        <f t="shared" si="63"/>
        <v>0</v>
      </c>
    </row>
    <row r="1027" spans="1:22" x14ac:dyDescent="0.2">
      <c r="A1027" s="24">
        <v>39045</v>
      </c>
      <c r="B1027" s="25" t="s">
        <v>1245</v>
      </c>
      <c r="C1027" s="46">
        <v>2439</v>
      </c>
      <c r="D1027" s="46">
        <v>1380</v>
      </c>
      <c r="E1027" s="53">
        <v>383</v>
      </c>
      <c r="F1027" s="54">
        <v>2008.8</v>
      </c>
      <c r="G1027" s="46">
        <v>949.8</v>
      </c>
      <c r="H1027" s="53">
        <v>0</v>
      </c>
      <c r="I1027" s="54">
        <v>204.9308</v>
      </c>
      <c r="J1027" s="46">
        <v>204.9308</v>
      </c>
      <c r="K1027" s="54">
        <v>23.403130000000001</v>
      </c>
      <c r="L1027" s="46">
        <v>21.33764</v>
      </c>
      <c r="M1027" s="53">
        <f t="shared" si="60"/>
        <v>2.0654900000000005</v>
      </c>
      <c r="N1027" s="11">
        <v>4.3594938942758272</v>
      </c>
      <c r="O1027" s="11">
        <v>3.9747380499213421</v>
      </c>
      <c r="P1027" s="11">
        <v>0.38475584435448512</v>
      </c>
      <c r="Q1027" s="26">
        <v>148210</v>
      </c>
      <c r="R1027">
        <v>47300</v>
      </c>
      <c r="S1027">
        <v>1800</v>
      </c>
      <c r="T1027" s="27">
        <f t="shared" si="61"/>
        <v>197310</v>
      </c>
      <c r="U1027" s="46" t="str">
        <f t="shared" si="62"/>
        <v>OH</v>
      </c>
      <c r="V1027">
        <f t="shared" si="63"/>
        <v>860171.74027956347</v>
      </c>
    </row>
    <row r="1028" spans="1:22" x14ac:dyDescent="0.2">
      <c r="A1028" s="24">
        <v>17113</v>
      </c>
      <c r="B1028" s="25" t="s">
        <v>1246</v>
      </c>
      <c r="C1028" s="46">
        <v>1705</v>
      </c>
      <c r="D1028" s="46">
        <v>2033</v>
      </c>
      <c r="E1028" s="53">
        <v>5</v>
      </c>
      <c r="F1028" s="54">
        <v>1585.18</v>
      </c>
      <c r="G1028" s="46">
        <v>1913.18</v>
      </c>
      <c r="H1028" s="53">
        <v>0</v>
      </c>
      <c r="I1028" s="54">
        <v>204.80430000000001</v>
      </c>
      <c r="J1028" s="46">
        <v>204.80430000000001</v>
      </c>
      <c r="K1028" s="54">
        <v>13.610390000000001</v>
      </c>
      <c r="L1028" s="46">
        <v>11.798360000000001</v>
      </c>
      <c r="M1028" s="53">
        <f t="shared" si="60"/>
        <v>1.81203</v>
      </c>
      <c r="N1028" s="11">
        <v>2.5353195108394808</v>
      </c>
      <c r="O1028" s="11">
        <v>2.1977777494919759</v>
      </c>
      <c r="P1028" s="11">
        <v>0.33754176134750469</v>
      </c>
      <c r="Q1028" s="26">
        <v>635920</v>
      </c>
      <c r="R1028">
        <v>20850</v>
      </c>
      <c r="S1028">
        <v>1250</v>
      </c>
      <c r="T1028" s="27">
        <f t="shared" si="61"/>
        <v>658020</v>
      </c>
      <c r="U1028" s="46" t="str">
        <f t="shared" si="62"/>
        <v>IL</v>
      </c>
      <c r="V1028">
        <f t="shared" si="63"/>
        <v>1668290.9445225953</v>
      </c>
    </row>
    <row r="1029" spans="1:22" x14ac:dyDescent="0.2">
      <c r="A1029" s="24">
        <v>29079</v>
      </c>
      <c r="B1029" s="25" t="s">
        <v>1247</v>
      </c>
      <c r="C1029" s="46">
        <v>727</v>
      </c>
      <c r="D1029" s="46">
        <v>607</v>
      </c>
      <c r="E1029" s="53">
        <v>0</v>
      </c>
      <c r="F1029" s="54">
        <v>636.54</v>
      </c>
      <c r="G1029" s="46">
        <v>516.54</v>
      </c>
      <c r="H1029" s="53">
        <v>0</v>
      </c>
      <c r="I1029" s="54">
        <v>204.55109999999999</v>
      </c>
      <c r="J1029" s="46">
        <v>204.55109999999999</v>
      </c>
      <c r="K1029" s="54">
        <v>13.793889999999999</v>
      </c>
      <c r="L1029" s="46">
        <v>11.59206</v>
      </c>
      <c r="M1029" s="53">
        <f t="shared" si="60"/>
        <v>2.2018299999999993</v>
      </c>
      <c r="N1029" s="11">
        <v>2.5695015680941991</v>
      </c>
      <c r="O1029" s="11">
        <v>2.159348548338579</v>
      </c>
      <c r="P1029" s="11">
        <v>0.41015301975562002</v>
      </c>
      <c r="Q1029" s="26">
        <v>96770</v>
      </c>
      <c r="R1029">
        <v>119000</v>
      </c>
      <c r="S1029">
        <v>2700</v>
      </c>
      <c r="T1029" s="27">
        <f t="shared" si="61"/>
        <v>218470</v>
      </c>
      <c r="U1029" s="46" t="str">
        <f t="shared" si="62"/>
        <v>MO</v>
      </c>
      <c r="V1029">
        <f t="shared" si="63"/>
        <v>561359.00758153968</v>
      </c>
    </row>
    <row r="1030" spans="1:22" x14ac:dyDescent="0.2">
      <c r="A1030" s="24">
        <v>17177</v>
      </c>
      <c r="B1030" s="25" t="s">
        <v>1248</v>
      </c>
      <c r="C1030" s="46">
        <v>1157</v>
      </c>
      <c r="D1030" s="46">
        <v>1536</v>
      </c>
      <c r="E1030" s="53">
        <v>0</v>
      </c>
      <c r="F1030" s="54">
        <v>1075.04</v>
      </c>
      <c r="G1030" s="46">
        <v>1454.04</v>
      </c>
      <c r="H1030" s="53">
        <v>0</v>
      </c>
      <c r="I1030" s="54">
        <v>204.2979</v>
      </c>
      <c r="J1030" s="46">
        <v>204.2979</v>
      </c>
      <c r="K1030" s="54">
        <v>13.480259999999999</v>
      </c>
      <c r="L1030" s="46">
        <v>11.870139999999999</v>
      </c>
      <c r="M1030" s="53">
        <f t="shared" si="60"/>
        <v>1.6101200000000002</v>
      </c>
      <c r="N1030" s="11">
        <v>2.5110791233160121</v>
      </c>
      <c r="O1030" s="11">
        <v>2.211148801643168</v>
      </c>
      <c r="P1030" s="11">
        <v>0.29993032167284439</v>
      </c>
      <c r="Q1030" s="26">
        <v>239650</v>
      </c>
      <c r="R1030">
        <v>61150</v>
      </c>
      <c r="S1030">
        <v>4740</v>
      </c>
      <c r="T1030" s="27">
        <f t="shared" si="61"/>
        <v>305540</v>
      </c>
      <c r="U1030" s="46" t="str">
        <f t="shared" si="62"/>
        <v>IL</v>
      </c>
      <c r="V1030">
        <f t="shared" si="63"/>
        <v>767235.11533797439</v>
      </c>
    </row>
    <row r="1031" spans="1:22" x14ac:dyDescent="0.2">
      <c r="A1031" s="24">
        <v>42015</v>
      </c>
      <c r="B1031" s="25" t="s">
        <v>1249</v>
      </c>
      <c r="C1031" s="46">
        <v>1219</v>
      </c>
      <c r="D1031" s="46">
        <v>1219</v>
      </c>
      <c r="E1031" s="53">
        <v>87</v>
      </c>
      <c r="F1031" s="54">
        <v>880.1</v>
      </c>
      <c r="G1031" s="46">
        <v>880.1</v>
      </c>
      <c r="H1031" s="53">
        <v>0</v>
      </c>
      <c r="I1031" s="54">
        <v>203.79159999999999</v>
      </c>
      <c r="J1031" s="46">
        <v>203.79159999999999</v>
      </c>
      <c r="K1031" s="54">
        <v>23.976900000000001</v>
      </c>
      <c r="L1031" s="46">
        <v>22.009509999999999</v>
      </c>
      <c r="M1031" s="53">
        <f t="shared" si="60"/>
        <v>1.9673900000000017</v>
      </c>
      <c r="N1031" s="11">
        <v>4.4663747607120108</v>
      </c>
      <c r="O1031" s="11">
        <v>4.0998928118163152</v>
      </c>
      <c r="P1031" s="11">
        <v>0.36648194889569591</v>
      </c>
      <c r="Q1031" s="26">
        <v>86410</v>
      </c>
      <c r="R1031">
        <v>175410</v>
      </c>
      <c r="S1031">
        <v>590</v>
      </c>
      <c r="T1031" s="27">
        <f t="shared" si="61"/>
        <v>262410</v>
      </c>
      <c r="U1031" s="46" t="str">
        <f t="shared" si="62"/>
        <v>PA</v>
      </c>
      <c r="V1031">
        <f t="shared" si="63"/>
        <v>1172021.4009584386</v>
      </c>
    </row>
    <row r="1032" spans="1:22" x14ac:dyDescent="0.2">
      <c r="A1032" s="24">
        <v>48109</v>
      </c>
      <c r="B1032" s="25" t="s">
        <v>1250</v>
      </c>
      <c r="C1032" s="46">
        <v>115</v>
      </c>
      <c r="D1032" s="46">
        <v>115</v>
      </c>
      <c r="E1032" s="53">
        <v>70</v>
      </c>
      <c r="F1032" s="54">
        <v>0</v>
      </c>
      <c r="G1032" s="46">
        <v>0</v>
      </c>
      <c r="H1032" s="53">
        <v>0</v>
      </c>
      <c r="I1032" s="54"/>
      <c r="J1032" s="46">
        <v>203.76849999999999</v>
      </c>
      <c r="K1032" s="54">
        <v>0</v>
      </c>
      <c r="L1032" s="46">
        <v>0</v>
      </c>
      <c r="M1032" s="53">
        <f t="shared" si="60"/>
        <v>0</v>
      </c>
      <c r="N1032" s="11">
        <v>0</v>
      </c>
      <c r="O1032" s="11">
        <v>0</v>
      </c>
      <c r="P1032" s="11">
        <v>0</v>
      </c>
      <c r="Q1032" s="26">
        <v>0</v>
      </c>
      <c r="R1032">
        <v>0</v>
      </c>
      <c r="S1032">
        <v>0</v>
      </c>
      <c r="T1032" s="27">
        <f t="shared" si="61"/>
        <v>0</v>
      </c>
      <c r="U1032" s="46" t="str">
        <f t="shared" si="62"/>
        <v>TX</v>
      </c>
      <c r="V1032">
        <f t="shared" si="63"/>
        <v>0</v>
      </c>
    </row>
    <row r="1033" spans="1:22" x14ac:dyDescent="0.2">
      <c r="A1033" s="24">
        <v>24029</v>
      </c>
      <c r="B1033" s="25" t="s">
        <v>1251</v>
      </c>
      <c r="C1033" s="46">
        <v>2189</v>
      </c>
      <c r="D1033" s="46">
        <v>0</v>
      </c>
      <c r="E1033" s="53">
        <v>433</v>
      </c>
      <c r="F1033" s="54">
        <v>1567.94</v>
      </c>
      <c r="G1033" s="46">
        <v>0</v>
      </c>
      <c r="H1033" s="53">
        <v>0</v>
      </c>
      <c r="I1033" s="54">
        <v>203.5385</v>
      </c>
      <c r="J1033" s="46">
        <v>203.5385</v>
      </c>
      <c r="K1033" s="54">
        <v>23.947890000000001</v>
      </c>
      <c r="L1033" s="46">
        <v>21.767969999999998</v>
      </c>
      <c r="M1033" s="53">
        <f t="shared" si="60"/>
        <v>2.1799200000000027</v>
      </c>
      <c r="N1033" s="11">
        <v>4.4609708289356664</v>
      </c>
      <c r="O1033" s="11">
        <v>4.0548991654440822</v>
      </c>
      <c r="P1033" s="11">
        <v>0.40607166349158308</v>
      </c>
      <c r="Q1033" s="26">
        <v>81830</v>
      </c>
      <c r="R1033">
        <v>20450</v>
      </c>
      <c r="S1033">
        <v>0</v>
      </c>
      <c r="T1033" s="27">
        <f t="shared" si="61"/>
        <v>102280</v>
      </c>
      <c r="U1033" s="46" t="str">
        <f t="shared" si="62"/>
        <v>MD</v>
      </c>
      <c r="V1033">
        <f t="shared" si="63"/>
        <v>456268.09638353996</v>
      </c>
    </row>
    <row r="1034" spans="1:22" x14ac:dyDescent="0.2">
      <c r="A1034" s="24">
        <v>26011</v>
      </c>
      <c r="B1034" s="25" t="s">
        <v>1252</v>
      </c>
      <c r="C1034" s="46">
        <v>1047</v>
      </c>
      <c r="D1034" s="46">
        <v>982</v>
      </c>
      <c r="E1034" s="53">
        <v>259</v>
      </c>
      <c r="F1034" s="54">
        <v>818.88</v>
      </c>
      <c r="G1034" s="46">
        <v>753.88</v>
      </c>
      <c r="H1034" s="53">
        <v>30.88</v>
      </c>
      <c r="I1034" s="54">
        <v>203.5385</v>
      </c>
      <c r="J1034" s="46">
        <v>203.5385</v>
      </c>
      <c r="K1034" s="54">
        <v>16.32376</v>
      </c>
      <c r="L1034" s="46">
        <v>14.5633</v>
      </c>
      <c r="M1034" s="53">
        <f t="shared" si="60"/>
        <v>1.7604600000000001</v>
      </c>
      <c r="N1034" s="11">
        <v>3.040761302083268</v>
      </c>
      <c r="O1034" s="11">
        <v>2.7128259096329059</v>
      </c>
      <c r="P1034" s="11">
        <v>0.3279353924503613</v>
      </c>
      <c r="Q1034" s="26">
        <v>41290</v>
      </c>
      <c r="R1034">
        <v>14660</v>
      </c>
      <c r="S1034">
        <v>19210</v>
      </c>
      <c r="T1034" s="27">
        <f t="shared" si="61"/>
        <v>75160</v>
      </c>
      <c r="U1034" s="46" t="str">
        <f t="shared" si="62"/>
        <v>MI</v>
      </c>
      <c r="V1034">
        <f t="shared" si="63"/>
        <v>228543.61946457843</v>
      </c>
    </row>
    <row r="1035" spans="1:22" x14ac:dyDescent="0.2">
      <c r="A1035" s="24">
        <v>42125</v>
      </c>
      <c r="B1035" s="25" t="s">
        <v>1253</v>
      </c>
      <c r="C1035" s="46">
        <v>1802</v>
      </c>
      <c r="D1035" s="46">
        <v>1802</v>
      </c>
      <c r="E1035" s="53">
        <v>493</v>
      </c>
      <c r="F1035" s="54">
        <v>1416</v>
      </c>
      <c r="G1035" s="46">
        <v>1416</v>
      </c>
      <c r="H1035" s="53">
        <v>107</v>
      </c>
      <c r="I1035" s="54">
        <v>203.4119</v>
      </c>
      <c r="J1035" s="46">
        <v>203.4119</v>
      </c>
      <c r="K1035" s="54">
        <v>23.910360000000001</v>
      </c>
      <c r="L1035" s="46">
        <v>21.91601</v>
      </c>
      <c r="M1035" s="53">
        <f t="shared" si="60"/>
        <v>1.9943500000000007</v>
      </c>
      <c r="N1035" s="11">
        <v>4.4539798065445506</v>
      </c>
      <c r="O1035" s="11">
        <v>4.0824757962669089</v>
      </c>
      <c r="P1035" s="11">
        <v>0.37150401027764229</v>
      </c>
      <c r="Q1035" s="26">
        <v>40670</v>
      </c>
      <c r="R1035">
        <v>109340</v>
      </c>
      <c r="S1035">
        <v>8050</v>
      </c>
      <c r="T1035" s="27">
        <f t="shared" si="61"/>
        <v>158060</v>
      </c>
      <c r="U1035" s="46" t="str">
        <f t="shared" si="62"/>
        <v>PA</v>
      </c>
      <c r="V1035">
        <f t="shared" si="63"/>
        <v>703996.04822243168</v>
      </c>
    </row>
    <row r="1036" spans="1:22" x14ac:dyDescent="0.2">
      <c r="A1036" s="24">
        <v>31095</v>
      </c>
      <c r="B1036" s="25" t="s">
        <v>1254</v>
      </c>
      <c r="C1036" s="46">
        <v>635</v>
      </c>
      <c r="D1036" s="46">
        <v>302</v>
      </c>
      <c r="E1036" s="53">
        <v>441</v>
      </c>
      <c r="F1036" s="54">
        <v>495.94</v>
      </c>
      <c r="G1036" s="46">
        <v>162.94</v>
      </c>
      <c r="H1036" s="53">
        <v>301.94</v>
      </c>
      <c r="I1036" s="54">
        <v>202.90559999999999</v>
      </c>
      <c r="J1036" s="46">
        <v>202.90559999999999</v>
      </c>
      <c r="K1036" s="54">
        <v>13.924849999999999</v>
      </c>
      <c r="L1036" s="46">
        <v>11.91675</v>
      </c>
      <c r="M1036" s="53">
        <f t="shared" ref="M1036:M1099" si="64">K1036-L1036</f>
        <v>2.0080999999999989</v>
      </c>
      <c r="N1036" s="11">
        <v>2.5938965665578388</v>
      </c>
      <c r="O1036" s="11">
        <v>2.2198312304641079</v>
      </c>
      <c r="P1036" s="11">
        <v>0.37406533609373122</v>
      </c>
      <c r="Q1036" s="26">
        <v>203870</v>
      </c>
      <c r="R1036">
        <v>5330</v>
      </c>
      <c r="S1036">
        <v>112660</v>
      </c>
      <c r="T1036" s="27">
        <f t="shared" ref="T1036:T1099" si="65">SUM(Q1036:S1036)</f>
        <v>321860</v>
      </c>
      <c r="U1036" s="46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">
      <c r="A1037" s="24">
        <v>19167</v>
      </c>
      <c r="B1037" s="25" t="s">
        <v>1255</v>
      </c>
      <c r="C1037" s="46">
        <v>656</v>
      </c>
      <c r="D1037" s="46">
        <v>556</v>
      </c>
      <c r="E1037" s="53">
        <v>76</v>
      </c>
      <c r="F1037" s="54">
        <v>558.16</v>
      </c>
      <c r="G1037" s="46">
        <v>458.16</v>
      </c>
      <c r="H1037" s="53">
        <v>0</v>
      </c>
      <c r="I1037" s="54">
        <v>202.5258</v>
      </c>
      <c r="J1037" s="46">
        <v>202.5258</v>
      </c>
      <c r="K1037" s="54">
        <v>13.487159999999999</v>
      </c>
      <c r="L1037" s="46">
        <v>10.65014</v>
      </c>
      <c r="M1037" s="53">
        <f t="shared" si="64"/>
        <v>2.837019999999999</v>
      </c>
      <c r="N1037" s="11">
        <v>2.5123644431800858</v>
      </c>
      <c r="O1037" s="11">
        <v>1.983889347415613</v>
      </c>
      <c r="P1037" s="11">
        <v>0.5284750957644726</v>
      </c>
      <c r="Q1037" s="26">
        <v>414210</v>
      </c>
      <c r="R1037">
        <v>9810</v>
      </c>
      <c r="S1037">
        <v>14740</v>
      </c>
      <c r="T1037" s="27">
        <f t="shared" si="65"/>
        <v>438760</v>
      </c>
      <c r="U1037" s="46" t="str">
        <f t="shared" si="66"/>
        <v>IA</v>
      </c>
      <c r="V1037">
        <f t="shared" si="67"/>
        <v>1102325.0230896943</v>
      </c>
    </row>
    <row r="1038" spans="1:22" x14ac:dyDescent="0.2">
      <c r="A1038" s="24">
        <v>38047</v>
      </c>
      <c r="B1038" s="25" t="s">
        <v>1256</v>
      </c>
      <c r="C1038" s="46">
        <v>254</v>
      </c>
      <c r="D1038" s="46">
        <v>254</v>
      </c>
      <c r="E1038" s="53">
        <v>0</v>
      </c>
      <c r="F1038" s="54">
        <v>210.28</v>
      </c>
      <c r="G1038" s="46">
        <v>210.28</v>
      </c>
      <c r="H1038" s="53">
        <v>0</v>
      </c>
      <c r="I1038" s="54">
        <v>202.5258</v>
      </c>
      <c r="J1038" s="46">
        <v>202.5258</v>
      </c>
      <c r="K1038" s="54">
        <v>0</v>
      </c>
      <c r="L1038" s="46">
        <v>0</v>
      </c>
      <c r="M1038" s="53">
        <f t="shared" si="64"/>
        <v>0</v>
      </c>
      <c r="N1038" s="11">
        <v>0</v>
      </c>
      <c r="O1038" s="11">
        <v>0</v>
      </c>
      <c r="P1038" s="11">
        <v>0</v>
      </c>
      <c r="Q1038" s="26">
        <v>0</v>
      </c>
      <c r="R1038">
        <v>0</v>
      </c>
      <c r="S1038">
        <v>0</v>
      </c>
      <c r="T1038" s="27">
        <f t="shared" si="65"/>
        <v>0</v>
      </c>
      <c r="U1038" s="46" t="str">
        <f t="shared" si="66"/>
        <v>ND</v>
      </c>
      <c r="V1038">
        <f t="shared" si="67"/>
        <v>0</v>
      </c>
    </row>
    <row r="1039" spans="1:22" x14ac:dyDescent="0.2">
      <c r="A1039" s="24">
        <v>53065</v>
      </c>
      <c r="B1039" s="25" t="s">
        <v>1257</v>
      </c>
      <c r="C1039" s="46">
        <v>910</v>
      </c>
      <c r="D1039" s="46">
        <v>910</v>
      </c>
      <c r="E1039" s="53">
        <v>518</v>
      </c>
      <c r="F1039" s="54">
        <v>318.95999999999998</v>
      </c>
      <c r="G1039" s="46">
        <v>318.95999999999998</v>
      </c>
      <c r="H1039" s="53">
        <v>0</v>
      </c>
      <c r="I1039" s="54">
        <v>202.14609999999999</v>
      </c>
      <c r="J1039" s="46">
        <v>202.14609999999999</v>
      </c>
      <c r="K1039" s="54">
        <v>18.562149999999999</v>
      </c>
      <c r="L1039" s="46">
        <v>14.88298</v>
      </c>
      <c r="M1039" s="53">
        <f t="shared" si="64"/>
        <v>3.6791699999999992</v>
      </c>
      <c r="N1039" s="11">
        <v>3.4577246543360669</v>
      </c>
      <c r="O1039" s="11">
        <v>2.772375337770173</v>
      </c>
      <c r="P1039" s="11">
        <v>0.68534931656589493</v>
      </c>
      <c r="Q1039" s="26">
        <v>22450</v>
      </c>
      <c r="R1039">
        <v>18380</v>
      </c>
      <c r="S1039">
        <v>206770</v>
      </c>
      <c r="T1039" s="27">
        <f t="shared" si="65"/>
        <v>247600</v>
      </c>
      <c r="U1039" s="46" t="str">
        <f t="shared" si="66"/>
        <v>WA</v>
      </c>
      <c r="V1039">
        <f t="shared" si="67"/>
        <v>856132.6244136102</v>
      </c>
    </row>
    <row r="1040" spans="1:22" x14ac:dyDescent="0.2">
      <c r="A1040" s="24">
        <v>31077</v>
      </c>
      <c r="B1040" s="25" t="s">
        <v>1258</v>
      </c>
      <c r="C1040" s="46">
        <v>646</v>
      </c>
      <c r="D1040" s="46">
        <v>375</v>
      </c>
      <c r="E1040" s="53">
        <v>646</v>
      </c>
      <c r="F1040" s="54">
        <v>504.4</v>
      </c>
      <c r="G1040" s="46">
        <v>233.4</v>
      </c>
      <c r="H1040" s="53">
        <v>504.4</v>
      </c>
      <c r="I1040" s="54">
        <v>201.63980000000001</v>
      </c>
      <c r="J1040" s="46">
        <v>201.63980000000001</v>
      </c>
      <c r="K1040" s="54">
        <v>14.21668</v>
      </c>
      <c r="L1040" s="46">
        <v>10.812659999999999</v>
      </c>
      <c r="M1040" s="53">
        <f t="shared" si="64"/>
        <v>3.4040200000000009</v>
      </c>
      <c r="N1040" s="11">
        <v>2.648258145678517</v>
      </c>
      <c r="O1040" s="11">
        <v>2.0141632871705819</v>
      </c>
      <c r="P1040" s="11">
        <v>0.6340948585079349</v>
      </c>
      <c r="Q1040" s="26">
        <v>86090</v>
      </c>
      <c r="R1040">
        <v>1950</v>
      </c>
      <c r="S1040">
        <v>254850</v>
      </c>
      <c r="T1040" s="27">
        <f t="shared" si="65"/>
        <v>342890</v>
      </c>
      <c r="U1040" s="46" t="str">
        <f t="shared" si="66"/>
        <v>NE</v>
      </c>
      <c r="V1040">
        <f t="shared" si="67"/>
        <v>908061.23557170667</v>
      </c>
    </row>
    <row r="1041" spans="1:22" x14ac:dyDescent="0.2">
      <c r="A1041" s="24">
        <v>18135</v>
      </c>
      <c r="B1041" s="25" t="s">
        <v>1259</v>
      </c>
      <c r="C1041" s="46">
        <v>1506</v>
      </c>
      <c r="D1041" s="46">
        <v>1784</v>
      </c>
      <c r="E1041" s="53">
        <v>0</v>
      </c>
      <c r="F1041" s="54">
        <v>1466.34</v>
      </c>
      <c r="G1041" s="46">
        <v>1744.34</v>
      </c>
      <c r="H1041" s="53">
        <v>0</v>
      </c>
      <c r="I1041" s="54">
        <v>201.38659999999999</v>
      </c>
      <c r="J1041" s="46">
        <v>201.38659999999999</v>
      </c>
      <c r="K1041" s="54">
        <v>13.83253</v>
      </c>
      <c r="L1041" s="46">
        <v>12.29397</v>
      </c>
      <c r="M1041" s="53">
        <f t="shared" si="64"/>
        <v>1.5385600000000004</v>
      </c>
      <c r="N1041" s="11">
        <v>2.5766993593330132</v>
      </c>
      <c r="O1041" s="11">
        <v>2.290099108598302</v>
      </c>
      <c r="P1041" s="11">
        <v>0.28660025073471018</v>
      </c>
      <c r="Q1041" s="26">
        <v>236630</v>
      </c>
      <c r="R1041">
        <v>9300</v>
      </c>
      <c r="S1041">
        <v>2050</v>
      </c>
      <c r="T1041" s="27">
        <f t="shared" si="65"/>
        <v>247980</v>
      </c>
      <c r="U1041" s="46" t="str">
        <f t="shared" si="66"/>
        <v>IN</v>
      </c>
      <c r="V1041">
        <f t="shared" si="67"/>
        <v>638969.90712740063</v>
      </c>
    </row>
    <row r="1042" spans="1:22" x14ac:dyDescent="0.2">
      <c r="A1042" s="24">
        <v>19133</v>
      </c>
      <c r="B1042" s="25" t="s">
        <v>1260</v>
      </c>
      <c r="C1042" s="46">
        <v>1046</v>
      </c>
      <c r="D1042" s="46">
        <v>859</v>
      </c>
      <c r="E1042" s="53">
        <v>117</v>
      </c>
      <c r="F1042" s="54">
        <v>927.88</v>
      </c>
      <c r="G1042" s="46">
        <v>740.88</v>
      </c>
      <c r="H1042" s="53">
        <v>0</v>
      </c>
      <c r="I1042" s="54">
        <v>201.38659999999999</v>
      </c>
      <c r="J1042" s="46">
        <v>201.38659999999999</v>
      </c>
      <c r="K1042" s="54">
        <v>13.17984</v>
      </c>
      <c r="L1042" s="46">
        <v>11.49995</v>
      </c>
      <c r="M1042" s="53">
        <f t="shared" si="64"/>
        <v>1.6798900000000003</v>
      </c>
      <c r="N1042" s="11">
        <v>2.4551174141036829</v>
      </c>
      <c r="O1042" s="11">
        <v>2.1421904595443988</v>
      </c>
      <c r="P1042" s="11">
        <v>0.31292695455928421</v>
      </c>
      <c r="Q1042" s="26">
        <v>307310</v>
      </c>
      <c r="R1042">
        <v>35500</v>
      </c>
      <c r="S1042">
        <v>30620</v>
      </c>
      <c r="T1042" s="27">
        <f t="shared" si="65"/>
        <v>373430</v>
      </c>
      <c r="U1042" s="46" t="str">
        <f t="shared" si="66"/>
        <v>IA</v>
      </c>
      <c r="V1042">
        <f t="shared" si="67"/>
        <v>916814.4959487383</v>
      </c>
    </row>
    <row r="1043" spans="1:22" x14ac:dyDescent="0.2">
      <c r="A1043" s="24">
        <v>39037</v>
      </c>
      <c r="B1043" s="25" t="s">
        <v>1261</v>
      </c>
      <c r="C1043" s="46">
        <v>1906</v>
      </c>
      <c r="D1043" s="46">
        <v>1183</v>
      </c>
      <c r="E1043" s="53">
        <v>0</v>
      </c>
      <c r="F1043" s="54">
        <v>1578.04</v>
      </c>
      <c r="G1043" s="46">
        <v>855.04</v>
      </c>
      <c r="H1043" s="53">
        <v>0</v>
      </c>
      <c r="I1043" s="54">
        <v>201.38659999999999</v>
      </c>
      <c r="J1043" s="46">
        <v>201.38659999999999</v>
      </c>
      <c r="K1043" s="54">
        <v>21.386569999999999</v>
      </c>
      <c r="L1043" s="46">
        <v>19.626550000000002</v>
      </c>
      <c r="M1043" s="53">
        <f t="shared" si="64"/>
        <v>1.7600199999999973</v>
      </c>
      <c r="N1043" s="11">
        <v>3.9838526442617961</v>
      </c>
      <c r="O1043" s="11">
        <v>3.6559992142375508</v>
      </c>
      <c r="P1043" s="11">
        <v>0.32785343002424588</v>
      </c>
      <c r="Q1043" s="26">
        <v>317190</v>
      </c>
      <c r="R1043">
        <v>12550</v>
      </c>
      <c r="S1043">
        <v>5140</v>
      </c>
      <c r="T1043" s="27">
        <f t="shared" si="65"/>
        <v>334880</v>
      </c>
      <c r="U1043" s="46" t="str">
        <f t="shared" si="66"/>
        <v>OH</v>
      </c>
      <c r="V1043">
        <f t="shared" si="67"/>
        <v>1334112.5735103902</v>
      </c>
    </row>
    <row r="1044" spans="1:22" x14ac:dyDescent="0.2">
      <c r="A1044" s="24">
        <v>55093</v>
      </c>
      <c r="B1044" s="25" t="s">
        <v>1262</v>
      </c>
      <c r="C1044" s="46">
        <v>810</v>
      </c>
      <c r="D1044" s="46">
        <v>849</v>
      </c>
      <c r="E1044" s="53">
        <v>0</v>
      </c>
      <c r="F1044" s="54">
        <v>533.12</v>
      </c>
      <c r="G1044" s="46">
        <v>572.12</v>
      </c>
      <c r="H1044" s="53">
        <v>0</v>
      </c>
      <c r="I1044" s="54">
        <v>201.1335</v>
      </c>
      <c r="J1044" s="46">
        <v>201.1335</v>
      </c>
      <c r="K1044" s="54">
        <v>17.554349999999999</v>
      </c>
      <c r="L1044" s="46">
        <v>15.63674</v>
      </c>
      <c r="M1044" s="53">
        <f t="shared" si="64"/>
        <v>1.9176099999999998</v>
      </c>
      <c r="N1044" s="11">
        <v>3.2699934428848141</v>
      </c>
      <c r="O1044" s="11">
        <v>2.9127844248345669</v>
      </c>
      <c r="P1044" s="11">
        <v>0.35720901805024657</v>
      </c>
      <c r="Q1044" s="26">
        <v>184080</v>
      </c>
      <c r="R1044">
        <v>49440</v>
      </c>
      <c r="S1044">
        <v>1670</v>
      </c>
      <c r="T1044" s="27">
        <f t="shared" si="65"/>
        <v>235190</v>
      </c>
      <c r="U1044" s="46" t="str">
        <f t="shared" si="66"/>
        <v>WI</v>
      </c>
      <c r="V1044">
        <f t="shared" si="67"/>
        <v>769069.75783207943</v>
      </c>
    </row>
    <row r="1045" spans="1:22" x14ac:dyDescent="0.2">
      <c r="A1045" s="24">
        <v>29195</v>
      </c>
      <c r="B1045" s="25" t="s">
        <v>1263</v>
      </c>
      <c r="C1045" s="46">
        <v>850</v>
      </c>
      <c r="D1045" s="46">
        <v>434</v>
      </c>
      <c r="E1045" s="53">
        <v>138</v>
      </c>
      <c r="F1045" s="54">
        <v>760.46</v>
      </c>
      <c r="G1045" s="46">
        <v>344.46</v>
      </c>
      <c r="H1045" s="53">
        <v>48.459989999999998</v>
      </c>
      <c r="I1045" s="54">
        <v>200.75380000000001</v>
      </c>
      <c r="J1045" s="46">
        <v>200.75380000000001</v>
      </c>
      <c r="K1045" s="54">
        <v>13.18623</v>
      </c>
      <c r="L1045" s="46">
        <v>11.59511</v>
      </c>
      <c r="M1045" s="53">
        <f t="shared" si="64"/>
        <v>1.5911200000000001</v>
      </c>
      <c r="N1045" s="11">
        <v>2.4563077320647602</v>
      </c>
      <c r="O1045" s="11">
        <v>2.1599166969741481</v>
      </c>
      <c r="P1045" s="11">
        <v>0.29639103509061199</v>
      </c>
      <c r="Q1045" s="26">
        <v>288110</v>
      </c>
      <c r="R1045">
        <v>75210</v>
      </c>
      <c r="S1045">
        <v>4850</v>
      </c>
      <c r="T1045" s="27">
        <f t="shared" si="65"/>
        <v>368170</v>
      </c>
      <c r="U1045" s="46" t="str">
        <f t="shared" si="66"/>
        <v>MO</v>
      </c>
      <c r="V1045">
        <f t="shared" si="67"/>
        <v>904338.81771428278</v>
      </c>
    </row>
    <row r="1046" spans="1:22" x14ac:dyDescent="0.2">
      <c r="A1046" s="24">
        <v>42081</v>
      </c>
      <c r="B1046" s="25" t="s">
        <v>1264</v>
      </c>
      <c r="C1046" s="46">
        <v>1873</v>
      </c>
      <c r="D1046" s="46">
        <v>1873</v>
      </c>
      <c r="E1046" s="53">
        <v>242</v>
      </c>
      <c r="F1046" s="54">
        <v>1490.56</v>
      </c>
      <c r="G1046" s="46">
        <v>1490.56</v>
      </c>
      <c r="H1046" s="53">
        <v>0</v>
      </c>
      <c r="I1046" s="54">
        <v>200.75380000000001</v>
      </c>
      <c r="J1046" s="46">
        <v>200.75380000000001</v>
      </c>
      <c r="K1046" s="54">
        <v>23.850809999999999</v>
      </c>
      <c r="L1046" s="46">
        <v>22.230609999999999</v>
      </c>
      <c r="M1046" s="53">
        <f t="shared" si="64"/>
        <v>1.6202000000000005</v>
      </c>
      <c r="N1046" s="11">
        <v>4.4428869372828697</v>
      </c>
      <c r="O1046" s="11">
        <v>4.1410789309390292</v>
      </c>
      <c r="P1046" s="11">
        <v>0.30180800634383942</v>
      </c>
      <c r="Q1046" s="26">
        <v>41290</v>
      </c>
      <c r="R1046">
        <v>99650</v>
      </c>
      <c r="S1046">
        <v>1040</v>
      </c>
      <c r="T1046" s="27">
        <f t="shared" si="65"/>
        <v>141980</v>
      </c>
      <c r="U1046" s="46" t="str">
        <f t="shared" si="66"/>
        <v>PA</v>
      </c>
      <c r="V1046">
        <f t="shared" si="67"/>
        <v>630801.08735542186</v>
      </c>
    </row>
    <row r="1047" spans="1:22" x14ac:dyDescent="0.2">
      <c r="A1047" s="24">
        <v>51047</v>
      </c>
      <c r="B1047" s="25" t="s">
        <v>1265</v>
      </c>
      <c r="C1047" s="46">
        <v>2598</v>
      </c>
      <c r="D1047" s="46">
        <v>2598</v>
      </c>
      <c r="E1047" s="53">
        <v>2598</v>
      </c>
      <c r="F1047" s="54">
        <v>2308.08</v>
      </c>
      <c r="G1047" s="46">
        <v>2308.08</v>
      </c>
      <c r="H1047" s="53">
        <v>2308.08</v>
      </c>
      <c r="I1047" s="54">
        <v>200.62719999999999</v>
      </c>
      <c r="J1047" s="46">
        <v>200.62719999999999</v>
      </c>
      <c r="K1047" s="54">
        <v>11.5235</v>
      </c>
      <c r="L1047" s="46">
        <v>18.196470000000001</v>
      </c>
      <c r="M1047" s="53">
        <f t="shared" si="64"/>
        <v>-6.6729700000000012</v>
      </c>
      <c r="N1047" s="11">
        <v>2.1465773121239549</v>
      </c>
      <c r="O1047" s="11">
        <v>3.3896064271049759</v>
      </c>
      <c r="P1047" s="11">
        <v>-1.2430291149810211</v>
      </c>
      <c r="Q1047" s="26">
        <v>24970</v>
      </c>
      <c r="R1047">
        <v>92100</v>
      </c>
      <c r="S1047">
        <v>0</v>
      </c>
      <c r="T1047" s="27">
        <f t="shared" si="65"/>
        <v>117070</v>
      </c>
      <c r="U1047" s="46" t="str">
        <f t="shared" si="66"/>
        <v>VA</v>
      </c>
      <c r="V1047">
        <f t="shared" si="67"/>
        <v>251299.8059303514</v>
      </c>
    </row>
    <row r="1048" spans="1:22" x14ac:dyDescent="0.2">
      <c r="A1048" s="24">
        <v>38037</v>
      </c>
      <c r="B1048" s="25" t="s">
        <v>1266</v>
      </c>
      <c r="C1048" s="46">
        <v>252</v>
      </c>
      <c r="D1048" s="46">
        <v>252</v>
      </c>
      <c r="E1048" s="53">
        <v>0</v>
      </c>
      <c r="F1048" s="54">
        <v>208.28</v>
      </c>
      <c r="G1048" s="46">
        <v>208.28</v>
      </c>
      <c r="H1048" s="53">
        <v>0</v>
      </c>
      <c r="I1048" s="54">
        <v>200.50059999999999</v>
      </c>
      <c r="J1048" s="46">
        <v>200.50059999999999</v>
      </c>
      <c r="K1048" s="54">
        <v>0</v>
      </c>
      <c r="L1048" s="46">
        <v>0</v>
      </c>
      <c r="M1048" s="53">
        <f t="shared" si="64"/>
        <v>0</v>
      </c>
      <c r="N1048" s="11">
        <v>0</v>
      </c>
      <c r="O1048" s="11">
        <v>0</v>
      </c>
      <c r="P1048" s="11">
        <v>0</v>
      </c>
      <c r="Q1048" s="26">
        <v>0</v>
      </c>
      <c r="R1048">
        <v>0</v>
      </c>
      <c r="S1048">
        <v>0</v>
      </c>
      <c r="T1048" s="27">
        <f t="shared" si="65"/>
        <v>0</v>
      </c>
      <c r="U1048" s="46" t="str">
        <f t="shared" si="66"/>
        <v>ND</v>
      </c>
      <c r="V1048">
        <f t="shared" si="67"/>
        <v>0</v>
      </c>
    </row>
    <row r="1049" spans="1:22" x14ac:dyDescent="0.2">
      <c r="A1049" s="24">
        <v>18065</v>
      </c>
      <c r="B1049" s="25" t="s">
        <v>1267</v>
      </c>
      <c r="C1049" s="46">
        <v>1782</v>
      </c>
      <c r="D1049" s="46">
        <v>1915</v>
      </c>
      <c r="E1049" s="53">
        <v>0</v>
      </c>
      <c r="F1049" s="54">
        <v>1756.26</v>
      </c>
      <c r="G1049" s="46">
        <v>1889.26</v>
      </c>
      <c r="H1049" s="53">
        <v>0</v>
      </c>
      <c r="I1049" s="54">
        <v>200.374</v>
      </c>
      <c r="J1049" s="46">
        <v>200.374</v>
      </c>
      <c r="K1049" s="54">
        <v>13.91757</v>
      </c>
      <c r="L1049" s="46">
        <v>12.35562</v>
      </c>
      <c r="M1049" s="53">
        <f t="shared" si="64"/>
        <v>1.5619499999999995</v>
      </c>
      <c r="N1049" s="11">
        <v>2.5925404609621201</v>
      </c>
      <c r="O1049" s="11">
        <v>2.3015831621664411</v>
      </c>
      <c r="P1049" s="11">
        <v>0.29095729879567928</v>
      </c>
      <c r="Q1049" s="26">
        <v>183820</v>
      </c>
      <c r="R1049">
        <v>15830</v>
      </c>
      <c r="S1049">
        <v>3770</v>
      </c>
      <c r="T1049" s="27">
        <f t="shared" si="65"/>
        <v>203420</v>
      </c>
      <c r="U1049" s="46" t="str">
        <f t="shared" si="66"/>
        <v>IN</v>
      </c>
      <c r="V1049">
        <f t="shared" si="67"/>
        <v>527374.58056891442</v>
      </c>
    </row>
    <row r="1050" spans="1:22" x14ac:dyDescent="0.2">
      <c r="A1050" s="24">
        <v>17121</v>
      </c>
      <c r="B1050" s="25" t="s">
        <v>1268</v>
      </c>
      <c r="C1050" s="46">
        <v>757</v>
      </c>
      <c r="D1050" s="46">
        <v>1000</v>
      </c>
      <c r="E1050" s="53">
        <v>26</v>
      </c>
      <c r="F1050" s="54">
        <v>639.26</v>
      </c>
      <c r="G1050" s="46">
        <v>882.26</v>
      </c>
      <c r="H1050" s="53">
        <v>0</v>
      </c>
      <c r="I1050" s="54">
        <v>200.2474</v>
      </c>
      <c r="J1050" s="46">
        <v>200.2474</v>
      </c>
      <c r="K1050" s="54">
        <v>13.25445</v>
      </c>
      <c r="L1050" s="46">
        <v>11.571619999999999</v>
      </c>
      <c r="M1050" s="53">
        <f t="shared" si="64"/>
        <v>1.6828300000000009</v>
      </c>
      <c r="N1050" s="11">
        <v>2.4690156336773859</v>
      </c>
      <c r="O1050" s="11">
        <v>2.1555410210890611</v>
      </c>
      <c r="P1050" s="11">
        <v>0.31347461258832449</v>
      </c>
      <c r="Q1050" s="26">
        <v>147310</v>
      </c>
      <c r="R1050">
        <v>76660</v>
      </c>
      <c r="S1050">
        <v>3570</v>
      </c>
      <c r="T1050" s="27">
        <f t="shared" si="65"/>
        <v>227540</v>
      </c>
      <c r="U1050" s="46" t="str">
        <f t="shared" si="66"/>
        <v>IL</v>
      </c>
      <c r="V1050">
        <f t="shared" si="67"/>
        <v>561799.8172869524</v>
      </c>
    </row>
    <row r="1051" spans="1:22" x14ac:dyDescent="0.2">
      <c r="A1051" s="24">
        <v>48389</v>
      </c>
      <c r="B1051" s="25" t="s">
        <v>1269</v>
      </c>
      <c r="C1051" s="46">
        <v>131</v>
      </c>
      <c r="D1051" s="46">
        <v>131</v>
      </c>
      <c r="E1051" s="53">
        <v>51</v>
      </c>
      <c r="F1051" s="54">
        <v>0</v>
      </c>
      <c r="G1051" s="46">
        <v>0</v>
      </c>
      <c r="H1051" s="53">
        <v>0</v>
      </c>
      <c r="I1051" s="54"/>
      <c r="J1051" s="46">
        <v>200.0008</v>
      </c>
      <c r="K1051" s="54">
        <v>0</v>
      </c>
      <c r="L1051" s="46">
        <v>0</v>
      </c>
      <c r="M1051" s="53">
        <f t="shared" si="64"/>
        <v>0</v>
      </c>
      <c r="N1051" s="11">
        <v>0</v>
      </c>
      <c r="O1051" s="11">
        <v>0</v>
      </c>
      <c r="P1051" s="11">
        <v>0</v>
      </c>
      <c r="Q1051" s="26">
        <v>0</v>
      </c>
      <c r="R1051">
        <v>0</v>
      </c>
      <c r="S1051">
        <v>0</v>
      </c>
      <c r="T1051" s="27">
        <f t="shared" si="65"/>
        <v>0</v>
      </c>
      <c r="U1051" s="46" t="str">
        <f t="shared" si="66"/>
        <v>TX</v>
      </c>
      <c r="V1051">
        <f t="shared" si="67"/>
        <v>0</v>
      </c>
    </row>
    <row r="1052" spans="1:22" x14ac:dyDescent="0.2">
      <c r="A1052" s="24">
        <v>17175</v>
      </c>
      <c r="B1052" s="25" t="s">
        <v>1270</v>
      </c>
      <c r="C1052" s="46">
        <v>1402</v>
      </c>
      <c r="D1052" s="46">
        <v>1905</v>
      </c>
      <c r="E1052" s="53">
        <v>3</v>
      </c>
      <c r="F1052" s="54">
        <v>1316.54</v>
      </c>
      <c r="G1052" s="46">
        <v>1819.54</v>
      </c>
      <c r="H1052" s="53">
        <v>0</v>
      </c>
      <c r="I1052" s="54">
        <v>199.10820000000001</v>
      </c>
      <c r="J1052" s="46">
        <v>199.10820000000001</v>
      </c>
      <c r="K1052" s="54">
        <v>14.57033</v>
      </c>
      <c r="L1052" s="46">
        <v>12.159739999999999</v>
      </c>
      <c r="M1052" s="53">
        <f t="shared" si="64"/>
        <v>2.4105900000000009</v>
      </c>
      <c r="N1052" s="11">
        <v>2.7141354456683322</v>
      </c>
      <c r="O1052" s="11">
        <v>2.2650949802860358</v>
      </c>
      <c r="P1052" s="11">
        <v>0.44904046538229592</v>
      </c>
      <c r="Q1052" s="26">
        <v>159360</v>
      </c>
      <c r="R1052">
        <v>6450</v>
      </c>
      <c r="S1052">
        <v>60</v>
      </c>
      <c r="T1052" s="27">
        <f t="shared" si="65"/>
        <v>165870</v>
      </c>
      <c r="U1052" s="46" t="str">
        <f t="shared" si="66"/>
        <v>IL</v>
      </c>
      <c r="V1052">
        <f t="shared" si="67"/>
        <v>450193.64637300628</v>
      </c>
    </row>
    <row r="1053" spans="1:22" x14ac:dyDescent="0.2">
      <c r="A1053" s="24">
        <v>4023</v>
      </c>
      <c r="B1053" s="25" t="s">
        <v>1271</v>
      </c>
      <c r="C1053" s="46">
        <v>838</v>
      </c>
      <c r="D1053" s="46">
        <v>838</v>
      </c>
      <c r="E1053" s="53">
        <v>105</v>
      </c>
      <c r="F1053" s="54">
        <v>830.08</v>
      </c>
      <c r="G1053" s="46">
        <v>830.08</v>
      </c>
      <c r="H1053" s="53">
        <v>97.08</v>
      </c>
      <c r="I1053" s="54"/>
      <c r="J1053" s="46">
        <v>199.09630000000001</v>
      </c>
      <c r="K1053" s="54">
        <v>9.1639320000000009</v>
      </c>
      <c r="L1053" s="46">
        <v>8.6736459999999997</v>
      </c>
      <c r="M1053" s="53">
        <f t="shared" si="64"/>
        <v>0.49028600000000111</v>
      </c>
      <c r="N1053" s="11">
        <v>1.707041135162642</v>
      </c>
      <c r="O1053" s="11">
        <v>1.615711521412305</v>
      </c>
      <c r="P1053" s="11">
        <v>9.1329613750336935E-2</v>
      </c>
      <c r="Q1053" s="26">
        <v>50</v>
      </c>
      <c r="R1053">
        <v>710</v>
      </c>
      <c r="S1053">
        <v>89750</v>
      </c>
      <c r="T1053" s="27">
        <f t="shared" si="65"/>
        <v>90510</v>
      </c>
      <c r="U1053" s="46" t="str">
        <f t="shared" si="66"/>
        <v>AZ</v>
      </c>
      <c r="V1053">
        <f t="shared" si="67"/>
        <v>154504.29314357071</v>
      </c>
    </row>
    <row r="1054" spans="1:22" x14ac:dyDescent="0.2">
      <c r="A1054" s="24">
        <v>36097</v>
      </c>
      <c r="B1054" s="25" t="s">
        <v>1272</v>
      </c>
      <c r="C1054" s="46">
        <v>1056</v>
      </c>
      <c r="D1054" s="46">
        <v>509</v>
      </c>
      <c r="E1054" s="53">
        <v>98</v>
      </c>
      <c r="F1054" s="54">
        <v>868.3</v>
      </c>
      <c r="G1054" s="46">
        <v>321.3</v>
      </c>
      <c r="H1054" s="53">
        <v>0</v>
      </c>
      <c r="I1054" s="54">
        <v>198.85509999999999</v>
      </c>
      <c r="J1054" s="46">
        <v>198.85509999999999</v>
      </c>
      <c r="K1054" s="54">
        <v>23.0929</v>
      </c>
      <c r="L1054" s="46">
        <v>21.389089999999999</v>
      </c>
      <c r="M1054" s="53">
        <f t="shared" si="64"/>
        <v>1.7038100000000007</v>
      </c>
      <c r="N1054" s="11">
        <v>4.3017047955176189</v>
      </c>
      <c r="O1054" s="11">
        <v>3.984322065429545</v>
      </c>
      <c r="P1054" s="11">
        <v>0.31738273008807372</v>
      </c>
      <c r="Q1054" s="26">
        <v>18430</v>
      </c>
      <c r="R1054">
        <v>45370</v>
      </c>
      <c r="S1054">
        <v>1290</v>
      </c>
      <c r="T1054" s="27">
        <f t="shared" si="65"/>
        <v>65090</v>
      </c>
      <c r="U1054" s="46" t="str">
        <f t="shared" si="66"/>
        <v>NY</v>
      </c>
      <c r="V1054">
        <f t="shared" si="67"/>
        <v>279997.96514024184</v>
      </c>
    </row>
    <row r="1055" spans="1:22" x14ac:dyDescent="0.2">
      <c r="A1055" s="24">
        <v>29161</v>
      </c>
      <c r="B1055" s="25" t="s">
        <v>1273</v>
      </c>
      <c r="C1055" s="46">
        <v>715</v>
      </c>
      <c r="D1055" s="46">
        <v>867</v>
      </c>
      <c r="E1055" s="53">
        <v>791</v>
      </c>
      <c r="F1055" s="54">
        <v>591.38</v>
      </c>
      <c r="G1055" s="46">
        <v>743.38</v>
      </c>
      <c r="H1055" s="53">
        <v>667.38</v>
      </c>
      <c r="I1055" s="54">
        <v>198.7285</v>
      </c>
      <c r="J1055" s="46">
        <v>198.7285</v>
      </c>
      <c r="K1055" s="54">
        <v>12.671060000000001</v>
      </c>
      <c r="L1055" s="46">
        <v>11.45664</v>
      </c>
      <c r="M1055" s="53">
        <f t="shared" si="64"/>
        <v>1.2144200000000005</v>
      </c>
      <c r="N1055" s="11">
        <v>2.3603427705611462</v>
      </c>
      <c r="O1055" s="11">
        <v>2.1341227489193209</v>
      </c>
      <c r="P1055" s="11">
        <v>0.22622002164182539</v>
      </c>
      <c r="Q1055" s="26">
        <v>1020</v>
      </c>
      <c r="R1055">
        <v>90390</v>
      </c>
      <c r="S1055">
        <v>9980</v>
      </c>
      <c r="T1055" s="27">
        <f t="shared" si="65"/>
        <v>101390</v>
      </c>
      <c r="U1055" s="46" t="str">
        <f t="shared" si="66"/>
        <v>MO</v>
      </c>
      <c r="V1055">
        <f t="shared" si="67"/>
        <v>239315.1535071946</v>
      </c>
    </row>
    <row r="1056" spans="1:22" x14ac:dyDescent="0.2">
      <c r="A1056" s="24">
        <v>53073</v>
      </c>
      <c r="B1056" s="25" t="s">
        <v>1274</v>
      </c>
      <c r="C1056" s="46">
        <v>3366</v>
      </c>
      <c r="D1056" s="46">
        <v>3202</v>
      </c>
      <c r="E1056" s="53">
        <v>822</v>
      </c>
      <c r="F1056" s="54">
        <v>2823.12</v>
      </c>
      <c r="G1056" s="46">
        <v>2659.12</v>
      </c>
      <c r="H1056" s="53">
        <v>279.12</v>
      </c>
      <c r="I1056" s="54"/>
      <c r="J1056" s="46">
        <v>198.23580000000001</v>
      </c>
      <c r="K1056" s="54">
        <v>43.316969999999998</v>
      </c>
      <c r="L1056" s="46">
        <v>27.53687</v>
      </c>
      <c r="M1056" s="53">
        <f t="shared" si="64"/>
        <v>15.780099999999997</v>
      </c>
      <c r="N1056" s="11">
        <v>8.0690089844191419</v>
      </c>
      <c r="O1056" s="11">
        <v>5.1295197109304276</v>
      </c>
      <c r="P1056" s="11">
        <v>2.9394892734887161</v>
      </c>
      <c r="Q1056" s="26">
        <v>17870</v>
      </c>
      <c r="R1056">
        <v>68250</v>
      </c>
      <c r="S1056">
        <v>25710</v>
      </c>
      <c r="T1056" s="27">
        <f t="shared" si="65"/>
        <v>111830</v>
      </c>
      <c r="U1056" s="46" t="str">
        <f t="shared" si="66"/>
        <v>WA</v>
      </c>
      <c r="V1056">
        <f t="shared" si="67"/>
        <v>902357.27472759259</v>
      </c>
    </row>
    <row r="1057" spans="1:22" x14ac:dyDescent="0.2">
      <c r="A1057" s="24">
        <v>26051</v>
      </c>
      <c r="B1057" s="25" t="s">
        <v>1275</v>
      </c>
      <c r="C1057" s="46">
        <v>1191</v>
      </c>
      <c r="D1057" s="46">
        <v>1204</v>
      </c>
      <c r="E1057" s="53">
        <v>134</v>
      </c>
      <c r="F1057" s="54">
        <v>1027.56</v>
      </c>
      <c r="G1057" s="46">
        <v>1040.56</v>
      </c>
      <c r="H1057" s="53">
        <v>0</v>
      </c>
      <c r="I1057" s="54">
        <v>198.09559999999999</v>
      </c>
      <c r="J1057" s="46">
        <v>198.09559999999999</v>
      </c>
      <c r="K1057" s="54">
        <v>15.5412</v>
      </c>
      <c r="L1057" s="46">
        <v>13.73583</v>
      </c>
      <c r="M1057" s="53">
        <f t="shared" si="64"/>
        <v>1.8053699999999999</v>
      </c>
      <c r="N1057" s="11">
        <v>2.8949874016731729</v>
      </c>
      <c r="O1057" s="11">
        <v>2.558686253411862</v>
      </c>
      <c r="P1057" s="11">
        <v>0.33630114826131158</v>
      </c>
      <c r="Q1057" s="26">
        <v>26250</v>
      </c>
      <c r="R1057">
        <v>19180</v>
      </c>
      <c r="S1057">
        <v>33530</v>
      </c>
      <c r="T1057" s="27">
        <f t="shared" si="65"/>
        <v>78960</v>
      </c>
      <c r="U1057" s="46" t="str">
        <f t="shared" si="66"/>
        <v>MI</v>
      </c>
      <c r="V1057">
        <f t="shared" si="67"/>
        <v>228588.20523611375</v>
      </c>
    </row>
    <row r="1058" spans="1:22" x14ac:dyDescent="0.2">
      <c r="A1058" s="24">
        <v>53043</v>
      </c>
      <c r="B1058" s="25" t="s">
        <v>1276</v>
      </c>
      <c r="C1058" s="46">
        <v>537</v>
      </c>
      <c r="D1058" s="46">
        <v>537</v>
      </c>
      <c r="E1058" s="53">
        <v>79</v>
      </c>
      <c r="F1058" s="54">
        <v>0</v>
      </c>
      <c r="G1058" s="46">
        <v>0</v>
      </c>
      <c r="H1058" s="53">
        <v>0</v>
      </c>
      <c r="I1058" s="54">
        <v>197.8424</v>
      </c>
      <c r="J1058" s="46">
        <v>197.8424</v>
      </c>
      <c r="K1058" s="54">
        <v>0</v>
      </c>
      <c r="L1058" s="46">
        <v>0</v>
      </c>
      <c r="M1058" s="53">
        <f t="shared" si="64"/>
        <v>0</v>
      </c>
      <c r="N1058" s="11">
        <v>0</v>
      </c>
      <c r="O1058" s="11">
        <v>0</v>
      </c>
      <c r="P1058" s="11">
        <v>0</v>
      </c>
      <c r="Q1058" s="26">
        <v>0</v>
      </c>
      <c r="R1058">
        <v>0</v>
      </c>
      <c r="S1058">
        <v>0</v>
      </c>
      <c r="T1058" s="27">
        <f t="shared" si="65"/>
        <v>0</v>
      </c>
      <c r="U1058" s="46" t="str">
        <f t="shared" si="66"/>
        <v>WA</v>
      </c>
      <c r="V1058">
        <f t="shared" si="67"/>
        <v>0</v>
      </c>
    </row>
    <row r="1059" spans="1:22" x14ac:dyDescent="0.2">
      <c r="A1059" s="24">
        <v>41053</v>
      </c>
      <c r="B1059" s="25" t="s">
        <v>1277</v>
      </c>
      <c r="C1059" s="46">
        <v>1444</v>
      </c>
      <c r="D1059" s="46">
        <v>3214</v>
      </c>
      <c r="E1059" s="53">
        <v>492</v>
      </c>
      <c r="F1059" s="54">
        <v>0</v>
      </c>
      <c r="G1059" s="46">
        <v>382.02</v>
      </c>
      <c r="H1059" s="53">
        <v>0</v>
      </c>
      <c r="I1059" s="54">
        <v>197.33609999999999</v>
      </c>
      <c r="J1059" s="46">
        <v>197.33609999999999</v>
      </c>
      <c r="K1059" s="54">
        <v>47.729759999999999</v>
      </c>
      <c r="L1059" s="46">
        <v>35.804639999999999</v>
      </c>
      <c r="M1059" s="53">
        <f t="shared" si="64"/>
        <v>11.92512</v>
      </c>
      <c r="N1059" s="11">
        <v>8.8910157442722664</v>
      </c>
      <c r="O1059" s="11">
        <v>6.6696253649295656</v>
      </c>
      <c r="P1059" s="11">
        <v>2.2213903793427008</v>
      </c>
      <c r="Q1059" s="26">
        <v>65050</v>
      </c>
      <c r="R1059">
        <v>89790</v>
      </c>
      <c r="S1059">
        <v>58010</v>
      </c>
      <c r="T1059" s="27">
        <f t="shared" si="65"/>
        <v>212850</v>
      </c>
      <c r="U1059" s="46" t="str">
        <f t="shared" si="66"/>
        <v>OR</v>
      </c>
      <c r="V1059">
        <f t="shared" si="67"/>
        <v>1892452.7011683518</v>
      </c>
    </row>
    <row r="1060" spans="1:22" x14ac:dyDescent="0.2">
      <c r="A1060" s="24">
        <v>21123</v>
      </c>
      <c r="B1060" s="25" t="s">
        <v>1278</v>
      </c>
      <c r="C1060" s="46">
        <v>1664</v>
      </c>
      <c r="D1060" s="46">
        <v>1664</v>
      </c>
      <c r="E1060" s="53">
        <v>59</v>
      </c>
      <c r="F1060" s="54">
        <v>1437.04</v>
      </c>
      <c r="G1060" s="46">
        <v>1437.04</v>
      </c>
      <c r="H1060" s="53">
        <v>0</v>
      </c>
      <c r="I1060" s="54">
        <v>197.083</v>
      </c>
      <c r="J1060" s="46">
        <v>197.083</v>
      </c>
      <c r="K1060" s="54">
        <v>11.46772</v>
      </c>
      <c r="L1060" s="46">
        <v>15.871130000000001</v>
      </c>
      <c r="M1060" s="53">
        <f t="shared" si="64"/>
        <v>-4.4034100000000009</v>
      </c>
      <c r="N1060" s="11">
        <v>2.1361867118314848</v>
      </c>
      <c r="O1060" s="11">
        <v>2.9564461817824328</v>
      </c>
      <c r="P1060" s="11">
        <v>-0.82025946995094778</v>
      </c>
      <c r="Q1060" s="26">
        <v>30230</v>
      </c>
      <c r="R1060">
        <v>56500</v>
      </c>
      <c r="S1060">
        <v>2320</v>
      </c>
      <c r="T1060" s="27">
        <f t="shared" si="65"/>
        <v>89050</v>
      </c>
      <c r="U1060" s="46" t="str">
        <f t="shared" si="66"/>
        <v>KY</v>
      </c>
      <c r="V1060">
        <f t="shared" si="67"/>
        <v>190227.42668859372</v>
      </c>
    </row>
    <row r="1061" spans="1:22" x14ac:dyDescent="0.2">
      <c r="A1061" s="24">
        <v>39031</v>
      </c>
      <c r="B1061" s="25" t="s">
        <v>1279</v>
      </c>
      <c r="C1061" s="46">
        <v>1391</v>
      </c>
      <c r="D1061" s="46">
        <v>1391</v>
      </c>
      <c r="E1061" s="53">
        <v>61</v>
      </c>
      <c r="F1061" s="54">
        <v>978.02</v>
      </c>
      <c r="G1061" s="46">
        <v>978.02</v>
      </c>
      <c r="H1061" s="53">
        <v>0</v>
      </c>
      <c r="I1061" s="54">
        <v>196.70320000000001</v>
      </c>
      <c r="J1061" s="46">
        <v>196.70320000000001</v>
      </c>
      <c r="K1061" s="54">
        <v>23.405190000000001</v>
      </c>
      <c r="L1061" s="46">
        <v>21.64395</v>
      </c>
      <c r="M1061" s="53">
        <f t="shared" si="64"/>
        <v>1.7612400000000008</v>
      </c>
      <c r="N1061" s="11">
        <v>4.3598776274526383</v>
      </c>
      <c r="O1061" s="11">
        <v>4.0317969379741632</v>
      </c>
      <c r="P1061" s="11">
        <v>0.32808068947847407</v>
      </c>
      <c r="Q1061" s="26">
        <v>56450</v>
      </c>
      <c r="R1061">
        <v>62620</v>
      </c>
      <c r="S1061">
        <v>2760</v>
      </c>
      <c r="T1061" s="27">
        <f t="shared" si="65"/>
        <v>121830</v>
      </c>
      <c r="U1061" s="46" t="str">
        <f t="shared" si="66"/>
        <v>OH</v>
      </c>
      <c r="V1061">
        <f t="shared" si="67"/>
        <v>531163.8913525549</v>
      </c>
    </row>
    <row r="1062" spans="1:22" x14ac:dyDescent="0.2">
      <c r="A1062" s="24">
        <v>48235</v>
      </c>
      <c r="B1062" s="25" t="s">
        <v>1280</v>
      </c>
      <c r="C1062" s="46">
        <v>193</v>
      </c>
      <c r="D1062" s="46">
        <v>193</v>
      </c>
      <c r="E1062" s="53">
        <v>193</v>
      </c>
      <c r="F1062" s="54">
        <v>0</v>
      </c>
      <c r="G1062" s="46">
        <v>0</v>
      </c>
      <c r="H1062" s="53">
        <v>0</v>
      </c>
      <c r="I1062" s="54"/>
      <c r="J1062" s="46">
        <v>196.54060000000001</v>
      </c>
      <c r="K1062" s="54">
        <v>11.4861</v>
      </c>
      <c r="L1062" s="46">
        <v>15.26234</v>
      </c>
      <c r="M1062" s="53">
        <f t="shared" si="64"/>
        <v>-3.7762399999999996</v>
      </c>
      <c r="N1062" s="11">
        <v>2.1396105059041921</v>
      </c>
      <c r="O1062" s="11">
        <v>2.8430418513404709</v>
      </c>
      <c r="P1062" s="11">
        <v>-0.70343134543627928</v>
      </c>
      <c r="Q1062" s="26">
        <v>1520</v>
      </c>
      <c r="R1062">
        <v>0</v>
      </c>
      <c r="S1062">
        <v>555760</v>
      </c>
      <c r="T1062" s="27">
        <f t="shared" si="65"/>
        <v>557280</v>
      </c>
      <c r="U1062" s="46" t="str">
        <f t="shared" si="66"/>
        <v>TX</v>
      </c>
      <c r="V1062">
        <f t="shared" si="67"/>
        <v>1192362.1427302882</v>
      </c>
    </row>
    <row r="1063" spans="1:22" x14ac:dyDescent="0.2">
      <c r="A1063" s="24">
        <v>29201</v>
      </c>
      <c r="B1063" s="25" t="s">
        <v>1281</v>
      </c>
      <c r="C1063" s="46">
        <v>706</v>
      </c>
      <c r="D1063" s="46">
        <v>471</v>
      </c>
      <c r="E1063" s="53">
        <v>273</v>
      </c>
      <c r="F1063" s="54">
        <v>600.08000000000004</v>
      </c>
      <c r="G1063" s="46">
        <v>365.08</v>
      </c>
      <c r="H1063" s="53">
        <v>167.08</v>
      </c>
      <c r="I1063" s="54">
        <v>196.0703</v>
      </c>
      <c r="J1063" s="46">
        <v>196.0703</v>
      </c>
      <c r="K1063" s="54">
        <v>13.470470000000001</v>
      </c>
      <c r="L1063" s="46">
        <v>11.587669999999999</v>
      </c>
      <c r="M1063" s="53">
        <f t="shared" si="64"/>
        <v>1.8828000000000014</v>
      </c>
      <c r="N1063" s="11">
        <v>2.5092554593349572</v>
      </c>
      <c r="O1063" s="11">
        <v>2.158530786859842</v>
      </c>
      <c r="P1063" s="11">
        <v>0.3507246724751148</v>
      </c>
      <c r="Q1063" s="26">
        <v>195000</v>
      </c>
      <c r="R1063">
        <v>23020</v>
      </c>
      <c r="S1063">
        <v>230</v>
      </c>
      <c r="T1063" s="27">
        <f t="shared" si="65"/>
        <v>218250</v>
      </c>
      <c r="U1063" s="46" t="str">
        <f t="shared" si="66"/>
        <v>MO</v>
      </c>
      <c r="V1063">
        <f t="shared" si="67"/>
        <v>547645.00399985444</v>
      </c>
    </row>
    <row r="1064" spans="1:22" x14ac:dyDescent="0.2">
      <c r="A1064" s="24">
        <v>27139</v>
      </c>
      <c r="B1064" s="25" t="s">
        <v>1282</v>
      </c>
      <c r="C1064" s="46">
        <v>2734</v>
      </c>
      <c r="D1064" s="46">
        <v>2087</v>
      </c>
      <c r="E1064" s="53">
        <v>1102</v>
      </c>
      <c r="F1064" s="54">
        <v>2660.4</v>
      </c>
      <c r="G1064" s="46">
        <v>2013.4</v>
      </c>
      <c r="H1064" s="53">
        <v>1028.4000000000001</v>
      </c>
      <c r="I1064" s="54">
        <v>195.94380000000001</v>
      </c>
      <c r="J1064" s="46">
        <v>195.94380000000001</v>
      </c>
      <c r="K1064" s="54">
        <v>15.58408</v>
      </c>
      <c r="L1064" s="46">
        <v>13.67337</v>
      </c>
      <c r="M1064" s="53">
        <f t="shared" si="64"/>
        <v>1.9107099999999999</v>
      </c>
      <c r="N1064" s="11">
        <v>2.9029750126545482</v>
      </c>
      <c r="O1064" s="11">
        <v>2.547051314468376</v>
      </c>
      <c r="P1064" s="11">
        <v>0.35592369818617281</v>
      </c>
      <c r="Q1064" s="26">
        <v>83490</v>
      </c>
      <c r="R1064">
        <v>53380</v>
      </c>
      <c r="S1064">
        <v>3300</v>
      </c>
      <c r="T1064" s="27">
        <f t="shared" si="65"/>
        <v>140170</v>
      </c>
      <c r="U1064" s="46" t="str">
        <f t="shared" si="66"/>
        <v>MN</v>
      </c>
      <c r="V1064">
        <f t="shared" si="67"/>
        <v>406910.00752378802</v>
      </c>
    </row>
    <row r="1065" spans="1:22" x14ac:dyDescent="0.2">
      <c r="A1065" s="24">
        <v>17071</v>
      </c>
      <c r="B1065" s="25" t="s">
        <v>1283</v>
      </c>
      <c r="C1065" s="46">
        <v>1835</v>
      </c>
      <c r="D1065" s="46">
        <v>1835</v>
      </c>
      <c r="E1065" s="53">
        <v>0</v>
      </c>
      <c r="F1065" s="54">
        <v>1741.18</v>
      </c>
      <c r="G1065" s="46">
        <v>1741.18</v>
      </c>
      <c r="H1065" s="53">
        <v>0</v>
      </c>
      <c r="I1065" s="54">
        <v>195.81720000000001</v>
      </c>
      <c r="J1065" s="46">
        <v>195.81720000000001</v>
      </c>
      <c r="K1065" s="54">
        <v>13.685269999999999</v>
      </c>
      <c r="L1065" s="46">
        <v>11.88165</v>
      </c>
      <c r="M1065" s="53">
        <f t="shared" si="64"/>
        <v>1.8036199999999987</v>
      </c>
      <c r="N1065" s="11">
        <v>2.5492680255383</v>
      </c>
      <c r="O1065" s="11">
        <v>2.2132928641990359</v>
      </c>
      <c r="P1065" s="11">
        <v>0.33597516133926369</v>
      </c>
      <c r="Q1065" s="26">
        <v>163220</v>
      </c>
      <c r="R1065">
        <v>16840</v>
      </c>
      <c r="S1065">
        <v>310</v>
      </c>
      <c r="T1065" s="27">
        <f t="shared" si="65"/>
        <v>180370</v>
      </c>
      <c r="U1065" s="46" t="str">
        <f t="shared" si="66"/>
        <v>IL</v>
      </c>
      <c r="V1065">
        <f t="shared" si="67"/>
        <v>459811.47376634314</v>
      </c>
    </row>
    <row r="1066" spans="1:22" x14ac:dyDescent="0.2">
      <c r="A1066" s="24">
        <v>19003</v>
      </c>
      <c r="B1066" s="25" t="s">
        <v>1284</v>
      </c>
      <c r="C1066" s="46">
        <v>905</v>
      </c>
      <c r="D1066" s="46">
        <v>905</v>
      </c>
      <c r="E1066" s="53">
        <v>0</v>
      </c>
      <c r="F1066" s="54">
        <v>793.84</v>
      </c>
      <c r="G1066" s="46">
        <v>793.84</v>
      </c>
      <c r="H1066" s="53">
        <v>0</v>
      </c>
      <c r="I1066" s="54">
        <v>195.81720000000001</v>
      </c>
      <c r="J1066" s="46">
        <v>195.81720000000001</v>
      </c>
      <c r="K1066" s="54">
        <v>13.51627</v>
      </c>
      <c r="L1066" s="46">
        <v>11.58414</v>
      </c>
      <c r="M1066" s="53">
        <f t="shared" si="64"/>
        <v>1.9321300000000008</v>
      </c>
      <c r="N1066" s="11">
        <v>2.517787002780548</v>
      </c>
      <c r="O1066" s="11">
        <v>2.1578732246685108</v>
      </c>
      <c r="P1066" s="11">
        <v>0.35991377811203712</v>
      </c>
      <c r="Q1066" s="26">
        <v>136290</v>
      </c>
      <c r="R1066">
        <v>97920</v>
      </c>
      <c r="S1066">
        <v>1790</v>
      </c>
      <c r="T1066" s="27">
        <f t="shared" si="65"/>
        <v>236000</v>
      </c>
      <c r="U1066" s="46" t="str">
        <f t="shared" si="66"/>
        <v>IA</v>
      </c>
      <c r="V1066">
        <f t="shared" si="67"/>
        <v>594197.73265620938</v>
      </c>
    </row>
    <row r="1067" spans="1:22" x14ac:dyDescent="0.2">
      <c r="A1067" s="24">
        <v>31151</v>
      </c>
      <c r="B1067" s="25" t="s">
        <v>1285</v>
      </c>
      <c r="C1067" s="46">
        <v>609</v>
      </c>
      <c r="D1067" s="46">
        <v>290</v>
      </c>
      <c r="E1067" s="53">
        <v>396</v>
      </c>
      <c r="F1067" s="54">
        <v>461.98</v>
      </c>
      <c r="G1067" s="46">
        <v>142.97999999999999</v>
      </c>
      <c r="H1067" s="53">
        <v>248.98</v>
      </c>
      <c r="I1067" s="54">
        <v>195.4374</v>
      </c>
      <c r="J1067" s="46">
        <v>195.4374</v>
      </c>
      <c r="K1067" s="54">
        <v>14.57033</v>
      </c>
      <c r="L1067" s="46">
        <v>12.159739999999999</v>
      </c>
      <c r="M1067" s="53">
        <f t="shared" si="64"/>
        <v>2.4105900000000009</v>
      </c>
      <c r="N1067" s="11">
        <v>2.7141354456683322</v>
      </c>
      <c r="O1067" s="11">
        <v>2.2650949802860358</v>
      </c>
      <c r="P1067" s="11">
        <v>0.44904046538229592</v>
      </c>
      <c r="Q1067" s="26">
        <v>259010</v>
      </c>
      <c r="R1067">
        <v>1800</v>
      </c>
      <c r="S1067">
        <v>65560</v>
      </c>
      <c r="T1067" s="27">
        <f t="shared" si="65"/>
        <v>326370</v>
      </c>
      <c r="U1067" s="46" t="str">
        <f t="shared" si="66"/>
        <v>NE</v>
      </c>
      <c r="V1067">
        <f t="shared" si="67"/>
        <v>885812.38540277362</v>
      </c>
    </row>
    <row r="1068" spans="1:22" x14ac:dyDescent="0.2">
      <c r="A1068" s="24">
        <v>39145</v>
      </c>
      <c r="B1068" s="25" t="s">
        <v>1286</v>
      </c>
      <c r="C1068" s="46">
        <v>1318</v>
      </c>
      <c r="D1068" s="46">
        <v>1318</v>
      </c>
      <c r="E1068" s="53">
        <v>231</v>
      </c>
      <c r="F1068" s="54">
        <v>819.74</v>
      </c>
      <c r="G1068" s="46">
        <v>819.74</v>
      </c>
      <c r="H1068" s="53">
        <v>0</v>
      </c>
      <c r="I1068" s="54">
        <v>194.93109999999999</v>
      </c>
      <c r="J1068" s="46">
        <v>194.93109999999999</v>
      </c>
      <c r="K1068" s="54">
        <v>24.904540000000001</v>
      </c>
      <c r="L1068" s="46">
        <v>22.75168</v>
      </c>
      <c r="M1068" s="53">
        <f t="shared" si="64"/>
        <v>2.1528600000000004</v>
      </c>
      <c r="N1068" s="11">
        <v>4.6391739083510668</v>
      </c>
      <c r="O1068" s="11">
        <v>4.2381429340655483</v>
      </c>
      <c r="P1068" s="11">
        <v>0.40103097428551898</v>
      </c>
      <c r="Q1068" s="26">
        <v>31420</v>
      </c>
      <c r="R1068">
        <v>47070</v>
      </c>
      <c r="S1068">
        <v>12460</v>
      </c>
      <c r="T1068" s="27">
        <f t="shared" si="65"/>
        <v>90950</v>
      </c>
      <c r="U1068" s="46" t="str">
        <f t="shared" si="66"/>
        <v>OH</v>
      </c>
      <c r="V1068">
        <f t="shared" si="67"/>
        <v>421932.8669645295</v>
      </c>
    </row>
    <row r="1069" spans="1:22" x14ac:dyDescent="0.2">
      <c r="A1069" s="24">
        <v>16009</v>
      </c>
      <c r="B1069" s="25" t="s">
        <v>1287</v>
      </c>
      <c r="C1069" s="46">
        <v>960</v>
      </c>
      <c r="D1069" s="46">
        <v>960</v>
      </c>
      <c r="E1069" s="53">
        <v>223</v>
      </c>
      <c r="F1069" s="54">
        <v>519.12</v>
      </c>
      <c r="G1069" s="46">
        <v>519.12</v>
      </c>
      <c r="H1069" s="53">
        <v>0</v>
      </c>
      <c r="I1069" s="54">
        <v>194.80459999999999</v>
      </c>
      <c r="J1069" s="46">
        <v>194.80459999999999</v>
      </c>
      <c r="K1069" s="54">
        <v>15.473549999999999</v>
      </c>
      <c r="L1069" s="46">
        <v>14.3254</v>
      </c>
      <c r="M1069" s="53">
        <f t="shared" si="64"/>
        <v>1.1481499999999993</v>
      </c>
      <c r="N1069" s="11">
        <v>2.882385678658014</v>
      </c>
      <c r="O1069" s="11">
        <v>2.6685103160585331</v>
      </c>
      <c r="P1069" s="11">
        <v>0.21387536259948081</v>
      </c>
      <c r="Q1069" s="26">
        <v>220</v>
      </c>
      <c r="R1069">
        <v>60</v>
      </c>
      <c r="S1069">
        <v>46080</v>
      </c>
      <c r="T1069" s="27">
        <f t="shared" si="65"/>
        <v>46360</v>
      </c>
      <c r="U1069" s="46" t="str">
        <f t="shared" si="66"/>
        <v>ID</v>
      </c>
      <c r="V1069">
        <f t="shared" si="67"/>
        <v>133627.40006258554</v>
      </c>
    </row>
    <row r="1070" spans="1:22" x14ac:dyDescent="0.2">
      <c r="A1070" s="24">
        <v>42119</v>
      </c>
      <c r="B1070" s="25" t="s">
        <v>1288</v>
      </c>
      <c r="C1070" s="46">
        <v>1543</v>
      </c>
      <c r="D1070" s="46">
        <v>1961</v>
      </c>
      <c r="E1070" s="53">
        <v>692</v>
      </c>
      <c r="F1070" s="54">
        <v>1074.06</v>
      </c>
      <c r="G1070" s="46">
        <v>1492.06</v>
      </c>
      <c r="H1070" s="53">
        <v>223.06</v>
      </c>
      <c r="I1070" s="54">
        <v>194.678</v>
      </c>
      <c r="J1070" s="46">
        <v>194.678</v>
      </c>
      <c r="K1070" s="54">
        <v>23.89104</v>
      </c>
      <c r="L1070" s="46">
        <v>21.973590000000002</v>
      </c>
      <c r="M1070" s="53">
        <f t="shared" si="64"/>
        <v>1.9174499999999988</v>
      </c>
      <c r="N1070" s="11">
        <v>4.4503809109251442</v>
      </c>
      <c r="O1070" s="11">
        <v>4.0932016973934848</v>
      </c>
      <c r="P1070" s="11">
        <v>0.35717921353165921</v>
      </c>
      <c r="Q1070" s="26">
        <v>34310</v>
      </c>
      <c r="R1070">
        <v>26970</v>
      </c>
      <c r="S1070">
        <v>0</v>
      </c>
      <c r="T1070" s="27">
        <f t="shared" si="65"/>
        <v>61280</v>
      </c>
      <c r="U1070" s="46" t="str">
        <f t="shared" si="66"/>
        <v>PA</v>
      </c>
      <c r="V1070">
        <f t="shared" si="67"/>
        <v>272719.34222149284</v>
      </c>
    </row>
    <row r="1071" spans="1:22" x14ac:dyDescent="0.2">
      <c r="A1071" s="24">
        <v>55005</v>
      </c>
      <c r="B1071" s="25" t="s">
        <v>1289</v>
      </c>
      <c r="C1071" s="46">
        <v>522</v>
      </c>
      <c r="D1071" s="46">
        <v>329</v>
      </c>
      <c r="E1071" s="53">
        <v>64</v>
      </c>
      <c r="F1071" s="54">
        <v>203.26</v>
      </c>
      <c r="G1071" s="46">
        <v>10.260009999999999</v>
      </c>
      <c r="H1071" s="53">
        <v>0</v>
      </c>
      <c r="I1071" s="54">
        <v>194.4248</v>
      </c>
      <c r="J1071" s="46">
        <v>194.4248</v>
      </c>
      <c r="K1071" s="54">
        <v>16.327030000000001</v>
      </c>
      <c r="L1071" s="46">
        <v>14.54705</v>
      </c>
      <c r="M1071" s="53">
        <f t="shared" si="64"/>
        <v>1.7799800000000001</v>
      </c>
      <c r="N1071" s="11">
        <v>3.0413704319318939</v>
      </c>
      <c r="O1071" s="11">
        <v>2.7097988882138919</v>
      </c>
      <c r="P1071" s="11">
        <v>0.33157154371800213</v>
      </c>
      <c r="Q1071" s="26">
        <v>139850</v>
      </c>
      <c r="R1071">
        <v>151200</v>
      </c>
      <c r="S1071">
        <v>6230</v>
      </c>
      <c r="T1071" s="27">
        <f t="shared" si="65"/>
        <v>297280</v>
      </c>
      <c r="U1071" s="46" t="str">
        <f t="shared" si="66"/>
        <v>WI</v>
      </c>
      <c r="V1071">
        <f t="shared" si="67"/>
        <v>904138.60200471338</v>
      </c>
    </row>
    <row r="1072" spans="1:22" x14ac:dyDescent="0.2">
      <c r="A1072" s="24">
        <v>36053</v>
      </c>
      <c r="B1072" s="25" t="s">
        <v>1290</v>
      </c>
      <c r="C1072" s="46">
        <v>953</v>
      </c>
      <c r="D1072" s="46">
        <v>224</v>
      </c>
      <c r="E1072" s="53">
        <v>51</v>
      </c>
      <c r="F1072" s="54">
        <v>823.34</v>
      </c>
      <c r="G1072" s="46">
        <v>94.34</v>
      </c>
      <c r="H1072" s="53">
        <v>0</v>
      </c>
      <c r="I1072" s="54">
        <v>193.7919</v>
      </c>
      <c r="J1072" s="46">
        <v>193.7919</v>
      </c>
      <c r="K1072" s="54">
        <v>22.160219999999999</v>
      </c>
      <c r="L1072" s="46">
        <v>20.636990000000001</v>
      </c>
      <c r="M1072" s="53">
        <f t="shared" si="64"/>
        <v>1.5232299999999981</v>
      </c>
      <c r="N1072" s="11">
        <v>4.1279668055430649</v>
      </c>
      <c r="O1072" s="11">
        <v>3.8442222002454929</v>
      </c>
      <c r="P1072" s="11">
        <v>0.28374460529757167</v>
      </c>
      <c r="Q1072" s="26">
        <v>67290</v>
      </c>
      <c r="R1072">
        <v>79260</v>
      </c>
      <c r="S1072">
        <v>15120</v>
      </c>
      <c r="T1072" s="27">
        <f t="shared" si="65"/>
        <v>161670</v>
      </c>
      <c r="U1072" s="46" t="str">
        <f t="shared" si="66"/>
        <v>NY</v>
      </c>
      <c r="V1072">
        <f t="shared" si="67"/>
        <v>667368.39345214725</v>
      </c>
    </row>
    <row r="1073" spans="1:22" x14ac:dyDescent="0.2">
      <c r="A1073" s="24">
        <v>17037</v>
      </c>
      <c r="B1073" s="25" t="s">
        <v>1291</v>
      </c>
      <c r="C1073" s="46">
        <v>2409</v>
      </c>
      <c r="D1073" s="46">
        <v>2381</v>
      </c>
      <c r="E1073" s="53">
        <v>0</v>
      </c>
      <c r="F1073" s="54">
        <v>2395.84</v>
      </c>
      <c r="G1073" s="46">
        <v>2367.84</v>
      </c>
      <c r="H1073" s="53">
        <v>0</v>
      </c>
      <c r="I1073" s="54">
        <v>193.15899999999999</v>
      </c>
      <c r="J1073" s="46">
        <v>193.15899999999999</v>
      </c>
      <c r="K1073" s="54">
        <v>13.91757</v>
      </c>
      <c r="L1073" s="46">
        <v>12.35562</v>
      </c>
      <c r="M1073" s="53">
        <f t="shared" si="64"/>
        <v>1.5619499999999995</v>
      </c>
      <c r="N1073" s="11">
        <v>2.5925404609621201</v>
      </c>
      <c r="O1073" s="11">
        <v>2.3015831621664411</v>
      </c>
      <c r="P1073" s="11">
        <v>0.29095729879567928</v>
      </c>
      <c r="Q1073" s="26">
        <v>345100</v>
      </c>
      <c r="R1073">
        <v>7750</v>
      </c>
      <c r="S1073">
        <v>1710</v>
      </c>
      <c r="T1073" s="27">
        <f t="shared" si="65"/>
        <v>354560</v>
      </c>
      <c r="U1073" s="46" t="str">
        <f t="shared" si="66"/>
        <v>IL</v>
      </c>
      <c r="V1073">
        <f t="shared" si="67"/>
        <v>919211.14583872934</v>
      </c>
    </row>
    <row r="1074" spans="1:22" x14ac:dyDescent="0.2">
      <c r="A1074" s="24">
        <v>39157</v>
      </c>
      <c r="B1074" s="25" t="s">
        <v>1292</v>
      </c>
      <c r="C1074" s="46">
        <v>1806</v>
      </c>
      <c r="D1074" s="46">
        <v>1386</v>
      </c>
      <c r="E1074" s="53">
        <v>418</v>
      </c>
      <c r="F1074" s="54">
        <v>1371.9</v>
      </c>
      <c r="G1074" s="46">
        <v>951.9</v>
      </c>
      <c r="H1074" s="53">
        <v>0</v>
      </c>
      <c r="I1074" s="54">
        <v>193.0325</v>
      </c>
      <c r="J1074" s="46">
        <v>193.0325</v>
      </c>
      <c r="K1074" s="54">
        <v>24.643920000000001</v>
      </c>
      <c r="L1074" s="46">
        <v>22.517379999999999</v>
      </c>
      <c r="M1074" s="53">
        <f t="shared" si="64"/>
        <v>2.1265400000000021</v>
      </c>
      <c r="N1074" s="11">
        <v>4.590626073137309</v>
      </c>
      <c r="O1074" s="11">
        <v>4.1944979421593871</v>
      </c>
      <c r="P1074" s="11">
        <v>0.39612813097792171</v>
      </c>
      <c r="Q1074" s="26">
        <v>54630</v>
      </c>
      <c r="R1074">
        <v>59300</v>
      </c>
      <c r="S1074">
        <v>7090</v>
      </c>
      <c r="T1074" s="27">
        <f t="shared" si="65"/>
        <v>121020</v>
      </c>
      <c r="U1074" s="46" t="str">
        <f t="shared" si="66"/>
        <v>OH</v>
      </c>
      <c r="V1074">
        <f t="shared" si="67"/>
        <v>555557.56737107714</v>
      </c>
    </row>
    <row r="1075" spans="1:22" x14ac:dyDescent="0.2">
      <c r="A1075" s="24">
        <v>38093</v>
      </c>
      <c r="B1075" s="25" t="s">
        <v>1293</v>
      </c>
      <c r="C1075" s="46">
        <v>380</v>
      </c>
      <c r="D1075" s="46">
        <v>380</v>
      </c>
      <c r="E1075" s="53">
        <v>153</v>
      </c>
      <c r="F1075" s="54">
        <v>350.52</v>
      </c>
      <c r="G1075" s="46">
        <v>350.52</v>
      </c>
      <c r="H1075" s="53">
        <v>123.52</v>
      </c>
      <c r="I1075" s="54">
        <v>192.77930000000001</v>
      </c>
      <c r="J1075" s="46">
        <v>192.77930000000001</v>
      </c>
      <c r="K1075" s="54">
        <v>14.57033</v>
      </c>
      <c r="L1075" s="46">
        <v>12.159739999999999</v>
      </c>
      <c r="M1075" s="53">
        <f t="shared" si="64"/>
        <v>2.4105900000000009</v>
      </c>
      <c r="N1075" s="11">
        <v>2.7141354456683322</v>
      </c>
      <c r="O1075" s="11">
        <v>2.2650949802860358</v>
      </c>
      <c r="P1075" s="11">
        <v>0.44904046538229592</v>
      </c>
      <c r="Q1075" s="26">
        <v>7990</v>
      </c>
      <c r="R1075">
        <v>4180</v>
      </c>
      <c r="S1075">
        <v>220</v>
      </c>
      <c r="T1075" s="27">
        <f t="shared" si="65"/>
        <v>12390</v>
      </c>
      <c r="U1075" s="46" t="str">
        <f t="shared" si="66"/>
        <v>ND</v>
      </c>
      <c r="V1075">
        <f t="shared" si="67"/>
        <v>33628.138171830637</v>
      </c>
    </row>
    <row r="1076" spans="1:22" x14ac:dyDescent="0.2">
      <c r="A1076" s="24">
        <v>27055</v>
      </c>
      <c r="B1076" s="25" t="s">
        <v>1294</v>
      </c>
      <c r="C1076" s="46">
        <v>903</v>
      </c>
      <c r="D1076" s="46">
        <v>1043</v>
      </c>
      <c r="E1076" s="53">
        <v>0</v>
      </c>
      <c r="F1076" s="54">
        <v>751.8</v>
      </c>
      <c r="G1076" s="46">
        <v>891.8</v>
      </c>
      <c r="H1076" s="53">
        <v>0</v>
      </c>
      <c r="I1076" s="54">
        <v>192.39959999999999</v>
      </c>
      <c r="J1076" s="46">
        <v>192.39959999999999</v>
      </c>
      <c r="K1076" s="54">
        <v>15.88664</v>
      </c>
      <c r="L1076" s="46">
        <v>14.046099999999999</v>
      </c>
      <c r="M1076" s="53">
        <f t="shared" si="64"/>
        <v>1.8405400000000007</v>
      </c>
      <c r="N1076" s="11">
        <v>2.9593353573029821</v>
      </c>
      <c r="O1076" s="11">
        <v>2.6164828032997161</v>
      </c>
      <c r="P1076" s="11">
        <v>0.34285255400326509</v>
      </c>
      <c r="Q1076" s="26">
        <v>66540</v>
      </c>
      <c r="R1076">
        <v>88920</v>
      </c>
      <c r="S1076">
        <v>26040</v>
      </c>
      <c r="T1076" s="27">
        <f t="shared" si="65"/>
        <v>181500</v>
      </c>
      <c r="U1076" s="46" t="str">
        <f t="shared" si="66"/>
        <v>MN</v>
      </c>
      <c r="V1076">
        <f t="shared" si="67"/>
        <v>537119.36735049123</v>
      </c>
    </row>
    <row r="1077" spans="1:22" x14ac:dyDescent="0.2">
      <c r="A1077" s="24">
        <v>46091</v>
      </c>
      <c r="B1077" s="25" t="s">
        <v>1295</v>
      </c>
      <c r="C1077" s="46">
        <v>362</v>
      </c>
      <c r="D1077" s="46">
        <v>433</v>
      </c>
      <c r="E1077" s="53">
        <v>15</v>
      </c>
      <c r="F1077" s="54">
        <v>23.69998</v>
      </c>
      <c r="G1077" s="46">
        <v>94.699979999999996</v>
      </c>
      <c r="H1077" s="53">
        <v>0</v>
      </c>
      <c r="I1077" s="54">
        <v>192.39959999999999</v>
      </c>
      <c r="J1077" s="46">
        <v>192.39959999999999</v>
      </c>
      <c r="K1077" s="54">
        <v>14.57033</v>
      </c>
      <c r="L1077" s="46">
        <v>12.159739999999999</v>
      </c>
      <c r="M1077" s="53">
        <f t="shared" si="64"/>
        <v>2.4105900000000009</v>
      </c>
      <c r="N1077" s="11">
        <v>2.7141354456683322</v>
      </c>
      <c r="O1077" s="11">
        <v>2.2650949802860358</v>
      </c>
      <c r="P1077" s="11">
        <v>0.44904046538229592</v>
      </c>
      <c r="Q1077" s="26">
        <v>34240</v>
      </c>
      <c r="R1077">
        <v>8650</v>
      </c>
      <c r="S1077">
        <v>165240</v>
      </c>
      <c r="T1077" s="27">
        <f t="shared" si="65"/>
        <v>208130</v>
      </c>
      <c r="U1077" s="46" t="str">
        <f t="shared" si="66"/>
        <v>SD</v>
      </c>
      <c r="V1077">
        <f t="shared" si="67"/>
        <v>564893.01030694996</v>
      </c>
    </row>
    <row r="1078" spans="1:22" x14ac:dyDescent="0.2">
      <c r="A1078" s="24">
        <v>24035</v>
      </c>
      <c r="B1078" s="25" t="s">
        <v>1296</v>
      </c>
      <c r="C1078" s="46">
        <v>2308</v>
      </c>
      <c r="D1078" s="46">
        <v>0</v>
      </c>
      <c r="E1078" s="53">
        <v>324</v>
      </c>
      <c r="F1078" s="54">
        <v>1686.94</v>
      </c>
      <c r="G1078" s="46">
        <v>0</v>
      </c>
      <c r="H1078" s="53">
        <v>0</v>
      </c>
      <c r="I1078" s="54">
        <v>192.0198</v>
      </c>
      <c r="J1078" s="46">
        <v>192.0198</v>
      </c>
      <c r="K1078" s="54">
        <v>23.947890000000001</v>
      </c>
      <c r="L1078" s="46">
        <v>22.20645</v>
      </c>
      <c r="M1078" s="53">
        <f t="shared" si="64"/>
        <v>1.7414400000000008</v>
      </c>
      <c r="N1078" s="11">
        <v>4.4609708289356664</v>
      </c>
      <c r="O1078" s="11">
        <v>4.1365784486323607</v>
      </c>
      <c r="P1078" s="11">
        <v>0.32439238030330553</v>
      </c>
      <c r="Q1078" s="26">
        <v>105000</v>
      </c>
      <c r="R1078">
        <v>33580</v>
      </c>
      <c r="S1078">
        <v>0</v>
      </c>
      <c r="T1078" s="27">
        <f t="shared" si="65"/>
        <v>138580</v>
      </c>
      <c r="U1078" s="46" t="str">
        <f t="shared" si="66"/>
        <v>MD</v>
      </c>
      <c r="V1078">
        <f t="shared" si="67"/>
        <v>618201.3374739046</v>
      </c>
    </row>
    <row r="1079" spans="1:22" x14ac:dyDescent="0.2">
      <c r="A1079" s="24">
        <v>38029</v>
      </c>
      <c r="B1079" s="25" t="s">
        <v>1297</v>
      </c>
      <c r="C1079" s="46">
        <v>266</v>
      </c>
      <c r="D1079" s="46">
        <v>236</v>
      </c>
      <c r="E1079" s="53">
        <v>154</v>
      </c>
      <c r="F1079" s="54">
        <v>236.52</v>
      </c>
      <c r="G1079" s="46">
        <v>206.52</v>
      </c>
      <c r="H1079" s="53">
        <v>124.52</v>
      </c>
      <c r="I1079" s="54">
        <v>191.89320000000001</v>
      </c>
      <c r="J1079" s="46">
        <v>191.89320000000001</v>
      </c>
      <c r="K1079" s="54">
        <v>0</v>
      </c>
      <c r="L1079" s="46">
        <v>0</v>
      </c>
      <c r="M1079" s="53">
        <f t="shared" si="64"/>
        <v>0</v>
      </c>
      <c r="N1079" s="11">
        <v>0</v>
      </c>
      <c r="O1079" s="11">
        <v>0</v>
      </c>
      <c r="P1079" s="11">
        <v>0</v>
      </c>
      <c r="Q1079" s="26">
        <v>0</v>
      </c>
      <c r="R1079">
        <v>0</v>
      </c>
      <c r="S1079">
        <v>0</v>
      </c>
      <c r="T1079" s="27">
        <f t="shared" si="65"/>
        <v>0</v>
      </c>
      <c r="U1079" s="46" t="str">
        <f t="shared" si="66"/>
        <v>ND</v>
      </c>
      <c r="V1079">
        <f t="shared" si="67"/>
        <v>0</v>
      </c>
    </row>
    <row r="1080" spans="1:22" x14ac:dyDescent="0.2">
      <c r="A1080" s="24">
        <v>47027</v>
      </c>
      <c r="B1080" s="25" t="s">
        <v>1298</v>
      </c>
      <c r="C1080" s="46">
        <v>1181</v>
      </c>
      <c r="D1080" s="46">
        <v>1181</v>
      </c>
      <c r="E1080" s="53">
        <v>863</v>
      </c>
      <c r="F1080" s="54">
        <v>967.58</v>
      </c>
      <c r="G1080" s="46">
        <v>967.58</v>
      </c>
      <c r="H1080" s="53">
        <v>649.58000000000004</v>
      </c>
      <c r="I1080" s="54">
        <v>191.89320000000001</v>
      </c>
      <c r="J1080" s="46">
        <v>191.89320000000001</v>
      </c>
      <c r="K1080" s="54">
        <v>11.508979999999999</v>
      </c>
      <c r="L1080" s="46">
        <v>16.016539999999999</v>
      </c>
      <c r="M1080" s="53">
        <f t="shared" si="64"/>
        <v>-4.5075599999999998</v>
      </c>
      <c r="N1080" s="11">
        <v>2.1438725520621649</v>
      </c>
      <c r="O1080" s="11">
        <v>2.9835329008309812</v>
      </c>
      <c r="P1080" s="11">
        <v>-0.83966034876881634</v>
      </c>
      <c r="Q1080" s="26">
        <v>3900</v>
      </c>
      <c r="R1080">
        <v>23780</v>
      </c>
      <c r="S1080">
        <v>4280</v>
      </c>
      <c r="T1080" s="27">
        <f t="shared" si="65"/>
        <v>31960</v>
      </c>
      <c r="U1080" s="46" t="str">
        <f t="shared" si="66"/>
        <v>TN</v>
      </c>
      <c r="V1080">
        <f t="shared" si="67"/>
        <v>68518.166763906789</v>
      </c>
    </row>
    <row r="1081" spans="1:22" x14ac:dyDescent="0.2">
      <c r="A1081" s="24">
        <v>51085</v>
      </c>
      <c r="B1081" s="25" t="s">
        <v>1299</v>
      </c>
      <c r="C1081" s="46">
        <v>2069</v>
      </c>
      <c r="D1081" s="46">
        <v>2216</v>
      </c>
      <c r="E1081" s="53">
        <v>1254</v>
      </c>
      <c r="F1081" s="54">
        <v>1706.76</v>
      </c>
      <c r="G1081" s="46">
        <v>1853.76</v>
      </c>
      <c r="H1081" s="53">
        <v>891.76</v>
      </c>
      <c r="I1081" s="54">
        <v>191.89320000000001</v>
      </c>
      <c r="J1081" s="46">
        <v>191.89320000000001</v>
      </c>
      <c r="K1081" s="54">
        <v>12.523490000000001</v>
      </c>
      <c r="L1081" s="46">
        <v>19.785609999999998</v>
      </c>
      <c r="M1081" s="53">
        <f t="shared" si="64"/>
        <v>-7.2621199999999977</v>
      </c>
      <c r="N1081" s="11">
        <v>2.3328536905116701</v>
      </c>
      <c r="O1081" s="11">
        <v>3.6856286312780702</v>
      </c>
      <c r="P1081" s="11">
        <v>-1.3527749407664</v>
      </c>
      <c r="Q1081" s="26">
        <v>26910</v>
      </c>
      <c r="R1081">
        <v>68940</v>
      </c>
      <c r="S1081">
        <v>0</v>
      </c>
      <c r="T1081" s="27">
        <f t="shared" si="65"/>
        <v>95850</v>
      </c>
      <c r="U1081" s="46" t="str">
        <f t="shared" si="66"/>
        <v>VA</v>
      </c>
      <c r="V1081">
        <f t="shared" si="67"/>
        <v>223604.02623554357</v>
      </c>
    </row>
    <row r="1082" spans="1:22" x14ac:dyDescent="0.2">
      <c r="A1082" s="24">
        <v>17111</v>
      </c>
      <c r="B1082" s="25" t="s">
        <v>1300</v>
      </c>
      <c r="C1082" s="46">
        <v>2691</v>
      </c>
      <c r="D1082" s="46">
        <v>3547</v>
      </c>
      <c r="E1082" s="53">
        <v>1607</v>
      </c>
      <c r="F1082" s="54">
        <v>2606.84</v>
      </c>
      <c r="G1082" s="46">
        <v>3462.84</v>
      </c>
      <c r="H1082" s="53">
        <v>1522.84</v>
      </c>
      <c r="I1082" s="54">
        <v>191.76669999999999</v>
      </c>
      <c r="J1082" s="46">
        <v>191.76669999999999</v>
      </c>
      <c r="K1082" s="54">
        <v>13.458640000000001</v>
      </c>
      <c r="L1082" s="46">
        <v>11.91432</v>
      </c>
      <c r="M1082" s="53">
        <f t="shared" si="64"/>
        <v>1.5443200000000008</v>
      </c>
      <c r="N1082" s="11">
        <v>2.5070517877419141</v>
      </c>
      <c r="O1082" s="11">
        <v>2.2193785743380641</v>
      </c>
      <c r="P1082" s="11">
        <v>0.28767321340385021</v>
      </c>
      <c r="Q1082" s="26">
        <v>188390</v>
      </c>
      <c r="R1082">
        <v>44020</v>
      </c>
      <c r="S1082">
        <v>8100</v>
      </c>
      <c r="T1082" s="27">
        <f t="shared" si="65"/>
        <v>240510</v>
      </c>
      <c r="U1082" s="46" t="str">
        <f t="shared" si="66"/>
        <v>IL</v>
      </c>
      <c r="V1082">
        <f t="shared" si="67"/>
        <v>602971.02546980779</v>
      </c>
    </row>
    <row r="1083" spans="1:22" x14ac:dyDescent="0.2">
      <c r="A1083" s="24">
        <v>26077</v>
      </c>
      <c r="B1083" s="25" t="s">
        <v>1301</v>
      </c>
      <c r="C1083" s="46">
        <v>922</v>
      </c>
      <c r="D1083" s="46">
        <v>1136</v>
      </c>
      <c r="E1083" s="53">
        <v>584</v>
      </c>
      <c r="F1083" s="54">
        <v>611.64</v>
      </c>
      <c r="G1083" s="46">
        <v>825.64</v>
      </c>
      <c r="H1083" s="53">
        <v>273.64</v>
      </c>
      <c r="I1083" s="54">
        <v>191.76669999999999</v>
      </c>
      <c r="J1083" s="46">
        <v>191.76669999999999</v>
      </c>
      <c r="K1083" s="54">
        <v>17.740649999999999</v>
      </c>
      <c r="L1083" s="46">
        <v>15.637320000000001</v>
      </c>
      <c r="M1083" s="53">
        <f t="shared" si="64"/>
        <v>2.1033299999999979</v>
      </c>
      <c r="N1083" s="11">
        <v>3.304697079214808</v>
      </c>
      <c r="O1083" s="11">
        <v>2.912892466214446</v>
      </c>
      <c r="P1083" s="11">
        <v>0.39180461300036218</v>
      </c>
      <c r="Q1083" s="26">
        <v>117440</v>
      </c>
      <c r="R1083">
        <v>35730</v>
      </c>
      <c r="S1083">
        <v>7040</v>
      </c>
      <c r="T1083" s="27">
        <f t="shared" si="65"/>
        <v>160210</v>
      </c>
      <c r="U1083" s="46" t="str">
        <f t="shared" si="66"/>
        <v>MI</v>
      </c>
      <c r="V1083">
        <f t="shared" si="67"/>
        <v>529445.51906100439</v>
      </c>
    </row>
    <row r="1084" spans="1:22" x14ac:dyDescent="0.2">
      <c r="A1084" s="24">
        <v>55091</v>
      </c>
      <c r="B1084" s="25" t="s">
        <v>1302</v>
      </c>
      <c r="C1084" s="46">
        <v>748</v>
      </c>
      <c r="D1084" s="46">
        <v>686</v>
      </c>
      <c r="E1084" s="53">
        <v>0</v>
      </c>
      <c r="F1084" s="54">
        <v>261.22000000000003</v>
      </c>
      <c r="G1084" s="46">
        <v>199.22</v>
      </c>
      <c r="H1084" s="53">
        <v>0</v>
      </c>
      <c r="I1084" s="54">
        <v>191.76669999999999</v>
      </c>
      <c r="J1084" s="46">
        <v>191.76669999999999</v>
      </c>
      <c r="K1084" s="54">
        <v>16.659849999999999</v>
      </c>
      <c r="L1084" s="46">
        <v>14.85112</v>
      </c>
      <c r="M1084" s="53">
        <f t="shared" si="64"/>
        <v>1.8087299999999988</v>
      </c>
      <c r="N1084" s="11">
        <v>3.1033675561581351</v>
      </c>
      <c r="O1084" s="11">
        <v>2.7664405130064922</v>
      </c>
      <c r="P1084" s="11">
        <v>0.33692704315164312</v>
      </c>
      <c r="Q1084" s="26">
        <v>57050</v>
      </c>
      <c r="R1084">
        <v>17110</v>
      </c>
      <c r="S1084">
        <v>2210</v>
      </c>
      <c r="T1084" s="27">
        <f t="shared" si="65"/>
        <v>76370</v>
      </c>
      <c r="U1084" s="46" t="str">
        <f t="shared" si="66"/>
        <v>WI</v>
      </c>
      <c r="V1084">
        <f t="shared" si="67"/>
        <v>237004.18026379676</v>
      </c>
    </row>
    <row r="1085" spans="1:22" x14ac:dyDescent="0.2">
      <c r="A1085" s="24">
        <v>31171</v>
      </c>
      <c r="B1085" s="25" t="s">
        <v>1303</v>
      </c>
      <c r="C1085" s="46">
        <v>160</v>
      </c>
      <c r="D1085" s="46">
        <v>160</v>
      </c>
      <c r="E1085" s="53">
        <v>160</v>
      </c>
      <c r="F1085" s="54">
        <v>18.399989999999999</v>
      </c>
      <c r="G1085" s="46">
        <v>18.399989999999999</v>
      </c>
      <c r="H1085" s="53">
        <v>18.399989999999999</v>
      </c>
      <c r="I1085" s="54">
        <v>191.13380000000001</v>
      </c>
      <c r="J1085" s="46">
        <v>191.13380000000001</v>
      </c>
      <c r="K1085" s="54">
        <v>14.21668</v>
      </c>
      <c r="L1085" s="46">
        <v>11.18613</v>
      </c>
      <c r="M1085" s="53">
        <f t="shared" si="64"/>
        <v>3.0305499999999999</v>
      </c>
      <c r="N1085" s="11">
        <v>2.648258145678517</v>
      </c>
      <c r="O1085" s="11">
        <v>2.0837326219003889</v>
      </c>
      <c r="P1085" s="11">
        <v>0.56452552377812748</v>
      </c>
      <c r="Q1085" s="26">
        <v>1090</v>
      </c>
      <c r="R1085">
        <v>550</v>
      </c>
      <c r="S1085">
        <v>346640</v>
      </c>
      <c r="T1085" s="27">
        <f t="shared" si="65"/>
        <v>348280</v>
      </c>
      <c r="U1085" s="46" t="str">
        <f t="shared" si="66"/>
        <v>NE</v>
      </c>
      <c r="V1085">
        <f t="shared" si="67"/>
        <v>922335.34697691386</v>
      </c>
    </row>
    <row r="1086" spans="1:22" x14ac:dyDescent="0.2">
      <c r="A1086" s="24">
        <v>17159</v>
      </c>
      <c r="B1086" s="25" t="s">
        <v>1304</v>
      </c>
      <c r="C1086" s="46">
        <v>1308</v>
      </c>
      <c r="D1086" s="46">
        <v>1566</v>
      </c>
      <c r="E1086" s="53">
        <v>90</v>
      </c>
      <c r="F1086" s="54">
        <v>1212.9000000000001</v>
      </c>
      <c r="G1086" s="46">
        <v>1470.9</v>
      </c>
      <c r="H1086" s="53">
        <v>0</v>
      </c>
      <c r="I1086" s="54">
        <v>190.5009</v>
      </c>
      <c r="J1086" s="46">
        <v>190.5009</v>
      </c>
      <c r="K1086" s="54">
        <v>13.45487</v>
      </c>
      <c r="L1086" s="46">
        <v>11.97129</v>
      </c>
      <c r="M1086" s="53">
        <f t="shared" si="64"/>
        <v>1.4835799999999999</v>
      </c>
      <c r="N1086" s="11">
        <v>2.5063495187727018</v>
      </c>
      <c r="O1086" s="11">
        <v>2.2299908457375262</v>
      </c>
      <c r="P1086" s="11">
        <v>0.27635867303517653</v>
      </c>
      <c r="Q1086" s="26">
        <v>150730</v>
      </c>
      <c r="R1086">
        <v>20980</v>
      </c>
      <c r="S1086">
        <v>900</v>
      </c>
      <c r="T1086" s="27">
        <f t="shared" si="65"/>
        <v>172610</v>
      </c>
      <c r="U1086" s="46" t="str">
        <f t="shared" si="66"/>
        <v>IL</v>
      </c>
      <c r="V1086">
        <f t="shared" si="67"/>
        <v>432620.99043535604</v>
      </c>
    </row>
    <row r="1087" spans="1:22" x14ac:dyDescent="0.2">
      <c r="A1087" s="24">
        <v>29001</v>
      </c>
      <c r="B1087" s="25" t="s">
        <v>1305</v>
      </c>
      <c r="C1087" s="46">
        <v>650</v>
      </c>
      <c r="D1087" s="46">
        <v>650</v>
      </c>
      <c r="E1087" s="53">
        <v>76</v>
      </c>
      <c r="F1087" s="54">
        <v>540.86</v>
      </c>
      <c r="G1087" s="46">
        <v>540.86</v>
      </c>
      <c r="H1087" s="53">
        <v>0</v>
      </c>
      <c r="I1087" s="54">
        <v>190.5009</v>
      </c>
      <c r="J1087" s="46">
        <v>190.5009</v>
      </c>
      <c r="K1087" s="54">
        <v>12.916650000000001</v>
      </c>
      <c r="L1087" s="46">
        <v>11.6036</v>
      </c>
      <c r="M1087" s="53">
        <f t="shared" si="64"/>
        <v>1.3130500000000005</v>
      </c>
      <c r="N1087" s="11">
        <v>2.4060908438101172</v>
      </c>
      <c r="O1087" s="11">
        <v>2.1614981992416822</v>
      </c>
      <c r="P1087" s="11">
        <v>0.24459264456843491</v>
      </c>
      <c r="Q1087" s="26">
        <v>48300</v>
      </c>
      <c r="R1087">
        <v>164790</v>
      </c>
      <c r="S1087">
        <v>9580</v>
      </c>
      <c r="T1087" s="27">
        <f t="shared" si="65"/>
        <v>222670</v>
      </c>
      <c r="U1087" s="46" t="str">
        <f t="shared" si="66"/>
        <v>MO</v>
      </c>
      <c r="V1087">
        <f t="shared" si="67"/>
        <v>535764.2481911988</v>
      </c>
    </row>
    <row r="1088" spans="1:22" x14ac:dyDescent="0.2">
      <c r="A1088" s="24">
        <v>36057</v>
      </c>
      <c r="B1088" s="25" t="s">
        <v>1306</v>
      </c>
      <c r="C1088" s="46">
        <v>832</v>
      </c>
      <c r="D1088" s="46">
        <v>180</v>
      </c>
      <c r="E1088" s="53">
        <v>11</v>
      </c>
      <c r="F1088" s="54">
        <v>667.22</v>
      </c>
      <c r="G1088" s="46">
        <v>15.22</v>
      </c>
      <c r="H1088" s="53">
        <v>0</v>
      </c>
      <c r="I1088" s="54">
        <v>190.37430000000001</v>
      </c>
      <c r="J1088" s="46">
        <v>190.37430000000001</v>
      </c>
      <c r="K1088" s="54">
        <v>20.776119999999999</v>
      </c>
      <c r="L1088" s="46">
        <v>19.128219999999999</v>
      </c>
      <c r="M1088" s="53">
        <f t="shared" si="64"/>
        <v>1.6478999999999999</v>
      </c>
      <c r="N1088" s="11">
        <v>3.8701390919394929</v>
      </c>
      <c r="O1088" s="11">
        <v>3.5631711783152409</v>
      </c>
      <c r="P1088" s="11">
        <v>0.30696791362425169</v>
      </c>
      <c r="Q1088" s="26">
        <v>65420</v>
      </c>
      <c r="R1088">
        <v>72020</v>
      </c>
      <c r="S1088">
        <v>1460</v>
      </c>
      <c r="T1088" s="27">
        <f t="shared" si="65"/>
        <v>138900</v>
      </c>
      <c r="U1088" s="46" t="str">
        <f t="shared" si="66"/>
        <v>NY</v>
      </c>
      <c r="V1088">
        <f t="shared" si="67"/>
        <v>537562.31987039559</v>
      </c>
    </row>
    <row r="1089" spans="1:22" x14ac:dyDescent="0.2">
      <c r="A1089" s="24">
        <v>17049</v>
      </c>
      <c r="B1089" s="25" t="s">
        <v>1307</v>
      </c>
      <c r="C1089" s="46">
        <v>1743</v>
      </c>
      <c r="D1089" s="46">
        <v>2075</v>
      </c>
      <c r="E1089" s="53">
        <v>145</v>
      </c>
      <c r="F1089" s="54">
        <v>1617.42</v>
      </c>
      <c r="G1089" s="46">
        <v>1949.42</v>
      </c>
      <c r="H1089" s="53">
        <v>19.420010000000001</v>
      </c>
      <c r="I1089" s="54">
        <v>190.24770000000001</v>
      </c>
      <c r="J1089" s="46">
        <v>190.24770000000001</v>
      </c>
      <c r="K1089" s="54">
        <v>13.08793</v>
      </c>
      <c r="L1089" s="46">
        <v>11.661379999999999</v>
      </c>
      <c r="M1089" s="53">
        <f t="shared" si="64"/>
        <v>1.4265500000000007</v>
      </c>
      <c r="N1089" s="11">
        <v>2.4379965809577371</v>
      </c>
      <c r="O1089" s="11">
        <v>2.1722613560164921</v>
      </c>
      <c r="P1089" s="11">
        <v>0.26573522494124441</v>
      </c>
      <c r="Q1089" s="26">
        <v>171520</v>
      </c>
      <c r="R1089">
        <v>32620</v>
      </c>
      <c r="S1089">
        <v>1260</v>
      </c>
      <c r="T1089" s="27">
        <f t="shared" si="65"/>
        <v>205400</v>
      </c>
      <c r="U1089" s="46" t="str">
        <f t="shared" si="66"/>
        <v>IL</v>
      </c>
      <c r="V1089">
        <f t="shared" si="67"/>
        <v>500764.4977287192</v>
      </c>
    </row>
    <row r="1090" spans="1:22" x14ac:dyDescent="0.2">
      <c r="A1090" s="24">
        <v>31099</v>
      </c>
      <c r="B1090" s="25" t="s">
        <v>1308</v>
      </c>
      <c r="C1090" s="46">
        <v>1069</v>
      </c>
      <c r="D1090" s="46">
        <v>480</v>
      </c>
      <c r="E1090" s="53">
        <v>569</v>
      </c>
      <c r="F1090" s="54">
        <v>927.4</v>
      </c>
      <c r="G1090" s="46">
        <v>338.4</v>
      </c>
      <c r="H1090" s="53">
        <v>427.4</v>
      </c>
      <c r="I1090" s="54"/>
      <c r="J1090" s="46">
        <v>189.93899999999999</v>
      </c>
      <c r="K1090" s="54">
        <v>14.21668</v>
      </c>
      <c r="L1090" s="46">
        <v>9.3605180000000008</v>
      </c>
      <c r="M1090" s="53">
        <f t="shared" si="64"/>
        <v>4.8561619999999994</v>
      </c>
      <c r="N1090" s="11">
        <v>2.648258145678517</v>
      </c>
      <c r="O1090" s="11">
        <v>1.7436608294813121</v>
      </c>
      <c r="P1090" s="11">
        <v>0.90459731619720474</v>
      </c>
      <c r="Q1090" s="26">
        <v>266310</v>
      </c>
      <c r="R1090">
        <v>940</v>
      </c>
      <c r="S1090">
        <v>38500</v>
      </c>
      <c r="T1090" s="27">
        <f t="shared" si="65"/>
        <v>305750</v>
      </c>
      <c r="U1090" s="46" t="str">
        <f t="shared" si="66"/>
        <v>NE</v>
      </c>
      <c r="V1090">
        <f t="shared" si="67"/>
        <v>809704.92804120656</v>
      </c>
    </row>
    <row r="1091" spans="1:22" x14ac:dyDescent="0.2">
      <c r="A1091" s="24">
        <v>17171</v>
      </c>
      <c r="B1091" s="25" t="s">
        <v>1309</v>
      </c>
      <c r="C1091" s="46">
        <v>1038</v>
      </c>
      <c r="D1091" s="46">
        <v>1663</v>
      </c>
      <c r="E1091" s="53">
        <v>33</v>
      </c>
      <c r="F1091" s="54">
        <v>923.38</v>
      </c>
      <c r="G1091" s="46">
        <v>1548.38</v>
      </c>
      <c r="H1091" s="53">
        <v>0</v>
      </c>
      <c r="I1091" s="54">
        <v>189.86799999999999</v>
      </c>
      <c r="J1091" s="46">
        <v>189.86799999999999</v>
      </c>
      <c r="K1091" s="54">
        <v>13.00597</v>
      </c>
      <c r="L1091" s="46">
        <v>11.69473</v>
      </c>
      <c r="M1091" s="53">
        <f t="shared" si="64"/>
        <v>1.3112399999999997</v>
      </c>
      <c r="N1091" s="11">
        <v>2.4227292163114331</v>
      </c>
      <c r="O1091" s="11">
        <v>2.1784737353595158</v>
      </c>
      <c r="P1091" s="11">
        <v>0.24425548095191679</v>
      </c>
      <c r="Q1091" s="26">
        <v>99810</v>
      </c>
      <c r="R1091">
        <v>14260</v>
      </c>
      <c r="S1091">
        <v>90</v>
      </c>
      <c r="T1091" s="27">
        <f t="shared" si="65"/>
        <v>114160</v>
      </c>
      <c r="U1091" s="46" t="str">
        <f t="shared" si="66"/>
        <v>IL</v>
      </c>
      <c r="V1091">
        <f t="shared" si="67"/>
        <v>276578.76733411319</v>
      </c>
    </row>
    <row r="1092" spans="1:22" x14ac:dyDescent="0.2">
      <c r="A1092" s="24">
        <v>31111</v>
      </c>
      <c r="B1092" s="25" t="s">
        <v>1310</v>
      </c>
      <c r="C1092" s="46">
        <v>494</v>
      </c>
      <c r="D1092" s="46">
        <v>494</v>
      </c>
      <c r="E1092" s="53">
        <v>494</v>
      </c>
      <c r="F1092" s="54">
        <v>346.98</v>
      </c>
      <c r="G1092" s="46">
        <v>346.98</v>
      </c>
      <c r="H1092" s="53">
        <v>346.98</v>
      </c>
      <c r="I1092" s="54">
        <v>189.86799999999999</v>
      </c>
      <c r="J1092" s="46">
        <v>189.86799999999999</v>
      </c>
      <c r="K1092" s="54">
        <v>14.57033</v>
      </c>
      <c r="L1092" s="46">
        <v>11.61608</v>
      </c>
      <c r="M1092" s="53">
        <f t="shared" si="64"/>
        <v>2.95425</v>
      </c>
      <c r="N1092" s="11">
        <v>2.7141354456683322</v>
      </c>
      <c r="O1092" s="11">
        <v>2.1638229516914849</v>
      </c>
      <c r="P1092" s="11">
        <v>0.55031249397684678</v>
      </c>
      <c r="Q1092" s="26">
        <v>28100</v>
      </c>
      <c r="R1092">
        <v>600</v>
      </c>
      <c r="S1092">
        <v>140040</v>
      </c>
      <c r="T1092" s="27">
        <f t="shared" si="65"/>
        <v>168740</v>
      </c>
      <c r="U1092" s="46" t="str">
        <f t="shared" si="66"/>
        <v>NE</v>
      </c>
      <c r="V1092">
        <f t="shared" si="67"/>
        <v>457983.21510207438</v>
      </c>
    </row>
    <row r="1093" spans="1:22" x14ac:dyDescent="0.2">
      <c r="A1093" s="24">
        <v>34021</v>
      </c>
      <c r="B1093" s="25" t="s">
        <v>1311</v>
      </c>
      <c r="C1093" s="46">
        <v>12243</v>
      </c>
      <c r="D1093" s="46">
        <v>9953</v>
      </c>
      <c r="E1093" s="53">
        <v>11098</v>
      </c>
      <c r="F1093" s="54">
        <v>11540.68</v>
      </c>
      <c r="G1093" s="46">
        <v>9250.68</v>
      </c>
      <c r="H1093" s="53">
        <v>10395.68</v>
      </c>
      <c r="I1093" s="54">
        <v>189.86799999999999</v>
      </c>
      <c r="J1093" s="46">
        <v>189.86799999999999</v>
      </c>
      <c r="K1093" s="54">
        <v>25.212969999999999</v>
      </c>
      <c r="L1093" s="46">
        <v>23.372170000000001</v>
      </c>
      <c r="M1093" s="53">
        <f t="shared" si="64"/>
        <v>1.840799999999998</v>
      </c>
      <c r="N1093" s="11">
        <v>4.6966277062751676</v>
      </c>
      <c r="O1093" s="11">
        <v>4.3537267199291998</v>
      </c>
      <c r="P1093" s="11">
        <v>0.34290098634596877</v>
      </c>
      <c r="Q1093" s="26">
        <v>25920</v>
      </c>
      <c r="R1093">
        <v>12410</v>
      </c>
      <c r="S1093">
        <v>0</v>
      </c>
      <c r="T1093" s="27">
        <f t="shared" si="65"/>
        <v>38330</v>
      </c>
      <c r="U1093" s="46" t="str">
        <f t="shared" si="66"/>
        <v>NJ</v>
      </c>
      <c r="V1093">
        <f t="shared" si="67"/>
        <v>180021.73998152718</v>
      </c>
    </row>
    <row r="1094" spans="1:22" x14ac:dyDescent="0.2">
      <c r="A1094" s="24">
        <v>55033</v>
      </c>
      <c r="B1094" s="25" t="s">
        <v>1312</v>
      </c>
      <c r="C1094" s="46">
        <v>934</v>
      </c>
      <c r="D1094" s="46">
        <v>641</v>
      </c>
      <c r="E1094" s="53">
        <v>0</v>
      </c>
      <c r="F1094" s="54">
        <v>489.48</v>
      </c>
      <c r="G1094" s="46">
        <v>196.48</v>
      </c>
      <c r="H1094" s="53">
        <v>0</v>
      </c>
      <c r="I1094" s="54">
        <v>189.7414</v>
      </c>
      <c r="J1094" s="46">
        <v>189.7414</v>
      </c>
      <c r="K1094" s="54">
        <v>16.97251</v>
      </c>
      <c r="L1094" s="46">
        <v>15.08043</v>
      </c>
      <c r="M1094" s="53">
        <f t="shared" si="64"/>
        <v>1.89208</v>
      </c>
      <c r="N1094" s="11">
        <v>3.1616093110423868</v>
      </c>
      <c r="O1094" s="11">
        <v>2.809155976489214</v>
      </c>
      <c r="P1094" s="11">
        <v>0.35245333455317329</v>
      </c>
      <c r="Q1094" s="26">
        <v>229680</v>
      </c>
      <c r="R1094">
        <v>56890</v>
      </c>
      <c r="S1094">
        <v>9850</v>
      </c>
      <c r="T1094" s="27">
        <f t="shared" si="65"/>
        <v>296420</v>
      </c>
      <c r="U1094" s="46" t="str">
        <f t="shared" si="66"/>
        <v>WI</v>
      </c>
      <c r="V1094">
        <f t="shared" si="67"/>
        <v>937164.23197918432</v>
      </c>
    </row>
    <row r="1095" spans="1:22" x14ac:dyDescent="0.2">
      <c r="A1095" s="24">
        <v>39155</v>
      </c>
      <c r="B1095" s="25" t="s">
        <v>1313</v>
      </c>
      <c r="C1095" s="46">
        <v>1815</v>
      </c>
      <c r="D1095" s="46">
        <v>1815</v>
      </c>
      <c r="E1095" s="53">
        <v>617</v>
      </c>
      <c r="F1095" s="54">
        <v>1390.28</v>
      </c>
      <c r="G1095" s="46">
        <v>1390.28</v>
      </c>
      <c r="H1095" s="53">
        <v>192.28</v>
      </c>
      <c r="I1095" s="54">
        <v>189.48830000000001</v>
      </c>
      <c r="J1095" s="46">
        <v>189.48830000000001</v>
      </c>
      <c r="K1095" s="54">
        <v>22.502210000000002</v>
      </c>
      <c r="L1095" s="46">
        <v>20.737220000000001</v>
      </c>
      <c r="M1095" s="53">
        <f t="shared" si="64"/>
        <v>1.7649900000000009</v>
      </c>
      <c r="N1095" s="11">
        <v>4.1916721012408384</v>
      </c>
      <c r="O1095" s="11">
        <v>3.8628928683579749</v>
      </c>
      <c r="P1095" s="11">
        <v>0.32877923288286209</v>
      </c>
      <c r="Q1095" s="26">
        <v>85560</v>
      </c>
      <c r="R1095">
        <v>37290</v>
      </c>
      <c r="S1095">
        <v>11500</v>
      </c>
      <c r="T1095" s="27">
        <f t="shared" si="65"/>
        <v>134350</v>
      </c>
      <c r="U1095" s="46" t="str">
        <f t="shared" si="66"/>
        <v>OH</v>
      </c>
      <c r="V1095">
        <f t="shared" si="67"/>
        <v>563151.14680170664</v>
      </c>
    </row>
    <row r="1096" spans="1:22" x14ac:dyDescent="0.2">
      <c r="A1096" s="24">
        <v>31121</v>
      </c>
      <c r="B1096" s="25" t="s">
        <v>1314</v>
      </c>
      <c r="C1096" s="46">
        <v>567</v>
      </c>
      <c r="D1096" s="46">
        <v>333</v>
      </c>
      <c r="E1096" s="53">
        <v>381</v>
      </c>
      <c r="F1096" s="54">
        <v>419.98</v>
      </c>
      <c r="G1096" s="46">
        <v>185.98</v>
      </c>
      <c r="H1096" s="53">
        <v>233.98</v>
      </c>
      <c r="I1096" s="54"/>
      <c r="J1096" s="46">
        <v>189.37790000000001</v>
      </c>
      <c r="K1096" s="54">
        <v>14.57033</v>
      </c>
      <c r="L1096" s="46">
        <v>12.159739999999999</v>
      </c>
      <c r="M1096" s="53">
        <f t="shared" si="64"/>
        <v>2.4105900000000009</v>
      </c>
      <c r="N1096" s="11">
        <v>2.7141354456683322</v>
      </c>
      <c r="O1096" s="11">
        <v>2.2650949802860358</v>
      </c>
      <c r="P1096" s="11">
        <v>0.44904046538229592</v>
      </c>
      <c r="Q1096" s="26">
        <v>212380</v>
      </c>
      <c r="R1096">
        <v>9200</v>
      </c>
      <c r="S1096">
        <v>47300</v>
      </c>
      <c r="T1096" s="27">
        <f t="shared" si="65"/>
        <v>268880</v>
      </c>
      <c r="U1096" s="46" t="str">
        <f t="shared" si="66"/>
        <v>NE</v>
      </c>
      <c r="V1096">
        <f t="shared" si="67"/>
        <v>729776.73863130121</v>
      </c>
    </row>
    <row r="1097" spans="1:22" x14ac:dyDescent="0.2">
      <c r="A1097" s="24">
        <v>26009</v>
      </c>
      <c r="B1097" s="25" t="s">
        <v>1315</v>
      </c>
      <c r="C1097" s="46">
        <v>901</v>
      </c>
      <c r="D1097" s="46">
        <v>897</v>
      </c>
      <c r="E1097" s="53">
        <v>264</v>
      </c>
      <c r="F1097" s="54">
        <v>775.02</v>
      </c>
      <c r="G1097" s="46">
        <v>771.02</v>
      </c>
      <c r="H1097" s="53">
        <v>138.02000000000001</v>
      </c>
      <c r="I1097" s="54">
        <v>189.23509999999999</v>
      </c>
      <c r="J1097" s="46">
        <v>189.23509999999999</v>
      </c>
      <c r="K1097" s="54">
        <v>18.033329999999999</v>
      </c>
      <c r="L1097" s="46">
        <v>16.241060000000001</v>
      </c>
      <c r="M1097" s="53">
        <f t="shared" si="64"/>
        <v>1.7922699999999985</v>
      </c>
      <c r="N1097" s="11">
        <v>3.3592169948404811</v>
      </c>
      <c r="O1097" s="11">
        <v>3.025356091538498</v>
      </c>
      <c r="P1097" s="11">
        <v>0.3338609033019827</v>
      </c>
      <c r="Q1097" s="26">
        <v>38580</v>
      </c>
      <c r="R1097">
        <v>7890</v>
      </c>
      <c r="S1097">
        <v>29970</v>
      </c>
      <c r="T1097" s="27">
        <f t="shared" si="65"/>
        <v>76440</v>
      </c>
      <c r="U1097" s="46" t="str">
        <f t="shared" si="66"/>
        <v>MI</v>
      </c>
      <c r="V1097">
        <f t="shared" si="67"/>
        <v>256778.54708560638</v>
      </c>
    </row>
    <row r="1098" spans="1:22" x14ac:dyDescent="0.2">
      <c r="A1098" s="24">
        <v>55049</v>
      </c>
      <c r="B1098" s="25" t="s">
        <v>1316</v>
      </c>
      <c r="C1098" s="46">
        <v>1235</v>
      </c>
      <c r="D1098" s="46">
        <v>1162</v>
      </c>
      <c r="E1098" s="53">
        <v>0</v>
      </c>
      <c r="F1098" s="54">
        <v>588.38</v>
      </c>
      <c r="G1098" s="46">
        <v>515.38</v>
      </c>
      <c r="H1098" s="53">
        <v>0</v>
      </c>
      <c r="I1098" s="54">
        <v>189.23509999999999</v>
      </c>
      <c r="J1098" s="46">
        <v>189.23509999999999</v>
      </c>
      <c r="K1098" s="54">
        <v>16.30124</v>
      </c>
      <c r="L1098" s="46">
        <v>14.44679</v>
      </c>
      <c r="M1098" s="53">
        <f t="shared" si="64"/>
        <v>1.8544499999999999</v>
      </c>
      <c r="N1098" s="11">
        <v>3.0365663160921161</v>
      </c>
      <c r="O1098" s="11">
        <v>2.6911226317541752</v>
      </c>
      <c r="P1098" s="11">
        <v>0.34544368433794143</v>
      </c>
      <c r="Q1098" s="26">
        <v>188200</v>
      </c>
      <c r="R1098">
        <v>111640</v>
      </c>
      <c r="S1098">
        <v>3750</v>
      </c>
      <c r="T1098" s="27">
        <f t="shared" si="65"/>
        <v>303590</v>
      </c>
      <c r="U1098" s="46" t="str">
        <f t="shared" si="66"/>
        <v>WI</v>
      </c>
      <c r="V1098">
        <f t="shared" si="67"/>
        <v>921871.16790240549</v>
      </c>
    </row>
    <row r="1099" spans="1:22" x14ac:dyDescent="0.2">
      <c r="A1099" s="24">
        <v>29197</v>
      </c>
      <c r="B1099" s="25" t="s">
        <v>1317</v>
      </c>
      <c r="C1099" s="46">
        <v>624</v>
      </c>
      <c r="D1099" s="46">
        <v>624</v>
      </c>
      <c r="E1099" s="53">
        <v>34</v>
      </c>
      <c r="F1099" s="54">
        <v>514.70000000000005</v>
      </c>
      <c r="G1099" s="46">
        <v>514.70000000000005</v>
      </c>
      <c r="H1099" s="53">
        <v>0</v>
      </c>
      <c r="I1099" s="54">
        <v>189.10849999999999</v>
      </c>
      <c r="J1099" s="46">
        <v>189.10849999999999</v>
      </c>
      <c r="K1099" s="54">
        <v>13.169549999999999</v>
      </c>
      <c r="L1099" s="46">
        <v>11.47193</v>
      </c>
      <c r="M1099" s="53">
        <f t="shared" si="64"/>
        <v>1.6976199999999988</v>
      </c>
      <c r="N1099" s="11">
        <v>2.4532006110020421</v>
      </c>
      <c r="O1099" s="11">
        <v>2.136970943226812</v>
      </c>
      <c r="P1099" s="11">
        <v>0.31622966777523032</v>
      </c>
      <c r="Q1099" s="26">
        <v>25100</v>
      </c>
      <c r="R1099">
        <v>99800</v>
      </c>
      <c r="S1099">
        <v>8960</v>
      </c>
      <c r="T1099" s="27">
        <f t="shared" si="65"/>
        <v>133860</v>
      </c>
      <c r="U1099" s="46" t="str">
        <f t="shared" si="66"/>
        <v>MO</v>
      </c>
      <c r="V1099">
        <f t="shared" si="67"/>
        <v>328385.43378873338</v>
      </c>
    </row>
    <row r="1100" spans="1:22" x14ac:dyDescent="0.2">
      <c r="A1100" s="24">
        <v>31047</v>
      </c>
      <c r="B1100" s="25" t="s">
        <v>1318</v>
      </c>
      <c r="C1100" s="46">
        <v>467</v>
      </c>
      <c r="D1100" s="46">
        <v>144</v>
      </c>
      <c r="E1100" s="53">
        <v>251</v>
      </c>
      <c r="F1100" s="54">
        <v>325.39999999999998</v>
      </c>
      <c r="G1100" s="46">
        <v>2.399994</v>
      </c>
      <c r="H1100" s="53">
        <v>109.4</v>
      </c>
      <c r="I1100" s="54"/>
      <c r="J1100" s="46">
        <v>188.94149999999999</v>
      </c>
      <c r="K1100" s="54">
        <v>14.21668</v>
      </c>
      <c r="L1100" s="46">
        <v>11.154059999999999</v>
      </c>
      <c r="M1100" s="53">
        <f t="shared" ref="M1100:M1163" si="68">K1100-L1100</f>
        <v>3.0626200000000008</v>
      </c>
      <c r="N1100" s="11">
        <v>2.648258145678517</v>
      </c>
      <c r="O1100" s="11">
        <v>2.077758678706064</v>
      </c>
      <c r="P1100" s="11">
        <v>0.57049946697245357</v>
      </c>
      <c r="Q1100" s="26">
        <v>304810</v>
      </c>
      <c r="R1100">
        <v>1830</v>
      </c>
      <c r="S1100">
        <v>271080</v>
      </c>
      <c r="T1100" s="27">
        <f t="shared" ref="T1100:T1163" si="69">SUM(Q1100:S1100)</f>
        <v>577720</v>
      </c>
      <c r="U1100" s="46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">
      <c r="A1101" s="24">
        <v>42065</v>
      </c>
      <c r="B1101" s="25" t="s">
        <v>1319</v>
      </c>
      <c r="C1101" s="46">
        <v>1072</v>
      </c>
      <c r="D1101" s="46">
        <v>1073</v>
      </c>
      <c r="E1101" s="53">
        <v>165</v>
      </c>
      <c r="F1101" s="54">
        <v>744.7</v>
      </c>
      <c r="G1101" s="46">
        <v>745.7</v>
      </c>
      <c r="H1101" s="53">
        <v>0</v>
      </c>
      <c r="I1101" s="54">
        <v>188.8553</v>
      </c>
      <c r="J1101" s="46">
        <v>188.8553</v>
      </c>
      <c r="K1101" s="54">
        <v>23.851880000000001</v>
      </c>
      <c r="L1101" s="46">
        <v>22.125620000000001</v>
      </c>
      <c r="M1101" s="53">
        <f t="shared" si="68"/>
        <v>1.7262599999999999</v>
      </c>
      <c r="N1101" s="11">
        <v>4.4430862550009218</v>
      </c>
      <c r="O1101" s="11">
        <v>4.1215215783985792</v>
      </c>
      <c r="P1101" s="11">
        <v>0.32156467660234289</v>
      </c>
      <c r="Q1101" s="26">
        <v>20470</v>
      </c>
      <c r="R1101">
        <v>66910</v>
      </c>
      <c r="S1101">
        <v>4450</v>
      </c>
      <c r="T1101" s="27">
        <f t="shared" si="69"/>
        <v>91830</v>
      </c>
      <c r="U1101" s="46" t="str">
        <f t="shared" si="70"/>
        <v>PA</v>
      </c>
      <c r="V1101">
        <f t="shared" si="71"/>
        <v>408008.61079673463</v>
      </c>
    </row>
    <row r="1102" spans="1:22" x14ac:dyDescent="0.2">
      <c r="A1102" s="24">
        <v>17109</v>
      </c>
      <c r="B1102" s="25" t="s">
        <v>1320</v>
      </c>
      <c r="C1102" s="46">
        <v>1231</v>
      </c>
      <c r="D1102" s="46">
        <v>1857</v>
      </c>
      <c r="E1102" s="53">
        <v>7</v>
      </c>
      <c r="F1102" s="54">
        <v>1142.54</v>
      </c>
      <c r="G1102" s="46">
        <v>1768.54</v>
      </c>
      <c r="H1102" s="53">
        <v>0</v>
      </c>
      <c r="I1102" s="54">
        <v>188.60220000000001</v>
      </c>
      <c r="J1102" s="46">
        <v>188.60220000000001</v>
      </c>
      <c r="K1102" s="54">
        <v>13.337199999999999</v>
      </c>
      <c r="L1102" s="46">
        <v>11.68364</v>
      </c>
      <c r="M1102" s="53">
        <f t="shared" si="68"/>
        <v>1.6535599999999988</v>
      </c>
      <c r="N1102" s="11">
        <v>2.484430158134213</v>
      </c>
      <c r="O1102" s="11">
        <v>2.1764079096649391</v>
      </c>
      <c r="P1102" s="11">
        <v>0.30802224846927451</v>
      </c>
      <c r="Q1102" s="26">
        <v>255740</v>
      </c>
      <c r="R1102">
        <v>33950</v>
      </c>
      <c r="S1102">
        <v>330</v>
      </c>
      <c r="T1102" s="27">
        <f t="shared" si="69"/>
        <v>290020</v>
      </c>
      <c r="U1102" s="46" t="str">
        <f t="shared" si="70"/>
        <v>IL</v>
      </c>
      <c r="V1102">
        <f t="shared" si="71"/>
        <v>720534.43446208443</v>
      </c>
    </row>
    <row r="1103" spans="1:22" x14ac:dyDescent="0.2">
      <c r="A1103" s="24">
        <v>31031</v>
      </c>
      <c r="B1103" s="25" t="s">
        <v>1321</v>
      </c>
      <c r="C1103" s="46">
        <v>200</v>
      </c>
      <c r="D1103" s="46">
        <v>200</v>
      </c>
      <c r="E1103" s="53">
        <v>200</v>
      </c>
      <c r="F1103" s="54">
        <v>76.66</v>
      </c>
      <c r="G1103" s="46">
        <v>76.66</v>
      </c>
      <c r="H1103" s="53">
        <v>76.66</v>
      </c>
      <c r="I1103" s="54">
        <v>188.60220000000001</v>
      </c>
      <c r="J1103" s="46">
        <v>188.60220000000001</v>
      </c>
      <c r="K1103" s="54">
        <v>12.650449999999999</v>
      </c>
      <c r="L1103" s="46">
        <v>11.43699</v>
      </c>
      <c r="M1103" s="53">
        <f t="shared" si="68"/>
        <v>1.2134599999999995</v>
      </c>
      <c r="N1103" s="11">
        <v>2.356503576010629</v>
      </c>
      <c r="O1103" s="11">
        <v>2.130462381480327</v>
      </c>
      <c r="P1103" s="11">
        <v>0.22604119453030189</v>
      </c>
      <c r="Q1103" s="26">
        <v>1770</v>
      </c>
      <c r="R1103">
        <v>1250</v>
      </c>
      <c r="S1103">
        <v>1181830</v>
      </c>
      <c r="T1103" s="27">
        <f t="shared" si="69"/>
        <v>1184850</v>
      </c>
      <c r="U1103" s="46" t="str">
        <f t="shared" si="70"/>
        <v>NE</v>
      </c>
      <c r="V1103">
        <f t="shared" si="71"/>
        <v>2792103.2620361936</v>
      </c>
    </row>
    <row r="1104" spans="1:22" x14ac:dyDescent="0.2">
      <c r="A1104" s="24">
        <v>17015</v>
      </c>
      <c r="B1104" s="25" t="s">
        <v>1322</v>
      </c>
      <c r="C1104" s="46">
        <v>1510</v>
      </c>
      <c r="D1104" s="46">
        <v>1848</v>
      </c>
      <c r="E1104" s="53">
        <v>0</v>
      </c>
      <c r="F1104" s="54">
        <v>1460.68</v>
      </c>
      <c r="G1104" s="46">
        <v>1798.68</v>
      </c>
      <c r="H1104" s="53">
        <v>0</v>
      </c>
      <c r="I1104" s="54">
        <v>188.34899999999999</v>
      </c>
      <c r="J1104" s="46">
        <v>188.34899999999999</v>
      </c>
      <c r="K1104" s="54">
        <v>14.24395</v>
      </c>
      <c r="L1104" s="46">
        <v>12.13063</v>
      </c>
      <c r="M1104" s="53">
        <f t="shared" si="68"/>
        <v>2.1133199999999999</v>
      </c>
      <c r="N1104" s="11">
        <v>2.6533379533152259</v>
      </c>
      <c r="O1104" s="11">
        <v>2.2596724206855741</v>
      </c>
      <c r="P1104" s="11">
        <v>0.39366553262965209</v>
      </c>
      <c r="Q1104" s="26">
        <v>186710</v>
      </c>
      <c r="R1104">
        <v>35330</v>
      </c>
      <c r="S1104">
        <v>960</v>
      </c>
      <c r="T1104" s="27">
        <f t="shared" si="69"/>
        <v>223000</v>
      </c>
      <c r="U1104" s="46" t="str">
        <f t="shared" si="70"/>
        <v>IL</v>
      </c>
      <c r="V1104">
        <f t="shared" si="71"/>
        <v>591694.36358929542</v>
      </c>
    </row>
    <row r="1105" spans="1:22" x14ac:dyDescent="0.2">
      <c r="A1105" s="24">
        <v>39143</v>
      </c>
      <c r="B1105" s="25" t="s">
        <v>1323</v>
      </c>
      <c r="C1105" s="46">
        <v>1383</v>
      </c>
      <c r="D1105" s="46">
        <v>857</v>
      </c>
      <c r="E1105" s="53">
        <v>11</v>
      </c>
      <c r="F1105" s="54">
        <v>958.84</v>
      </c>
      <c r="G1105" s="46">
        <v>432.84</v>
      </c>
      <c r="H1105" s="53">
        <v>0</v>
      </c>
      <c r="I1105" s="54">
        <v>188.0959</v>
      </c>
      <c r="J1105" s="46">
        <v>188.0959</v>
      </c>
      <c r="K1105" s="54">
        <v>23.01437</v>
      </c>
      <c r="L1105" s="46">
        <v>21.040379999999999</v>
      </c>
      <c r="M1105" s="53">
        <f t="shared" si="68"/>
        <v>1.9739900000000006</v>
      </c>
      <c r="N1105" s="11">
        <v>4.2870763652385282</v>
      </c>
      <c r="O1105" s="11">
        <v>3.9193649799511099</v>
      </c>
      <c r="P1105" s="11">
        <v>0.36771138528741848</v>
      </c>
      <c r="Q1105" s="26">
        <v>196110</v>
      </c>
      <c r="R1105">
        <v>2450</v>
      </c>
      <c r="S1105">
        <v>2870</v>
      </c>
      <c r="T1105" s="27">
        <f t="shared" si="69"/>
        <v>201430</v>
      </c>
      <c r="U1105" s="46" t="str">
        <f t="shared" si="70"/>
        <v>OH</v>
      </c>
      <c r="V1105">
        <f t="shared" si="71"/>
        <v>863545.79224999668</v>
      </c>
    </row>
    <row r="1106" spans="1:22" x14ac:dyDescent="0.2">
      <c r="A1106" s="24">
        <v>31185</v>
      </c>
      <c r="B1106" s="25" t="s">
        <v>1324</v>
      </c>
      <c r="C1106" s="46">
        <v>868</v>
      </c>
      <c r="D1106" s="46">
        <v>412</v>
      </c>
      <c r="E1106" s="53">
        <v>544</v>
      </c>
      <c r="F1106" s="54">
        <v>726.4</v>
      </c>
      <c r="G1106" s="46">
        <v>270.39999999999998</v>
      </c>
      <c r="H1106" s="53">
        <v>402.4</v>
      </c>
      <c r="I1106" s="54"/>
      <c r="J1106" s="46">
        <v>188.0634</v>
      </c>
      <c r="K1106" s="54">
        <v>14.21668</v>
      </c>
      <c r="L1106" s="46">
        <v>11.08028</v>
      </c>
      <c r="M1106" s="53">
        <f t="shared" si="68"/>
        <v>3.1364000000000001</v>
      </c>
      <c r="N1106" s="11">
        <v>2.648258145678517</v>
      </c>
      <c r="O1106" s="11">
        <v>2.0640150700725308</v>
      </c>
      <c r="P1106" s="11">
        <v>0.58424307560598532</v>
      </c>
      <c r="Q1106" s="26">
        <v>314470</v>
      </c>
      <c r="R1106">
        <v>340</v>
      </c>
      <c r="S1106">
        <v>25350</v>
      </c>
      <c r="T1106" s="27">
        <f t="shared" si="69"/>
        <v>340160</v>
      </c>
      <c r="U1106" s="46" t="str">
        <f t="shared" si="70"/>
        <v>NE</v>
      </c>
      <c r="V1106">
        <f t="shared" si="71"/>
        <v>900831.49083400436</v>
      </c>
    </row>
    <row r="1107" spans="1:22" x14ac:dyDescent="0.2">
      <c r="A1107" s="24">
        <v>39003</v>
      </c>
      <c r="B1107" s="25" t="s">
        <v>1325</v>
      </c>
      <c r="C1107" s="46">
        <v>1231</v>
      </c>
      <c r="D1107" s="46">
        <v>1219</v>
      </c>
      <c r="E1107" s="53">
        <v>0</v>
      </c>
      <c r="F1107" s="54">
        <v>787.66</v>
      </c>
      <c r="G1107" s="46">
        <v>775.66</v>
      </c>
      <c r="H1107" s="53">
        <v>0</v>
      </c>
      <c r="I1107" s="54">
        <v>187.9693</v>
      </c>
      <c r="J1107" s="46">
        <v>187.9693</v>
      </c>
      <c r="K1107" s="54">
        <v>21.064620000000001</v>
      </c>
      <c r="L1107" s="46">
        <v>19.349740000000001</v>
      </c>
      <c r="M1107" s="53">
        <f t="shared" si="68"/>
        <v>1.7148800000000008</v>
      </c>
      <c r="N1107" s="11">
        <v>3.9238803645170748</v>
      </c>
      <c r="O1107" s="11">
        <v>3.6044355342992471</v>
      </c>
      <c r="P1107" s="11">
        <v>0.31944483021782699</v>
      </c>
      <c r="Q1107" s="26">
        <v>175270</v>
      </c>
      <c r="R1107">
        <v>10010</v>
      </c>
      <c r="S1107">
        <v>4740</v>
      </c>
      <c r="T1107" s="27">
        <f t="shared" si="69"/>
        <v>190020</v>
      </c>
      <c r="U1107" s="46" t="str">
        <f t="shared" si="70"/>
        <v>OH</v>
      </c>
      <c r="V1107">
        <f t="shared" si="71"/>
        <v>745615.74686553457</v>
      </c>
    </row>
    <row r="1108" spans="1:22" x14ac:dyDescent="0.2">
      <c r="A1108" s="24">
        <v>31001</v>
      </c>
      <c r="B1108" s="25" t="s">
        <v>1326</v>
      </c>
      <c r="C1108" s="46">
        <v>925</v>
      </c>
      <c r="D1108" s="46">
        <v>358</v>
      </c>
      <c r="E1108" s="53">
        <v>721</v>
      </c>
      <c r="F1108" s="54">
        <v>783.4</v>
      </c>
      <c r="G1108" s="46">
        <v>216.4</v>
      </c>
      <c r="H1108" s="53">
        <v>579.4</v>
      </c>
      <c r="I1108" s="54"/>
      <c r="J1108" s="46">
        <v>187.63120000000001</v>
      </c>
      <c r="K1108" s="54">
        <v>14.21668</v>
      </c>
      <c r="L1108" s="46">
        <v>10.494529999999999</v>
      </c>
      <c r="M1108" s="53">
        <f t="shared" si="68"/>
        <v>3.722150000000001</v>
      </c>
      <c r="N1108" s="11">
        <v>2.648258145678517</v>
      </c>
      <c r="O1108" s="11">
        <v>1.95490259030713</v>
      </c>
      <c r="P1108" s="11">
        <v>0.69335555537138727</v>
      </c>
      <c r="Q1108" s="26">
        <v>278130</v>
      </c>
      <c r="R1108">
        <v>100</v>
      </c>
      <c r="S1108">
        <v>49950</v>
      </c>
      <c r="T1108" s="27">
        <f t="shared" si="69"/>
        <v>328180</v>
      </c>
      <c r="U1108" s="46" t="str">
        <f t="shared" si="70"/>
        <v>NE</v>
      </c>
      <c r="V1108">
        <f t="shared" si="71"/>
        <v>869105.35824877571</v>
      </c>
    </row>
    <row r="1109" spans="1:22" x14ac:dyDescent="0.2">
      <c r="A1109" s="24">
        <v>26063</v>
      </c>
      <c r="B1109" s="25" t="s">
        <v>1327</v>
      </c>
      <c r="C1109" s="46">
        <v>1374</v>
      </c>
      <c r="D1109" s="46">
        <v>1371</v>
      </c>
      <c r="E1109" s="53">
        <v>0</v>
      </c>
      <c r="F1109" s="54">
        <v>1264.32</v>
      </c>
      <c r="G1109" s="46">
        <v>1261.32</v>
      </c>
      <c r="H1109" s="53">
        <v>0</v>
      </c>
      <c r="I1109" s="54">
        <v>187.58959999999999</v>
      </c>
      <c r="J1109" s="46">
        <v>187.58959999999999</v>
      </c>
      <c r="K1109" s="54">
        <v>16.151420000000002</v>
      </c>
      <c r="L1109" s="46">
        <v>14.39986</v>
      </c>
      <c r="M1109" s="53">
        <f t="shared" si="68"/>
        <v>1.7515600000000013</v>
      </c>
      <c r="N1109" s="11">
        <v>3.0086581100000078</v>
      </c>
      <c r="O1109" s="11">
        <v>2.682380593896061</v>
      </c>
      <c r="P1109" s="11">
        <v>0.3262775161039474</v>
      </c>
      <c r="Q1109" s="26">
        <v>332960</v>
      </c>
      <c r="R1109">
        <v>62580</v>
      </c>
      <c r="S1109">
        <v>3850</v>
      </c>
      <c r="T1109" s="27">
        <f t="shared" si="69"/>
        <v>399390</v>
      </c>
      <c r="U1109" s="46" t="str">
        <f t="shared" si="70"/>
        <v>MI</v>
      </c>
      <c r="V1109">
        <f t="shared" si="71"/>
        <v>1201627.9625529032</v>
      </c>
    </row>
    <row r="1110" spans="1:22" x14ac:dyDescent="0.2">
      <c r="A1110" s="24">
        <v>29065</v>
      </c>
      <c r="B1110" s="25" t="s">
        <v>1328</v>
      </c>
      <c r="C1110" s="46">
        <v>746</v>
      </c>
      <c r="D1110" s="46">
        <v>617</v>
      </c>
      <c r="E1110" s="53">
        <v>653</v>
      </c>
      <c r="F1110" s="54">
        <v>621.54</v>
      </c>
      <c r="G1110" s="46">
        <v>492.54</v>
      </c>
      <c r="H1110" s="53">
        <v>528.54</v>
      </c>
      <c r="I1110" s="54">
        <v>187.2098</v>
      </c>
      <c r="J1110" s="46">
        <v>187.2098</v>
      </c>
      <c r="K1110" s="54">
        <v>12.66018</v>
      </c>
      <c r="L1110" s="46">
        <v>11.12312</v>
      </c>
      <c r="M1110" s="53">
        <f t="shared" si="68"/>
        <v>1.5370600000000003</v>
      </c>
      <c r="N1110" s="11">
        <v>2.3583160632972149</v>
      </c>
      <c r="O1110" s="11">
        <v>2.071995229924259</v>
      </c>
      <c r="P1110" s="11">
        <v>0.286320833372955</v>
      </c>
      <c r="Q1110" s="26">
        <v>360</v>
      </c>
      <c r="R1110">
        <v>116580</v>
      </c>
      <c r="S1110">
        <v>7510</v>
      </c>
      <c r="T1110" s="27">
        <f t="shared" si="69"/>
        <v>124450</v>
      </c>
      <c r="U1110" s="46" t="str">
        <f t="shared" si="70"/>
        <v>MO</v>
      </c>
      <c r="V1110">
        <f t="shared" si="71"/>
        <v>293492.43407733837</v>
      </c>
    </row>
    <row r="1111" spans="1:22" x14ac:dyDescent="0.2">
      <c r="A1111" s="24">
        <v>20137</v>
      </c>
      <c r="B1111" s="25" t="s">
        <v>1329</v>
      </c>
      <c r="C1111" s="46">
        <v>432</v>
      </c>
      <c r="D1111" s="46">
        <v>432</v>
      </c>
      <c r="E1111" s="53">
        <v>432</v>
      </c>
      <c r="F1111" s="54">
        <v>334.54</v>
      </c>
      <c r="G1111" s="46">
        <v>334.54</v>
      </c>
      <c r="H1111" s="53">
        <v>334.54</v>
      </c>
      <c r="I1111" s="54"/>
      <c r="J1111" s="46">
        <v>187.1961</v>
      </c>
      <c r="K1111" s="54">
        <v>14.57033</v>
      </c>
      <c r="L1111" s="46">
        <v>11.61608</v>
      </c>
      <c r="M1111" s="53">
        <f t="shared" si="68"/>
        <v>2.95425</v>
      </c>
      <c r="N1111" s="11">
        <v>2.7141354456683322</v>
      </c>
      <c r="O1111" s="11">
        <v>2.1638229516914849</v>
      </c>
      <c r="P1111" s="11">
        <v>0.55031249397684678</v>
      </c>
      <c r="Q1111" s="26">
        <v>241400</v>
      </c>
      <c r="R1111">
        <v>30</v>
      </c>
      <c r="S1111">
        <v>282370</v>
      </c>
      <c r="T1111" s="27">
        <f t="shared" si="69"/>
        <v>523800</v>
      </c>
      <c r="U1111" s="46" t="str">
        <f t="shared" si="70"/>
        <v>KS</v>
      </c>
      <c r="V1111">
        <f t="shared" si="71"/>
        <v>1421664.1464410725</v>
      </c>
    </row>
    <row r="1112" spans="1:22" x14ac:dyDescent="0.2">
      <c r="A1112" s="24">
        <v>31081</v>
      </c>
      <c r="B1112" s="25" t="s">
        <v>1330</v>
      </c>
      <c r="C1112" s="46">
        <v>994</v>
      </c>
      <c r="D1112" s="46">
        <v>313</v>
      </c>
      <c r="E1112" s="53">
        <v>471</v>
      </c>
      <c r="F1112" s="54">
        <v>852.4</v>
      </c>
      <c r="G1112" s="46">
        <v>171.4</v>
      </c>
      <c r="H1112" s="53">
        <v>329.4</v>
      </c>
      <c r="I1112" s="54"/>
      <c r="J1112" s="46">
        <v>186.84119999999999</v>
      </c>
      <c r="K1112" s="54">
        <v>14.21668</v>
      </c>
      <c r="L1112" s="46">
        <v>9.9832540000000005</v>
      </c>
      <c r="M1112" s="53">
        <f t="shared" si="68"/>
        <v>4.2334259999999997</v>
      </c>
      <c r="N1112" s="11">
        <v>2.648258145678517</v>
      </c>
      <c r="O1112" s="11">
        <v>1.8596629962746321</v>
      </c>
      <c r="P1112" s="11">
        <v>0.78859514940388464</v>
      </c>
      <c r="Q1112" s="26">
        <v>292250</v>
      </c>
      <c r="R1112">
        <v>430</v>
      </c>
      <c r="S1112">
        <v>26310</v>
      </c>
      <c r="T1112" s="27">
        <f t="shared" si="69"/>
        <v>318990</v>
      </c>
      <c r="U1112" s="46" t="str">
        <f t="shared" si="70"/>
        <v>NE</v>
      </c>
      <c r="V1112">
        <f t="shared" si="71"/>
        <v>844767.86588999012</v>
      </c>
    </row>
    <row r="1113" spans="1:22" x14ac:dyDescent="0.2">
      <c r="A1113" s="24">
        <v>17193</v>
      </c>
      <c r="B1113" s="25" t="s">
        <v>1331</v>
      </c>
      <c r="C1113" s="46">
        <v>1007</v>
      </c>
      <c r="D1113" s="46">
        <v>1409</v>
      </c>
      <c r="E1113" s="53">
        <v>2</v>
      </c>
      <c r="F1113" s="54">
        <v>928.78</v>
      </c>
      <c r="G1113" s="46">
        <v>1330.78</v>
      </c>
      <c r="H1113" s="53">
        <v>0</v>
      </c>
      <c r="I1113" s="54">
        <v>186.57689999999999</v>
      </c>
      <c r="J1113" s="46">
        <v>186.57689999999999</v>
      </c>
      <c r="K1113" s="54">
        <v>13.84488</v>
      </c>
      <c r="L1113" s="46">
        <v>11.741669999999999</v>
      </c>
      <c r="M1113" s="53">
        <f t="shared" si="68"/>
        <v>2.1032100000000007</v>
      </c>
      <c r="N1113" s="11">
        <v>2.5789998956114628</v>
      </c>
      <c r="O1113" s="11">
        <v>2.187217636000041</v>
      </c>
      <c r="P1113" s="11">
        <v>0.39178225961142232</v>
      </c>
      <c r="Q1113" s="26">
        <v>196080</v>
      </c>
      <c r="R1113">
        <v>40890</v>
      </c>
      <c r="S1113">
        <v>240</v>
      </c>
      <c r="T1113" s="27">
        <f t="shared" si="69"/>
        <v>237210</v>
      </c>
      <c r="U1113" s="46" t="str">
        <f t="shared" si="70"/>
        <v>IL</v>
      </c>
      <c r="V1113">
        <f t="shared" si="71"/>
        <v>611764.56523799512</v>
      </c>
    </row>
    <row r="1114" spans="1:22" x14ac:dyDescent="0.2">
      <c r="A1114" s="24">
        <v>18073</v>
      </c>
      <c r="B1114" s="25" t="s">
        <v>1332</v>
      </c>
      <c r="C1114" s="46">
        <v>1158</v>
      </c>
      <c r="D1114" s="46">
        <v>1193</v>
      </c>
      <c r="E1114" s="53">
        <v>0</v>
      </c>
      <c r="F1114" s="54">
        <v>955.86</v>
      </c>
      <c r="G1114" s="46">
        <v>990.86</v>
      </c>
      <c r="H1114" s="53">
        <v>0</v>
      </c>
      <c r="I1114" s="54">
        <v>186.07060000000001</v>
      </c>
      <c r="J1114" s="46">
        <v>186.07060000000001</v>
      </c>
      <c r="K1114" s="54">
        <v>12.84052</v>
      </c>
      <c r="L1114" s="46">
        <v>11.297980000000001</v>
      </c>
      <c r="M1114" s="53">
        <f t="shared" si="68"/>
        <v>1.5425399999999989</v>
      </c>
      <c r="N1114" s="11">
        <v>2.3919094813098352</v>
      </c>
      <c r="O1114" s="11">
        <v>2.1045678431752681</v>
      </c>
      <c r="P1114" s="11">
        <v>0.28734163813456709</v>
      </c>
      <c r="Q1114" s="26">
        <v>278660</v>
      </c>
      <c r="R1114">
        <v>7170</v>
      </c>
      <c r="S1114">
        <v>6500</v>
      </c>
      <c r="T1114" s="27">
        <f t="shared" si="69"/>
        <v>292330</v>
      </c>
      <c r="U1114" s="46" t="str">
        <f t="shared" si="70"/>
        <v>IN</v>
      </c>
      <c r="V1114">
        <f t="shared" si="71"/>
        <v>699226.89867130411</v>
      </c>
    </row>
    <row r="1115" spans="1:22" x14ac:dyDescent="0.2">
      <c r="A1115" s="24">
        <v>39151</v>
      </c>
      <c r="B1115" s="25" t="s">
        <v>1333</v>
      </c>
      <c r="C1115" s="46">
        <v>2892</v>
      </c>
      <c r="D1115" s="46">
        <v>1955</v>
      </c>
      <c r="E1115" s="53">
        <v>1308</v>
      </c>
      <c r="F1115" s="54">
        <v>2656.7</v>
      </c>
      <c r="G1115" s="46">
        <v>1719.7</v>
      </c>
      <c r="H1115" s="53">
        <v>1072.7</v>
      </c>
      <c r="I1115" s="54">
        <v>186.07060000000001</v>
      </c>
      <c r="J1115" s="46">
        <v>186.07060000000001</v>
      </c>
      <c r="K1115" s="54">
        <v>21.007639999999999</v>
      </c>
      <c r="L1115" s="46">
        <v>19.519929999999999</v>
      </c>
      <c r="M1115" s="53">
        <f t="shared" si="68"/>
        <v>1.4877099999999999</v>
      </c>
      <c r="N1115" s="11">
        <v>3.9132662303351999</v>
      </c>
      <c r="O1115" s="11">
        <v>3.6361382281639911</v>
      </c>
      <c r="P1115" s="11">
        <v>0.2771280021712092</v>
      </c>
      <c r="Q1115" s="26">
        <v>85090</v>
      </c>
      <c r="R1115">
        <v>66850</v>
      </c>
      <c r="S1115">
        <v>7240</v>
      </c>
      <c r="T1115" s="27">
        <f t="shared" si="69"/>
        <v>159180</v>
      </c>
      <c r="U1115" s="46" t="str">
        <f t="shared" si="70"/>
        <v>OH</v>
      </c>
      <c r="V1115">
        <f t="shared" si="71"/>
        <v>622913.71854475711</v>
      </c>
    </row>
    <row r="1116" spans="1:22" x14ac:dyDescent="0.2">
      <c r="A1116" s="24">
        <v>20183</v>
      </c>
      <c r="B1116" s="25" t="s">
        <v>1334</v>
      </c>
      <c r="C1116" s="46">
        <v>575</v>
      </c>
      <c r="D1116" s="46">
        <v>573</v>
      </c>
      <c r="E1116" s="53">
        <v>542</v>
      </c>
      <c r="F1116" s="54">
        <v>477.54</v>
      </c>
      <c r="G1116" s="46">
        <v>475.54</v>
      </c>
      <c r="H1116" s="53">
        <v>444.54</v>
      </c>
      <c r="I1116" s="54"/>
      <c r="J1116" s="46">
        <v>185.99250000000001</v>
      </c>
      <c r="K1116" s="54">
        <v>14.57033</v>
      </c>
      <c r="L1116" s="46">
        <v>12.159739999999999</v>
      </c>
      <c r="M1116" s="53">
        <f t="shared" si="68"/>
        <v>2.4105900000000009</v>
      </c>
      <c r="N1116" s="11">
        <v>2.7141354456683322</v>
      </c>
      <c r="O1116" s="11">
        <v>2.2650949802860358</v>
      </c>
      <c r="P1116" s="11">
        <v>0.44904046538229592</v>
      </c>
      <c r="Q1116" s="26">
        <v>295620</v>
      </c>
      <c r="R1116">
        <v>240</v>
      </c>
      <c r="S1116">
        <v>238640</v>
      </c>
      <c r="T1116" s="27">
        <f t="shared" si="69"/>
        <v>534500</v>
      </c>
      <c r="U1116" s="46" t="str">
        <f t="shared" si="70"/>
        <v>KS</v>
      </c>
      <c r="V1116">
        <f t="shared" si="71"/>
        <v>1450705.3957097235</v>
      </c>
    </row>
    <row r="1117" spans="1:22" x14ac:dyDescent="0.2">
      <c r="A1117" s="24">
        <v>31143</v>
      </c>
      <c r="B1117" s="25" t="s">
        <v>1335</v>
      </c>
      <c r="C1117" s="46">
        <v>617</v>
      </c>
      <c r="D1117" s="46">
        <v>239</v>
      </c>
      <c r="E1117" s="53">
        <v>372</v>
      </c>
      <c r="F1117" s="54">
        <v>469.98</v>
      </c>
      <c r="G1117" s="46">
        <v>91.980009999999993</v>
      </c>
      <c r="H1117" s="53">
        <v>224.98</v>
      </c>
      <c r="I1117" s="54"/>
      <c r="J1117" s="46">
        <v>185.94049999999999</v>
      </c>
      <c r="K1117" s="54">
        <v>14.57033</v>
      </c>
      <c r="L1117" s="46">
        <v>11.61608</v>
      </c>
      <c r="M1117" s="53">
        <f t="shared" si="68"/>
        <v>2.95425</v>
      </c>
      <c r="N1117" s="11">
        <v>2.7141354456683322</v>
      </c>
      <c r="O1117" s="11">
        <v>2.1638229516914849</v>
      </c>
      <c r="P1117" s="11">
        <v>0.55031249397684678</v>
      </c>
      <c r="Q1117" s="26">
        <v>217390</v>
      </c>
      <c r="R1117">
        <v>630</v>
      </c>
      <c r="S1117">
        <v>40280</v>
      </c>
      <c r="T1117" s="27">
        <f t="shared" si="69"/>
        <v>258300</v>
      </c>
      <c r="U1117" s="46" t="str">
        <f t="shared" si="70"/>
        <v>NE</v>
      </c>
      <c r="V1117">
        <f t="shared" si="71"/>
        <v>701061.18561613024</v>
      </c>
    </row>
    <row r="1118" spans="1:22" x14ac:dyDescent="0.2">
      <c r="A1118" s="24">
        <v>48443</v>
      </c>
      <c r="B1118" s="25" t="s">
        <v>1336</v>
      </c>
      <c r="C1118" s="46">
        <v>147</v>
      </c>
      <c r="D1118" s="46">
        <v>147</v>
      </c>
      <c r="E1118" s="53">
        <v>147</v>
      </c>
      <c r="F1118" s="54">
        <v>0</v>
      </c>
      <c r="G1118" s="46">
        <v>0</v>
      </c>
      <c r="H1118" s="53">
        <v>0</v>
      </c>
      <c r="I1118" s="54"/>
      <c r="J1118" s="46">
        <v>185.72190000000001</v>
      </c>
      <c r="K1118" s="54">
        <v>0</v>
      </c>
      <c r="L1118" s="46">
        <v>0</v>
      </c>
      <c r="M1118" s="53">
        <f t="shared" si="68"/>
        <v>0</v>
      </c>
      <c r="N1118" s="11">
        <v>0</v>
      </c>
      <c r="O1118" s="11">
        <v>0</v>
      </c>
      <c r="P1118" s="11">
        <v>0</v>
      </c>
      <c r="Q1118" s="26">
        <v>0</v>
      </c>
      <c r="R1118">
        <v>0</v>
      </c>
      <c r="S1118">
        <v>0</v>
      </c>
      <c r="T1118" s="27">
        <f t="shared" si="69"/>
        <v>0</v>
      </c>
      <c r="U1118" s="46" t="str">
        <f t="shared" si="70"/>
        <v>TX</v>
      </c>
      <c r="V1118">
        <f t="shared" si="71"/>
        <v>0</v>
      </c>
    </row>
    <row r="1119" spans="1:22" x14ac:dyDescent="0.2">
      <c r="A1119" s="24">
        <v>27045</v>
      </c>
      <c r="B1119" s="25" t="s">
        <v>1337</v>
      </c>
      <c r="C1119" s="46">
        <v>838</v>
      </c>
      <c r="D1119" s="46">
        <v>742</v>
      </c>
      <c r="E1119" s="53">
        <v>0</v>
      </c>
      <c r="F1119" s="54">
        <v>691.46</v>
      </c>
      <c r="G1119" s="46">
        <v>595.46</v>
      </c>
      <c r="H1119" s="53">
        <v>0</v>
      </c>
      <c r="I1119" s="54">
        <v>185.6909</v>
      </c>
      <c r="J1119" s="46">
        <v>185.6909</v>
      </c>
      <c r="K1119" s="54">
        <v>15.86843</v>
      </c>
      <c r="L1119" s="46">
        <v>14.35441</v>
      </c>
      <c r="M1119" s="53">
        <f t="shared" si="68"/>
        <v>1.5140200000000004</v>
      </c>
      <c r="N1119" s="11">
        <v>2.9559432305312732</v>
      </c>
      <c r="O1119" s="11">
        <v>2.6739142478348779</v>
      </c>
      <c r="P1119" s="11">
        <v>0.28202898269639531</v>
      </c>
      <c r="Q1119" s="26">
        <v>226350</v>
      </c>
      <c r="R1119">
        <v>120600</v>
      </c>
      <c r="S1119">
        <v>63500</v>
      </c>
      <c r="T1119" s="27">
        <f t="shared" si="69"/>
        <v>410450</v>
      </c>
      <c r="U1119" s="46" t="str">
        <f t="shared" si="70"/>
        <v>MN</v>
      </c>
      <c r="V1119">
        <f t="shared" si="71"/>
        <v>1213266.8989715611</v>
      </c>
    </row>
    <row r="1120" spans="1:22" x14ac:dyDescent="0.2">
      <c r="A1120" s="24">
        <v>40067</v>
      </c>
      <c r="B1120" s="25" t="s">
        <v>1338</v>
      </c>
      <c r="C1120" s="46">
        <v>245</v>
      </c>
      <c r="D1120" s="46">
        <v>421</v>
      </c>
      <c r="E1120" s="53">
        <v>257</v>
      </c>
      <c r="F1120" s="54">
        <v>0</v>
      </c>
      <c r="G1120" s="46">
        <v>62.679989999999997</v>
      </c>
      <c r="H1120" s="53">
        <v>0</v>
      </c>
      <c r="I1120" s="54">
        <v>185.6909</v>
      </c>
      <c r="J1120" s="46">
        <v>185.6909</v>
      </c>
      <c r="K1120" s="54">
        <v>11.508459999999999</v>
      </c>
      <c r="L1120" s="46">
        <v>15.17848</v>
      </c>
      <c r="M1120" s="53">
        <f t="shared" si="68"/>
        <v>-3.6700200000000009</v>
      </c>
      <c r="N1120" s="11">
        <v>2.1437756873767562</v>
      </c>
      <c r="O1120" s="11">
        <v>2.8274205580359451</v>
      </c>
      <c r="P1120" s="11">
        <v>-0.68364487065918855</v>
      </c>
      <c r="Q1120" s="26">
        <v>94560</v>
      </c>
      <c r="R1120">
        <v>17350</v>
      </c>
      <c r="S1120">
        <v>306790</v>
      </c>
      <c r="T1120" s="27">
        <f t="shared" si="69"/>
        <v>418700</v>
      </c>
      <c r="U1120" s="46" t="str">
        <f t="shared" si="70"/>
        <v>OK</v>
      </c>
      <c r="V1120">
        <f t="shared" si="71"/>
        <v>897598.88030464784</v>
      </c>
    </row>
    <row r="1121" spans="1:22" x14ac:dyDescent="0.2">
      <c r="A1121" s="24">
        <v>26001</v>
      </c>
      <c r="B1121" s="25" t="s">
        <v>1339</v>
      </c>
      <c r="C1121" s="46">
        <v>965</v>
      </c>
      <c r="D1121" s="46">
        <v>965</v>
      </c>
      <c r="E1121" s="53">
        <v>96</v>
      </c>
      <c r="F1121" s="54">
        <v>636.76</v>
      </c>
      <c r="G1121" s="46">
        <v>636.76</v>
      </c>
      <c r="H1121" s="53">
        <v>0</v>
      </c>
      <c r="I1121" s="54">
        <v>185.43770000000001</v>
      </c>
      <c r="J1121" s="46">
        <v>185.43770000000001</v>
      </c>
      <c r="K1121" s="54">
        <v>16.298549999999999</v>
      </c>
      <c r="L1121" s="46">
        <v>14.46571</v>
      </c>
      <c r="M1121" s="53">
        <f t="shared" si="68"/>
        <v>1.8328399999999991</v>
      </c>
      <c r="N1121" s="11">
        <v>3.0360652276233679</v>
      </c>
      <c r="O1121" s="11">
        <v>2.6946470160771141</v>
      </c>
      <c r="P1121" s="11">
        <v>0.34141821154625479</v>
      </c>
      <c r="Q1121" s="26">
        <v>7850</v>
      </c>
      <c r="R1121">
        <v>16720</v>
      </c>
      <c r="S1121">
        <v>30030</v>
      </c>
      <c r="T1121" s="27">
        <f t="shared" si="69"/>
        <v>54600</v>
      </c>
      <c r="U1121" s="46" t="str">
        <f t="shared" si="70"/>
        <v>MI</v>
      </c>
      <c r="V1121">
        <f t="shared" si="71"/>
        <v>165769.16142823588</v>
      </c>
    </row>
    <row r="1122" spans="1:22" x14ac:dyDescent="0.2">
      <c r="A1122" s="24">
        <v>16055</v>
      </c>
      <c r="B1122" s="25" t="s">
        <v>1340</v>
      </c>
      <c r="C1122" s="46">
        <v>2203</v>
      </c>
      <c r="D1122" s="46">
        <v>2203</v>
      </c>
      <c r="E1122" s="53">
        <v>2203</v>
      </c>
      <c r="F1122" s="54">
        <v>1790.54</v>
      </c>
      <c r="G1122" s="46">
        <v>1790.54</v>
      </c>
      <c r="H1122" s="53">
        <v>1790.54</v>
      </c>
      <c r="I1122" s="54">
        <v>185.31110000000001</v>
      </c>
      <c r="J1122" s="46">
        <v>185.31110000000001</v>
      </c>
      <c r="K1122" s="54">
        <v>15.21843</v>
      </c>
      <c r="L1122" s="46">
        <v>14.1858</v>
      </c>
      <c r="M1122" s="53">
        <f t="shared" si="68"/>
        <v>1.0326299999999993</v>
      </c>
      <c r="N1122" s="11">
        <v>2.8348623737706919</v>
      </c>
      <c r="O1122" s="11">
        <v>2.6425058735911828</v>
      </c>
      <c r="P1122" s="11">
        <v>0.19235650017950781</v>
      </c>
      <c r="Q1122" s="26">
        <v>14640</v>
      </c>
      <c r="R1122">
        <v>2710</v>
      </c>
      <c r="S1122">
        <v>75150</v>
      </c>
      <c r="T1122" s="27">
        <f t="shared" si="69"/>
        <v>92500</v>
      </c>
      <c r="U1122" s="46" t="str">
        <f t="shared" si="70"/>
        <v>ID</v>
      </c>
      <c r="V1122">
        <f t="shared" si="71"/>
        <v>262224.76957378903</v>
      </c>
    </row>
    <row r="1123" spans="1:22" x14ac:dyDescent="0.2">
      <c r="A1123" s="24">
        <v>20157</v>
      </c>
      <c r="B1123" s="25" t="s">
        <v>1341</v>
      </c>
      <c r="C1123" s="46">
        <v>669</v>
      </c>
      <c r="D1123" s="46">
        <v>669</v>
      </c>
      <c r="E1123" s="53">
        <v>526</v>
      </c>
      <c r="F1123" s="54">
        <v>563.88</v>
      </c>
      <c r="G1123" s="46">
        <v>563.88</v>
      </c>
      <c r="H1123" s="53">
        <v>420.88</v>
      </c>
      <c r="I1123" s="54"/>
      <c r="J1123" s="46">
        <v>185.14449999999999</v>
      </c>
      <c r="K1123" s="54">
        <v>14.07258</v>
      </c>
      <c r="L1123" s="46">
        <v>11.887930000000001</v>
      </c>
      <c r="M1123" s="53">
        <f t="shared" si="68"/>
        <v>2.1846499999999995</v>
      </c>
      <c r="N1123" s="11">
        <v>2.6214154511259018</v>
      </c>
      <c r="O1123" s="11">
        <v>2.2144626915535839</v>
      </c>
      <c r="P1123" s="11">
        <v>0.40695275957231719</v>
      </c>
      <c r="Q1123" s="26">
        <v>271280</v>
      </c>
      <c r="R1123">
        <v>3200</v>
      </c>
      <c r="S1123">
        <v>137370</v>
      </c>
      <c r="T1123" s="27">
        <f t="shared" si="69"/>
        <v>411850</v>
      </c>
      <c r="U1123" s="46" t="str">
        <f t="shared" si="70"/>
        <v>KS</v>
      </c>
      <c r="V1123">
        <f t="shared" si="71"/>
        <v>1079629.9535462027</v>
      </c>
    </row>
    <row r="1124" spans="1:22" x14ac:dyDescent="0.2">
      <c r="A1124" s="24">
        <v>31159</v>
      </c>
      <c r="B1124" s="25" t="s">
        <v>1342</v>
      </c>
      <c r="C1124" s="46">
        <v>673</v>
      </c>
      <c r="D1124" s="46">
        <v>285</v>
      </c>
      <c r="E1124" s="53">
        <v>277</v>
      </c>
      <c r="F1124" s="54">
        <v>531.4</v>
      </c>
      <c r="G1124" s="46">
        <v>143.4</v>
      </c>
      <c r="H1124" s="53">
        <v>135.4</v>
      </c>
      <c r="I1124" s="54"/>
      <c r="J1124" s="46">
        <v>185.13470000000001</v>
      </c>
      <c r="K1124" s="54">
        <v>14.21668</v>
      </c>
      <c r="L1124" s="46">
        <v>9.9935600000000004</v>
      </c>
      <c r="M1124" s="53">
        <f t="shared" si="68"/>
        <v>4.2231199999999998</v>
      </c>
      <c r="N1124" s="11">
        <v>2.648258145678517</v>
      </c>
      <c r="O1124" s="11">
        <v>1.861582779828131</v>
      </c>
      <c r="P1124" s="11">
        <v>0.78667536585038533</v>
      </c>
      <c r="Q1124" s="26">
        <v>256810</v>
      </c>
      <c r="R1124">
        <v>5090</v>
      </c>
      <c r="S1124">
        <v>67860</v>
      </c>
      <c r="T1124" s="27">
        <f t="shared" si="69"/>
        <v>329760</v>
      </c>
      <c r="U1124" s="46" t="str">
        <f t="shared" si="70"/>
        <v>NE</v>
      </c>
      <c r="V1124">
        <f t="shared" si="71"/>
        <v>873289.60611894773</v>
      </c>
    </row>
    <row r="1125" spans="1:22" x14ac:dyDescent="0.2">
      <c r="A1125" s="24">
        <v>17093</v>
      </c>
      <c r="B1125" s="25" t="s">
        <v>1343</v>
      </c>
      <c r="C1125" s="46">
        <v>3109</v>
      </c>
      <c r="D1125" s="46">
        <v>3967</v>
      </c>
      <c r="E1125" s="53">
        <v>556</v>
      </c>
      <c r="F1125" s="54">
        <v>2996.62</v>
      </c>
      <c r="G1125" s="46">
        <v>3854.62</v>
      </c>
      <c r="H1125" s="53">
        <v>443.62</v>
      </c>
      <c r="I1125" s="54">
        <v>185.05799999999999</v>
      </c>
      <c r="J1125" s="46">
        <v>185.05799999999999</v>
      </c>
      <c r="K1125" s="54">
        <v>13.818210000000001</v>
      </c>
      <c r="L1125" s="46">
        <v>11.545920000000001</v>
      </c>
      <c r="M1125" s="53">
        <f t="shared" si="68"/>
        <v>2.2722899999999999</v>
      </c>
      <c r="N1125" s="11">
        <v>2.5740318549194559</v>
      </c>
      <c r="O1125" s="11">
        <v>2.1507536702909889</v>
      </c>
      <c r="P1125" s="11">
        <v>0.42327818462846722</v>
      </c>
      <c r="Q1125" s="26">
        <v>157260</v>
      </c>
      <c r="R1125">
        <v>7420</v>
      </c>
      <c r="S1125">
        <v>3920</v>
      </c>
      <c r="T1125" s="27">
        <f t="shared" si="69"/>
        <v>168600</v>
      </c>
      <c r="U1125" s="46" t="str">
        <f t="shared" si="70"/>
        <v>IL</v>
      </c>
      <c r="V1125">
        <f t="shared" si="71"/>
        <v>433981.77073942026</v>
      </c>
    </row>
    <row r="1126" spans="1:22" x14ac:dyDescent="0.2">
      <c r="A1126" s="24">
        <v>24009</v>
      </c>
      <c r="B1126" s="25" t="s">
        <v>1344</v>
      </c>
      <c r="C1126" s="46">
        <v>3584</v>
      </c>
      <c r="D1126" s="46">
        <v>383</v>
      </c>
      <c r="E1126" s="53">
        <v>2016</v>
      </c>
      <c r="F1126" s="54">
        <v>2903.4</v>
      </c>
      <c r="G1126" s="46">
        <v>0</v>
      </c>
      <c r="H1126" s="53">
        <v>1335.4</v>
      </c>
      <c r="I1126" s="54">
        <v>184.8048</v>
      </c>
      <c r="J1126" s="46">
        <v>184.8048</v>
      </c>
      <c r="K1126" s="54">
        <v>24.935269999999999</v>
      </c>
      <c r="L1126" s="46">
        <v>22.683219999999999</v>
      </c>
      <c r="M1126" s="53">
        <f t="shared" si="68"/>
        <v>2.2520500000000006</v>
      </c>
      <c r="N1126" s="11">
        <v>4.6448982387022264</v>
      </c>
      <c r="O1126" s="11">
        <v>4.2253903256750407</v>
      </c>
      <c r="P1126" s="11">
        <v>0.41950791302718388</v>
      </c>
      <c r="Q1126" s="26">
        <v>8530</v>
      </c>
      <c r="R1126">
        <v>19980</v>
      </c>
      <c r="S1126">
        <v>0</v>
      </c>
      <c r="T1126" s="27">
        <f t="shared" si="69"/>
        <v>28510</v>
      </c>
      <c r="U1126" s="46" t="str">
        <f t="shared" si="70"/>
        <v>MD</v>
      </c>
      <c r="V1126">
        <f t="shared" si="71"/>
        <v>132426.04878540046</v>
      </c>
    </row>
    <row r="1127" spans="1:22" x14ac:dyDescent="0.2">
      <c r="A1127" s="24">
        <v>21045</v>
      </c>
      <c r="B1127" s="25" t="s">
        <v>1345</v>
      </c>
      <c r="C1127" s="46">
        <v>884</v>
      </c>
      <c r="D1127" s="46">
        <v>884</v>
      </c>
      <c r="E1127" s="53">
        <v>38</v>
      </c>
      <c r="F1127" s="54">
        <v>658.46</v>
      </c>
      <c r="G1127" s="46">
        <v>658.46</v>
      </c>
      <c r="H1127" s="53">
        <v>0</v>
      </c>
      <c r="I1127" s="54">
        <v>184.29849999999999</v>
      </c>
      <c r="J1127" s="46">
        <v>184.29849999999999</v>
      </c>
      <c r="K1127" s="54">
        <v>11.549239999999999</v>
      </c>
      <c r="L1127" s="46">
        <v>16.775069999999999</v>
      </c>
      <c r="M1127" s="53">
        <f t="shared" si="68"/>
        <v>-5.2258300000000002</v>
      </c>
      <c r="N1127" s="11">
        <v>2.1513721140516742</v>
      </c>
      <c r="O1127" s="11">
        <v>3.1248305351057568</v>
      </c>
      <c r="P1127" s="11">
        <v>-0.9734584210540832</v>
      </c>
      <c r="Q1127" s="26">
        <v>8910</v>
      </c>
      <c r="R1127">
        <v>68750</v>
      </c>
      <c r="S1127">
        <v>11990</v>
      </c>
      <c r="T1127" s="27">
        <f t="shared" si="69"/>
        <v>89650</v>
      </c>
      <c r="U1127" s="46" t="str">
        <f t="shared" si="70"/>
        <v>KY</v>
      </c>
      <c r="V1127">
        <f t="shared" si="71"/>
        <v>192870.51002473259</v>
      </c>
    </row>
    <row r="1128" spans="1:22" x14ac:dyDescent="0.2">
      <c r="A1128" s="24">
        <v>55111</v>
      </c>
      <c r="B1128" s="25" t="s">
        <v>1346</v>
      </c>
      <c r="C1128" s="46">
        <v>1212</v>
      </c>
      <c r="D1128" s="46">
        <v>1054</v>
      </c>
      <c r="E1128" s="53">
        <v>84</v>
      </c>
      <c r="F1128" s="54">
        <v>710.44</v>
      </c>
      <c r="G1128" s="46">
        <v>552.44000000000005</v>
      </c>
      <c r="H1128" s="53">
        <v>0</v>
      </c>
      <c r="I1128" s="54">
        <v>184.29849999999999</v>
      </c>
      <c r="J1128" s="46">
        <v>184.29849999999999</v>
      </c>
      <c r="K1128" s="54">
        <v>16.865279999999998</v>
      </c>
      <c r="L1128" s="46">
        <v>15.20696</v>
      </c>
      <c r="M1128" s="53">
        <f t="shared" si="68"/>
        <v>1.658319999999998</v>
      </c>
      <c r="N1128" s="11">
        <v>3.1416346952417138</v>
      </c>
      <c r="O1128" s="11">
        <v>2.8327257623444702</v>
      </c>
      <c r="P1128" s="11">
        <v>0.30890893289724408</v>
      </c>
      <c r="Q1128" s="26">
        <v>201810</v>
      </c>
      <c r="R1128">
        <v>78490</v>
      </c>
      <c r="S1128">
        <v>4690</v>
      </c>
      <c r="T1128" s="27">
        <f t="shared" si="69"/>
        <v>284990</v>
      </c>
      <c r="U1128" s="46" t="str">
        <f t="shared" si="70"/>
        <v>WI</v>
      </c>
      <c r="V1128">
        <f t="shared" si="71"/>
        <v>895334.47179693601</v>
      </c>
    </row>
    <row r="1129" spans="1:22" x14ac:dyDescent="0.2">
      <c r="A1129" s="24">
        <v>46075</v>
      </c>
      <c r="B1129" s="25" t="s">
        <v>1347</v>
      </c>
      <c r="C1129" s="46">
        <v>215</v>
      </c>
      <c r="D1129" s="46">
        <v>215</v>
      </c>
      <c r="E1129" s="53">
        <v>215</v>
      </c>
      <c r="F1129" s="54">
        <v>0</v>
      </c>
      <c r="G1129" s="46">
        <v>0</v>
      </c>
      <c r="H1129" s="53">
        <v>0</v>
      </c>
      <c r="I1129" s="54">
        <v>184.0454</v>
      </c>
      <c r="J1129" s="46">
        <v>184.0454</v>
      </c>
      <c r="K1129" s="54">
        <v>0</v>
      </c>
      <c r="L1129" s="46">
        <v>0</v>
      </c>
      <c r="M1129" s="53">
        <f t="shared" si="68"/>
        <v>0</v>
      </c>
      <c r="N1129" s="11">
        <v>0</v>
      </c>
      <c r="O1129" s="11">
        <v>0</v>
      </c>
      <c r="P1129" s="11">
        <v>0</v>
      </c>
      <c r="Q1129" s="26">
        <v>0</v>
      </c>
      <c r="R1129">
        <v>0</v>
      </c>
      <c r="S1129">
        <v>0</v>
      </c>
      <c r="T1129" s="27">
        <f t="shared" si="69"/>
        <v>0</v>
      </c>
      <c r="U1129" s="46" t="str">
        <f t="shared" si="70"/>
        <v>SD</v>
      </c>
      <c r="V1129">
        <f t="shared" si="71"/>
        <v>0</v>
      </c>
    </row>
    <row r="1130" spans="1:22" x14ac:dyDescent="0.2">
      <c r="A1130" s="24">
        <v>31141</v>
      </c>
      <c r="B1130" s="25" t="s">
        <v>1348</v>
      </c>
      <c r="C1130" s="46">
        <v>931</v>
      </c>
      <c r="D1130" s="46">
        <v>248</v>
      </c>
      <c r="E1130" s="53">
        <v>410</v>
      </c>
      <c r="F1130" s="54">
        <v>789.4</v>
      </c>
      <c r="G1130" s="46">
        <v>106.4</v>
      </c>
      <c r="H1130" s="53">
        <v>268.39999999999998</v>
      </c>
      <c r="I1130" s="54"/>
      <c r="J1130" s="46">
        <v>183.798</v>
      </c>
      <c r="K1130" s="54">
        <v>14.21668</v>
      </c>
      <c r="L1130" s="46">
        <v>10.958399999999999</v>
      </c>
      <c r="M1130" s="53">
        <f t="shared" si="68"/>
        <v>3.258280000000001</v>
      </c>
      <c r="N1130" s="11">
        <v>2.648258145678517</v>
      </c>
      <c r="O1130" s="11">
        <v>2.041311478038716</v>
      </c>
      <c r="P1130" s="11">
        <v>0.60694666763980065</v>
      </c>
      <c r="Q1130" s="26">
        <v>334840</v>
      </c>
      <c r="R1130">
        <v>640</v>
      </c>
      <c r="S1130">
        <v>58290</v>
      </c>
      <c r="T1130" s="27">
        <f t="shared" si="69"/>
        <v>393770</v>
      </c>
      <c r="U1130" s="46" t="str">
        <f t="shared" si="70"/>
        <v>NE</v>
      </c>
      <c r="V1130">
        <f t="shared" si="71"/>
        <v>1042804.6100238296</v>
      </c>
    </row>
    <row r="1131" spans="1:22" x14ac:dyDescent="0.2">
      <c r="A1131" s="24">
        <v>17165</v>
      </c>
      <c r="B1131" s="25" t="s">
        <v>1349</v>
      </c>
      <c r="C1131" s="46">
        <v>715</v>
      </c>
      <c r="D1131" s="46">
        <v>966</v>
      </c>
      <c r="E1131" s="53">
        <v>42</v>
      </c>
      <c r="F1131" s="54">
        <v>593.4</v>
      </c>
      <c r="G1131" s="46">
        <v>844.4</v>
      </c>
      <c r="H1131" s="53">
        <v>0</v>
      </c>
      <c r="I1131" s="54">
        <v>183.53899999999999</v>
      </c>
      <c r="J1131" s="46">
        <v>183.53899999999999</v>
      </c>
      <c r="K1131" s="54">
        <v>13.06293</v>
      </c>
      <c r="L1131" s="46">
        <v>11.72842</v>
      </c>
      <c r="M1131" s="53">
        <f t="shared" si="68"/>
        <v>1.3345099999999999</v>
      </c>
      <c r="N1131" s="11">
        <v>2.4333396249284829</v>
      </c>
      <c r="O1131" s="11">
        <v>2.1847494493045372</v>
      </c>
      <c r="P1131" s="11">
        <v>0.24859017562394581</v>
      </c>
      <c r="Q1131" s="26">
        <v>110610</v>
      </c>
      <c r="R1131">
        <v>36840</v>
      </c>
      <c r="S1131">
        <v>1060</v>
      </c>
      <c r="T1131" s="27">
        <f t="shared" si="69"/>
        <v>148510</v>
      </c>
      <c r="U1131" s="46" t="str">
        <f t="shared" si="70"/>
        <v>IL</v>
      </c>
      <c r="V1131">
        <f t="shared" si="71"/>
        <v>361375.267698129</v>
      </c>
    </row>
    <row r="1132" spans="1:22" x14ac:dyDescent="0.2">
      <c r="A1132" s="24">
        <v>29181</v>
      </c>
      <c r="B1132" s="25" t="s">
        <v>1350</v>
      </c>
      <c r="C1132" s="46">
        <v>795</v>
      </c>
      <c r="D1132" s="46">
        <v>795</v>
      </c>
      <c r="E1132" s="53">
        <v>795</v>
      </c>
      <c r="F1132" s="54">
        <v>674.84</v>
      </c>
      <c r="G1132" s="46">
        <v>674.84</v>
      </c>
      <c r="H1132" s="53">
        <v>674.84</v>
      </c>
      <c r="I1132" s="54">
        <v>183.41249999999999</v>
      </c>
      <c r="J1132" s="46">
        <v>183.41249999999999</v>
      </c>
      <c r="K1132" s="54">
        <v>12.801030000000001</v>
      </c>
      <c r="L1132" s="46">
        <v>11.22085</v>
      </c>
      <c r="M1132" s="53">
        <f t="shared" si="68"/>
        <v>1.5801800000000004</v>
      </c>
      <c r="N1132" s="11">
        <v>2.384553353566027</v>
      </c>
      <c r="O1132" s="11">
        <v>2.0902002024338162</v>
      </c>
      <c r="P1132" s="11">
        <v>0.29435315113221089</v>
      </c>
      <c r="Q1132" s="26">
        <v>20160</v>
      </c>
      <c r="R1132">
        <v>64130</v>
      </c>
      <c r="S1132">
        <v>7290</v>
      </c>
      <c r="T1132" s="27">
        <f t="shared" si="69"/>
        <v>91580</v>
      </c>
      <c r="U1132" s="46" t="str">
        <f t="shared" si="70"/>
        <v>MO</v>
      </c>
      <c r="V1132">
        <f t="shared" si="71"/>
        <v>218377.39611957676</v>
      </c>
    </row>
    <row r="1133" spans="1:22" x14ac:dyDescent="0.2">
      <c r="A1133" s="24">
        <v>55059</v>
      </c>
      <c r="B1133" s="25" t="s">
        <v>1351</v>
      </c>
      <c r="C1133" s="46">
        <v>2415</v>
      </c>
      <c r="D1133" s="46">
        <v>2538</v>
      </c>
      <c r="E1133" s="53">
        <v>1387</v>
      </c>
      <c r="F1133" s="54">
        <v>1839.18</v>
      </c>
      <c r="G1133" s="46">
        <v>1962.18</v>
      </c>
      <c r="H1133" s="53">
        <v>811.18</v>
      </c>
      <c r="I1133" s="54">
        <v>183.41249999999999</v>
      </c>
      <c r="J1133" s="46">
        <v>183.41249999999999</v>
      </c>
      <c r="K1133" s="54">
        <v>16.755310000000001</v>
      </c>
      <c r="L1133" s="46">
        <v>14.78467</v>
      </c>
      <c r="M1133" s="53">
        <f t="shared" si="68"/>
        <v>1.9706400000000013</v>
      </c>
      <c r="N1133" s="11">
        <v>3.1211496770602358</v>
      </c>
      <c r="O1133" s="11">
        <v>2.7540623238807371</v>
      </c>
      <c r="P1133" s="11">
        <v>0.36708735317949881</v>
      </c>
      <c r="Q1133" s="26">
        <v>81290</v>
      </c>
      <c r="R1133">
        <v>11720</v>
      </c>
      <c r="S1133">
        <v>8950</v>
      </c>
      <c r="T1133" s="27">
        <f t="shared" si="69"/>
        <v>101960</v>
      </c>
      <c r="U1133" s="46" t="str">
        <f t="shared" si="70"/>
        <v>WI</v>
      </c>
      <c r="V1133">
        <f t="shared" si="71"/>
        <v>318232.42107306165</v>
      </c>
    </row>
    <row r="1134" spans="1:22" x14ac:dyDescent="0.2">
      <c r="A1134" s="24">
        <v>26097</v>
      </c>
      <c r="B1134" s="25" t="s">
        <v>1352</v>
      </c>
      <c r="C1134" s="46">
        <v>657</v>
      </c>
      <c r="D1134" s="46">
        <v>657</v>
      </c>
      <c r="E1134" s="53">
        <v>105</v>
      </c>
      <c r="F1134" s="54">
        <v>498.38</v>
      </c>
      <c r="G1134" s="46">
        <v>498.38</v>
      </c>
      <c r="H1134" s="53">
        <v>0</v>
      </c>
      <c r="I1134" s="54">
        <v>182.90620000000001</v>
      </c>
      <c r="J1134" s="46">
        <v>182.90620000000001</v>
      </c>
      <c r="K1134" s="54">
        <v>17.090029999999999</v>
      </c>
      <c r="L1134" s="46">
        <v>15.22955</v>
      </c>
      <c r="M1134" s="53">
        <f t="shared" si="68"/>
        <v>1.860479999999999</v>
      </c>
      <c r="N1134" s="11">
        <v>3.1835007299446998</v>
      </c>
      <c r="O1134" s="11">
        <v>2.8369337878125029</v>
      </c>
      <c r="P1134" s="11">
        <v>0.34656694213219708</v>
      </c>
      <c r="Q1134" s="26">
        <v>10060</v>
      </c>
      <c r="R1134">
        <v>3150</v>
      </c>
      <c r="S1134">
        <v>19210</v>
      </c>
      <c r="T1134" s="27">
        <f t="shared" si="69"/>
        <v>32420</v>
      </c>
      <c r="U1134" s="46" t="str">
        <f t="shared" si="70"/>
        <v>MI</v>
      </c>
      <c r="V1134">
        <f t="shared" si="71"/>
        <v>103209.09366480717</v>
      </c>
    </row>
    <row r="1135" spans="1:22" x14ac:dyDescent="0.2">
      <c r="A1135" s="24">
        <v>21145</v>
      </c>
      <c r="B1135" s="25" t="s">
        <v>1353</v>
      </c>
      <c r="C1135" s="46">
        <v>1239</v>
      </c>
      <c r="D1135" s="46">
        <v>1406</v>
      </c>
      <c r="E1135" s="53">
        <v>455</v>
      </c>
      <c r="F1135" s="54">
        <v>1008.52</v>
      </c>
      <c r="G1135" s="46">
        <v>1175.52</v>
      </c>
      <c r="H1135" s="53">
        <v>224.52</v>
      </c>
      <c r="I1135" s="54">
        <v>182.5264</v>
      </c>
      <c r="J1135" s="46">
        <v>182.5264</v>
      </c>
      <c r="K1135" s="54">
        <v>11.55129</v>
      </c>
      <c r="L1135" s="46">
        <v>16.215160000000001</v>
      </c>
      <c r="M1135" s="53">
        <f t="shared" si="68"/>
        <v>-4.6638700000000011</v>
      </c>
      <c r="N1135" s="11">
        <v>2.1517539844460729</v>
      </c>
      <c r="O1135" s="11">
        <v>3.0205314850921909</v>
      </c>
      <c r="P1135" s="11">
        <v>-0.86877750064611892</v>
      </c>
      <c r="Q1135" s="26">
        <v>58620</v>
      </c>
      <c r="R1135">
        <v>10190</v>
      </c>
      <c r="S1135">
        <v>410</v>
      </c>
      <c r="T1135" s="27">
        <f t="shared" si="69"/>
        <v>69220</v>
      </c>
      <c r="U1135" s="46" t="str">
        <f t="shared" si="70"/>
        <v>KY</v>
      </c>
      <c r="V1135">
        <f t="shared" si="71"/>
        <v>148944.41080335717</v>
      </c>
    </row>
    <row r="1136" spans="1:22" x14ac:dyDescent="0.2">
      <c r="A1136" s="24">
        <v>20029</v>
      </c>
      <c r="B1136" s="25" t="s">
        <v>1354</v>
      </c>
      <c r="C1136" s="46">
        <v>470</v>
      </c>
      <c r="D1136" s="46">
        <v>523</v>
      </c>
      <c r="E1136" s="53">
        <v>0</v>
      </c>
      <c r="F1136" s="54">
        <v>380.02</v>
      </c>
      <c r="G1136" s="46">
        <v>433.02</v>
      </c>
      <c r="H1136" s="53">
        <v>0</v>
      </c>
      <c r="I1136" s="54"/>
      <c r="J1136" s="46">
        <v>182.3605</v>
      </c>
      <c r="K1136" s="54">
        <v>14.49109</v>
      </c>
      <c r="L1136" s="46">
        <v>11.741</v>
      </c>
      <c r="M1136" s="53">
        <f t="shared" si="68"/>
        <v>2.7500900000000001</v>
      </c>
      <c r="N1136" s="11">
        <v>2.6993747578380121</v>
      </c>
      <c r="O1136" s="11">
        <v>2.1870928295784569</v>
      </c>
      <c r="P1136" s="11">
        <v>0.51228192825955365</v>
      </c>
      <c r="Q1136" s="26">
        <v>221040</v>
      </c>
      <c r="R1136">
        <v>3880</v>
      </c>
      <c r="S1136">
        <v>184720</v>
      </c>
      <c r="T1136" s="27">
        <f t="shared" si="69"/>
        <v>409640</v>
      </c>
      <c r="U1136" s="46" t="str">
        <f t="shared" si="70"/>
        <v>KS</v>
      </c>
      <c r="V1136">
        <f t="shared" si="71"/>
        <v>1105771.8758007633</v>
      </c>
    </row>
    <row r="1137" spans="1:22" x14ac:dyDescent="0.2">
      <c r="A1137" s="24">
        <v>17139</v>
      </c>
      <c r="B1137" s="25" t="s">
        <v>1355</v>
      </c>
      <c r="C1137" s="46">
        <v>1903</v>
      </c>
      <c r="D1137" s="46">
        <v>2766</v>
      </c>
      <c r="E1137" s="53">
        <v>0</v>
      </c>
      <c r="F1137" s="54">
        <v>1817.54</v>
      </c>
      <c r="G1137" s="46">
        <v>2680.54</v>
      </c>
      <c r="H1137" s="53">
        <v>0</v>
      </c>
      <c r="I1137" s="54">
        <v>182.02010000000001</v>
      </c>
      <c r="J1137" s="46">
        <v>182.02010000000001</v>
      </c>
      <c r="K1137" s="54">
        <v>14.57033</v>
      </c>
      <c r="L1137" s="46">
        <v>12.159739999999999</v>
      </c>
      <c r="M1137" s="53">
        <f t="shared" si="68"/>
        <v>2.4105900000000009</v>
      </c>
      <c r="N1137" s="11">
        <v>2.7141354456683322</v>
      </c>
      <c r="O1137" s="11">
        <v>2.2650949802860358</v>
      </c>
      <c r="P1137" s="11">
        <v>0.44904046538229592</v>
      </c>
      <c r="Q1137" s="26">
        <v>172510</v>
      </c>
      <c r="R1137">
        <v>7720</v>
      </c>
      <c r="S1137">
        <v>430</v>
      </c>
      <c r="T1137" s="27">
        <f t="shared" si="69"/>
        <v>180660</v>
      </c>
      <c r="U1137" s="46" t="str">
        <f t="shared" si="70"/>
        <v>IL</v>
      </c>
      <c r="V1137">
        <f t="shared" si="71"/>
        <v>490335.70961444092</v>
      </c>
    </row>
    <row r="1138" spans="1:22" x14ac:dyDescent="0.2">
      <c r="A1138" s="24">
        <v>39073</v>
      </c>
      <c r="B1138" s="25" t="s">
        <v>1356</v>
      </c>
      <c r="C1138" s="46">
        <v>1331</v>
      </c>
      <c r="D1138" s="46">
        <v>1219</v>
      </c>
      <c r="E1138" s="53">
        <v>297</v>
      </c>
      <c r="F1138" s="54">
        <v>866.74</v>
      </c>
      <c r="G1138" s="46">
        <v>754.74</v>
      </c>
      <c r="H1138" s="53">
        <v>0</v>
      </c>
      <c r="I1138" s="54">
        <v>182.02010000000001</v>
      </c>
      <c r="J1138" s="46">
        <v>182.02010000000001</v>
      </c>
      <c r="K1138" s="54">
        <v>24.169830000000001</v>
      </c>
      <c r="L1138" s="46">
        <v>22.45496</v>
      </c>
      <c r="M1138" s="53">
        <f t="shared" si="68"/>
        <v>1.7148700000000012</v>
      </c>
      <c r="N1138" s="11">
        <v>4.5023134217809639</v>
      </c>
      <c r="O1138" s="11">
        <v>4.1828704543455482</v>
      </c>
      <c r="P1138" s="11">
        <v>0.31944296743541539</v>
      </c>
      <c r="Q1138" s="26">
        <v>8510</v>
      </c>
      <c r="R1138">
        <v>24540</v>
      </c>
      <c r="S1138">
        <v>1200</v>
      </c>
      <c r="T1138" s="27">
        <f t="shared" si="69"/>
        <v>34250</v>
      </c>
      <c r="U1138" s="46" t="str">
        <f t="shared" si="70"/>
        <v>OH</v>
      </c>
      <c r="V1138">
        <f t="shared" si="71"/>
        <v>154204.23469599802</v>
      </c>
    </row>
    <row r="1139" spans="1:22" x14ac:dyDescent="0.2">
      <c r="A1139" s="24">
        <v>55073</v>
      </c>
      <c r="B1139" s="25" t="s">
        <v>1357</v>
      </c>
      <c r="C1139" s="46">
        <v>820</v>
      </c>
      <c r="D1139" s="46">
        <v>450</v>
      </c>
      <c r="E1139" s="53">
        <v>57</v>
      </c>
      <c r="F1139" s="54">
        <v>683.32</v>
      </c>
      <c r="G1139" s="46">
        <v>313.32</v>
      </c>
      <c r="H1139" s="53">
        <v>0</v>
      </c>
      <c r="I1139" s="54">
        <v>182.02010000000001</v>
      </c>
      <c r="J1139" s="46">
        <v>182.02010000000001</v>
      </c>
      <c r="K1139" s="54">
        <v>17.219909999999999</v>
      </c>
      <c r="L1139" s="46">
        <v>15.49882</v>
      </c>
      <c r="M1139" s="53">
        <f t="shared" si="68"/>
        <v>1.7210899999999985</v>
      </c>
      <c r="N1139" s="11">
        <v>3.207694547907876</v>
      </c>
      <c r="O1139" s="11">
        <v>2.8870929298123831</v>
      </c>
      <c r="P1139" s="11">
        <v>0.32060161809549309</v>
      </c>
      <c r="Q1139" s="26">
        <v>426640</v>
      </c>
      <c r="R1139">
        <v>35880</v>
      </c>
      <c r="S1139">
        <v>3340</v>
      </c>
      <c r="T1139" s="27">
        <f t="shared" si="69"/>
        <v>465860</v>
      </c>
      <c r="U1139" s="46" t="str">
        <f t="shared" si="70"/>
        <v>WI</v>
      </c>
      <c r="V1139">
        <f t="shared" si="71"/>
        <v>1494336.5820883631</v>
      </c>
    </row>
    <row r="1140" spans="1:22" x14ac:dyDescent="0.2">
      <c r="A1140" s="24">
        <v>55135</v>
      </c>
      <c r="B1140" s="25" t="s">
        <v>1358</v>
      </c>
      <c r="C1140" s="46">
        <v>988</v>
      </c>
      <c r="D1140" s="46">
        <v>662</v>
      </c>
      <c r="E1140" s="53">
        <v>162</v>
      </c>
      <c r="F1140" s="54">
        <v>681.38</v>
      </c>
      <c r="G1140" s="46">
        <v>355.38</v>
      </c>
      <c r="H1140" s="53">
        <v>0</v>
      </c>
      <c r="I1140" s="54">
        <v>182.02010000000001</v>
      </c>
      <c r="J1140" s="46">
        <v>182.02010000000001</v>
      </c>
      <c r="K1140" s="54">
        <v>17.315670000000001</v>
      </c>
      <c r="L1140" s="46">
        <v>15.43136</v>
      </c>
      <c r="M1140" s="53">
        <f t="shared" si="68"/>
        <v>1.884310000000001</v>
      </c>
      <c r="N1140" s="11">
        <v>3.2255325522823282</v>
      </c>
      <c r="O1140" s="11">
        <v>2.8745265996630458</v>
      </c>
      <c r="P1140" s="11">
        <v>0.35100595261928158</v>
      </c>
      <c r="Q1140" s="26">
        <v>161130</v>
      </c>
      <c r="R1140">
        <v>58920</v>
      </c>
      <c r="S1140">
        <v>7210</v>
      </c>
      <c r="T1140" s="27">
        <f t="shared" si="69"/>
        <v>227260</v>
      </c>
      <c r="U1140" s="46" t="str">
        <f t="shared" si="70"/>
        <v>WI</v>
      </c>
      <c r="V1140">
        <f t="shared" si="71"/>
        <v>733034.52783168189</v>
      </c>
    </row>
    <row r="1141" spans="1:22" x14ac:dyDescent="0.2">
      <c r="A1141" s="24">
        <v>55121</v>
      </c>
      <c r="B1141" s="25" t="s">
        <v>1359</v>
      </c>
      <c r="C1141" s="46">
        <v>829</v>
      </c>
      <c r="D1141" s="46">
        <v>701</v>
      </c>
      <c r="E1141" s="53">
        <v>0</v>
      </c>
      <c r="F1141" s="54">
        <v>312.54000000000002</v>
      </c>
      <c r="G1141" s="46">
        <v>184.54</v>
      </c>
      <c r="H1141" s="53">
        <v>0</v>
      </c>
      <c r="I1141" s="54">
        <v>181.89349999999999</v>
      </c>
      <c r="J1141" s="46">
        <v>181.89349999999999</v>
      </c>
      <c r="K1141" s="54">
        <v>16.457999999999998</v>
      </c>
      <c r="L1141" s="46">
        <v>14.66996</v>
      </c>
      <c r="M1141" s="53">
        <f t="shared" si="68"/>
        <v>1.7880399999999987</v>
      </c>
      <c r="N1141" s="11">
        <v>3.0657672931779452</v>
      </c>
      <c r="O1141" s="11">
        <v>2.7326943468361118</v>
      </c>
      <c r="P1141" s="11">
        <v>0.3330729463418331</v>
      </c>
      <c r="Q1141" s="26">
        <v>166630</v>
      </c>
      <c r="R1141">
        <v>70070</v>
      </c>
      <c r="S1141">
        <v>4190</v>
      </c>
      <c r="T1141" s="27">
        <f t="shared" si="69"/>
        <v>240890</v>
      </c>
      <c r="U1141" s="46" t="str">
        <f t="shared" si="70"/>
        <v>WI</v>
      </c>
      <c r="V1141">
        <f t="shared" si="71"/>
        <v>738512.68325363519</v>
      </c>
    </row>
    <row r="1142" spans="1:22" x14ac:dyDescent="0.2">
      <c r="A1142" s="24">
        <v>20065</v>
      </c>
      <c r="B1142" s="25" t="s">
        <v>1360</v>
      </c>
      <c r="C1142" s="46">
        <v>333</v>
      </c>
      <c r="D1142" s="46">
        <v>333</v>
      </c>
      <c r="E1142" s="53">
        <v>333</v>
      </c>
      <c r="F1142" s="54">
        <v>235.54</v>
      </c>
      <c r="G1142" s="46">
        <v>235.54</v>
      </c>
      <c r="H1142" s="53">
        <v>235.54</v>
      </c>
      <c r="I1142" s="54"/>
      <c r="J1142" s="46">
        <v>181.8031</v>
      </c>
      <c r="K1142" s="54">
        <v>14.57033</v>
      </c>
      <c r="L1142" s="46">
        <v>12.159739999999999</v>
      </c>
      <c r="M1142" s="53">
        <f t="shared" si="68"/>
        <v>2.4105900000000009</v>
      </c>
      <c r="N1142" s="11">
        <v>2.7141354456683322</v>
      </c>
      <c r="O1142" s="11">
        <v>2.2650949802860358</v>
      </c>
      <c r="P1142" s="11">
        <v>0.44904046538229592</v>
      </c>
      <c r="Q1142" s="26">
        <v>242160</v>
      </c>
      <c r="R1142">
        <v>60</v>
      </c>
      <c r="S1142">
        <v>295560</v>
      </c>
      <c r="T1142" s="27">
        <f t="shared" si="69"/>
        <v>537780</v>
      </c>
      <c r="U1142" s="46" t="str">
        <f t="shared" si="70"/>
        <v>KS</v>
      </c>
      <c r="V1142">
        <f t="shared" si="71"/>
        <v>1459607.7599715157</v>
      </c>
    </row>
    <row r="1143" spans="1:22" x14ac:dyDescent="0.2">
      <c r="A1143" s="24">
        <v>20141</v>
      </c>
      <c r="B1143" s="25" t="s">
        <v>1361</v>
      </c>
      <c r="C1143" s="46">
        <v>372</v>
      </c>
      <c r="D1143" s="46">
        <v>372</v>
      </c>
      <c r="E1143" s="53">
        <v>0</v>
      </c>
      <c r="F1143" s="54">
        <v>245.02</v>
      </c>
      <c r="G1143" s="46">
        <v>245.02</v>
      </c>
      <c r="H1143" s="53">
        <v>0</v>
      </c>
      <c r="I1143" s="54"/>
      <c r="J1143" s="46">
        <v>181.67339999999999</v>
      </c>
      <c r="K1143" s="54">
        <v>12.650449999999999</v>
      </c>
      <c r="L1143" s="46">
        <v>11.111330000000001</v>
      </c>
      <c r="M1143" s="53">
        <f t="shared" si="68"/>
        <v>1.5391199999999987</v>
      </c>
      <c r="N1143" s="11">
        <v>2.356503576010629</v>
      </c>
      <c r="O1143" s="11">
        <v>2.0697990094608638</v>
      </c>
      <c r="P1143" s="11">
        <v>0.28670456654976523</v>
      </c>
      <c r="Q1143" s="26">
        <v>246770</v>
      </c>
      <c r="R1143">
        <v>210</v>
      </c>
      <c r="S1143">
        <v>287620</v>
      </c>
      <c r="T1143" s="27">
        <f t="shared" si="69"/>
        <v>534600</v>
      </c>
      <c r="U1143" s="46" t="str">
        <f t="shared" si="70"/>
        <v>KS</v>
      </c>
      <c r="V1143">
        <f t="shared" si="71"/>
        <v>1259786.8117352822</v>
      </c>
    </row>
    <row r="1144" spans="1:22" x14ac:dyDescent="0.2">
      <c r="A1144" s="24">
        <v>55057</v>
      </c>
      <c r="B1144" s="25" t="s">
        <v>1362</v>
      </c>
      <c r="C1144" s="46">
        <v>1186</v>
      </c>
      <c r="D1144" s="46">
        <v>1006</v>
      </c>
      <c r="E1144" s="53">
        <v>227</v>
      </c>
      <c r="F1144" s="54">
        <v>743.08</v>
      </c>
      <c r="G1144" s="46">
        <v>563.08000000000004</v>
      </c>
      <c r="H1144" s="53">
        <v>0</v>
      </c>
      <c r="I1144" s="54">
        <v>181.6404</v>
      </c>
      <c r="J1144" s="46">
        <v>181.6404</v>
      </c>
      <c r="K1144" s="54">
        <v>16.574780000000001</v>
      </c>
      <c r="L1144" s="46">
        <v>14.66705</v>
      </c>
      <c r="M1144" s="53">
        <f t="shared" si="68"/>
        <v>1.9077300000000008</v>
      </c>
      <c r="N1144" s="11">
        <v>3.087520866181793</v>
      </c>
      <c r="O1144" s="11">
        <v>2.7321522771543072</v>
      </c>
      <c r="P1144" s="11">
        <v>0.35536858902748603</v>
      </c>
      <c r="Q1144" s="26">
        <v>119490</v>
      </c>
      <c r="R1144">
        <v>24360</v>
      </c>
      <c r="S1144">
        <v>24900</v>
      </c>
      <c r="T1144" s="27">
        <f t="shared" si="69"/>
        <v>168750</v>
      </c>
      <c r="U1144" s="46" t="str">
        <f t="shared" si="70"/>
        <v>WI</v>
      </c>
      <c r="V1144">
        <f t="shared" si="71"/>
        <v>521019.14616817754</v>
      </c>
    </row>
    <row r="1145" spans="1:22" x14ac:dyDescent="0.2">
      <c r="A1145" s="24">
        <v>27153</v>
      </c>
      <c r="B1145" s="25" t="s">
        <v>1363</v>
      </c>
      <c r="C1145" s="46">
        <v>687</v>
      </c>
      <c r="D1145" s="46">
        <v>581</v>
      </c>
      <c r="E1145" s="53">
        <v>0</v>
      </c>
      <c r="F1145" s="54">
        <v>608.02</v>
      </c>
      <c r="G1145" s="46">
        <v>502.02</v>
      </c>
      <c r="H1145" s="53">
        <v>0</v>
      </c>
      <c r="I1145" s="54">
        <v>181.00749999999999</v>
      </c>
      <c r="J1145" s="46">
        <v>181.00749999999999</v>
      </c>
      <c r="K1145" s="54">
        <v>15.63897</v>
      </c>
      <c r="L1145" s="46">
        <v>13.951650000000001</v>
      </c>
      <c r="M1145" s="53">
        <f t="shared" si="68"/>
        <v>1.6873199999999997</v>
      </c>
      <c r="N1145" s="11">
        <v>2.9131998253123759</v>
      </c>
      <c r="O1145" s="11">
        <v>2.598888823421198</v>
      </c>
      <c r="P1145" s="11">
        <v>0.31431100189117811</v>
      </c>
      <c r="Q1145" s="26">
        <v>174800</v>
      </c>
      <c r="R1145">
        <v>165920</v>
      </c>
      <c r="S1145">
        <v>31720</v>
      </c>
      <c r="T1145" s="27">
        <f t="shared" si="69"/>
        <v>372440</v>
      </c>
      <c r="U1145" s="46" t="str">
        <f t="shared" si="70"/>
        <v>MN</v>
      </c>
      <c r="V1145">
        <f t="shared" si="71"/>
        <v>1084992.1429393413</v>
      </c>
    </row>
    <row r="1146" spans="1:22" x14ac:dyDescent="0.2">
      <c r="A1146" s="24">
        <v>21213</v>
      </c>
      <c r="B1146" s="25" t="s">
        <v>1364</v>
      </c>
      <c r="C1146" s="46">
        <v>1103</v>
      </c>
      <c r="D1146" s="46">
        <v>1720</v>
      </c>
      <c r="E1146" s="53">
        <v>47</v>
      </c>
      <c r="F1146" s="54">
        <v>873.34</v>
      </c>
      <c r="G1146" s="46">
        <v>1490.34</v>
      </c>
      <c r="H1146" s="53">
        <v>0</v>
      </c>
      <c r="I1146" s="54">
        <v>180.7543</v>
      </c>
      <c r="J1146" s="46">
        <v>180.7543</v>
      </c>
      <c r="K1146" s="54">
        <v>11.589</v>
      </c>
      <c r="L1146" s="46">
        <v>16.636130000000001</v>
      </c>
      <c r="M1146" s="53">
        <f t="shared" si="68"/>
        <v>-5.047130000000001</v>
      </c>
      <c r="N1146" s="11">
        <v>2.1587785369205981</v>
      </c>
      <c r="O1146" s="11">
        <v>3.0989490362775798</v>
      </c>
      <c r="P1146" s="11">
        <v>-0.94017049935698171</v>
      </c>
      <c r="Q1146" s="26">
        <v>79250</v>
      </c>
      <c r="R1146">
        <v>40290</v>
      </c>
      <c r="S1146">
        <v>180</v>
      </c>
      <c r="T1146" s="27">
        <f t="shared" si="69"/>
        <v>119720</v>
      </c>
      <c r="U1146" s="46" t="str">
        <f t="shared" si="70"/>
        <v>KY</v>
      </c>
      <c r="V1146">
        <f t="shared" si="71"/>
        <v>258448.96644013401</v>
      </c>
    </row>
    <row r="1147" spans="1:22" x14ac:dyDescent="0.2">
      <c r="A1147" s="24">
        <v>5061</v>
      </c>
      <c r="B1147" s="25" t="s">
        <v>1365</v>
      </c>
      <c r="C1147" s="46">
        <v>126</v>
      </c>
      <c r="D1147" s="46">
        <v>30</v>
      </c>
      <c r="E1147" s="53">
        <v>35</v>
      </c>
      <c r="F1147" s="54">
        <v>0</v>
      </c>
      <c r="G1147" s="46">
        <v>0</v>
      </c>
      <c r="H1147" s="53">
        <v>0</v>
      </c>
      <c r="I1147" s="54">
        <v>180.12139999999999</v>
      </c>
      <c r="J1147" s="46">
        <v>180.12139999999999</v>
      </c>
      <c r="K1147" s="54">
        <v>11.669140000000001</v>
      </c>
      <c r="L1147" s="46">
        <v>16.91685</v>
      </c>
      <c r="M1147" s="53">
        <f t="shared" si="68"/>
        <v>-5.2477099999999997</v>
      </c>
      <c r="N1147" s="11">
        <v>2.173706875167972</v>
      </c>
      <c r="O1147" s="11">
        <v>3.151241064138858</v>
      </c>
      <c r="P1147" s="11">
        <v>-0.97753418897088551</v>
      </c>
      <c r="Q1147" s="26">
        <v>150</v>
      </c>
      <c r="R1147">
        <v>84790</v>
      </c>
      <c r="S1147">
        <v>8280</v>
      </c>
      <c r="T1147" s="27">
        <f t="shared" si="69"/>
        <v>93220</v>
      </c>
      <c r="U1147" s="46" t="str">
        <f t="shared" si="70"/>
        <v>AR</v>
      </c>
      <c r="V1147">
        <f t="shared" si="71"/>
        <v>202632.95490315836</v>
      </c>
    </row>
    <row r="1148" spans="1:22" x14ac:dyDescent="0.2">
      <c r="A1148" s="24">
        <v>31089</v>
      </c>
      <c r="B1148" s="25" t="s">
        <v>1366</v>
      </c>
      <c r="C1148" s="46">
        <v>547</v>
      </c>
      <c r="D1148" s="46">
        <v>433</v>
      </c>
      <c r="E1148" s="53">
        <v>188</v>
      </c>
      <c r="F1148" s="54">
        <v>436.18</v>
      </c>
      <c r="G1148" s="46">
        <v>322.18</v>
      </c>
      <c r="H1148" s="53">
        <v>77.180000000000007</v>
      </c>
      <c r="I1148" s="54">
        <v>180.12139999999999</v>
      </c>
      <c r="J1148" s="46">
        <v>180.12139999999999</v>
      </c>
      <c r="K1148" s="54">
        <v>13.91225</v>
      </c>
      <c r="L1148" s="46">
        <v>12.10324</v>
      </c>
      <c r="M1148" s="53">
        <f t="shared" si="68"/>
        <v>1.8090100000000007</v>
      </c>
      <c r="N1148" s="11">
        <v>2.591549460719095</v>
      </c>
      <c r="O1148" s="11">
        <v>2.254570259659924</v>
      </c>
      <c r="P1148" s="11">
        <v>0.33697920105917101</v>
      </c>
      <c r="Q1148" s="26">
        <v>274790</v>
      </c>
      <c r="R1148">
        <v>75310</v>
      </c>
      <c r="S1148">
        <v>1031830</v>
      </c>
      <c r="T1148" s="27">
        <f t="shared" si="69"/>
        <v>1381930</v>
      </c>
      <c r="U1148" s="46" t="str">
        <f t="shared" si="70"/>
        <v>NE</v>
      </c>
      <c r="V1148">
        <f t="shared" si="71"/>
        <v>3581339.946251539</v>
      </c>
    </row>
    <row r="1149" spans="1:22" x14ac:dyDescent="0.2">
      <c r="A1149" s="24">
        <v>17061</v>
      </c>
      <c r="B1149" s="25" t="s">
        <v>1367</v>
      </c>
      <c r="C1149" s="46">
        <v>1339</v>
      </c>
      <c r="D1149" s="46">
        <v>1575</v>
      </c>
      <c r="E1149" s="53">
        <v>33</v>
      </c>
      <c r="F1149" s="54">
        <v>1241.54</v>
      </c>
      <c r="G1149" s="46">
        <v>1477.54</v>
      </c>
      <c r="H1149" s="53">
        <v>0</v>
      </c>
      <c r="I1149" s="54">
        <v>179.61510000000001</v>
      </c>
      <c r="J1149" s="46">
        <v>179.61510000000001</v>
      </c>
      <c r="K1149" s="54">
        <v>13.27205</v>
      </c>
      <c r="L1149" s="46">
        <v>11.783429999999999</v>
      </c>
      <c r="M1149" s="53">
        <f t="shared" si="68"/>
        <v>1.4886200000000009</v>
      </c>
      <c r="N1149" s="11">
        <v>2.4722941307219801</v>
      </c>
      <c r="O1149" s="11">
        <v>2.1949966153513061</v>
      </c>
      <c r="P1149" s="11">
        <v>0.27729751537067421</v>
      </c>
      <c r="Q1149" s="26">
        <v>207870</v>
      </c>
      <c r="R1149">
        <v>34670</v>
      </c>
      <c r="S1149">
        <v>70</v>
      </c>
      <c r="T1149" s="27">
        <f t="shared" si="69"/>
        <v>242610</v>
      </c>
      <c r="U1149" s="46" t="str">
        <f t="shared" si="70"/>
        <v>IL</v>
      </c>
      <c r="V1149">
        <f t="shared" si="71"/>
        <v>599803.27905445965</v>
      </c>
    </row>
    <row r="1150" spans="1:22" x14ac:dyDescent="0.2">
      <c r="A1150" s="24">
        <v>21139</v>
      </c>
      <c r="B1150" s="25" t="s">
        <v>1368</v>
      </c>
      <c r="C1150" s="46">
        <v>768</v>
      </c>
      <c r="D1150" s="46">
        <v>768</v>
      </c>
      <c r="E1150" s="53">
        <v>61</v>
      </c>
      <c r="F1150" s="54">
        <v>544.26</v>
      </c>
      <c r="G1150" s="46">
        <v>544.26</v>
      </c>
      <c r="H1150" s="53">
        <v>0</v>
      </c>
      <c r="I1150" s="54">
        <v>179.48849999999999</v>
      </c>
      <c r="J1150" s="46">
        <v>179.48849999999999</v>
      </c>
      <c r="K1150" s="54">
        <v>11.468310000000001</v>
      </c>
      <c r="L1150" s="46">
        <v>16.22889</v>
      </c>
      <c r="M1150" s="53">
        <f t="shared" si="68"/>
        <v>-4.7605799999999991</v>
      </c>
      <c r="N1150" s="11">
        <v>2.1362966159937762</v>
      </c>
      <c r="O1150" s="11">
        <v>3.0230890853434569</v>
      </c>
      <c r="P1150" s="11">
        <v>-0.88679246934968148</v>
      </c>
      <c r="Q1150" s="26">
        <v>47140</v>
      </c>
      <c r="R1150">
        <v>33000</v>
      </c>
      <c r="S1150">
        <v>5300</v>
      </c>
      <c r="T1150" s="27">
        <f t="shared" si="69"/>
        <v>85440</v>
      </c>
      <c r="U1150" s="46" t="str">
        <f t="shared" si="70"/>
        <v>KY</v>
      </c>
      <c r="V1150">
        <f t="shared" si="71"/>
        <v>182525.18287050823</v>
      </c>
    </row>
    <row r="1151" spans="1:22" x14ac:dyDescent="0.2">
      <c r="A1151" s="24">
        <v>29087</v>
      </c>
      <c r="B1151" s="25" t="s">
        <v>1369</v>
      </c>
      <c r="C1151" s="46">
        <v>793</v>
      </c>
      <c r="D1151" s="46">
        <v>339</v>
      </c>
      <c r="E1151" s="53">
        <v>99</v>
      </c>
      <c r="F1151" s="54">
        <v>703.92</v>
      </c>
      <c r="G1151" s="46">
        <v>249.92</v>
      </c>
      <c r="H1151" s="53">
        <v>9.9199979999999996</v>
      </c>
      <c r="I1151" s="54"/>
      <c r="J1151" s="46">
        <v>179.40860000000001</v>
      </c>
      <c r="K1151" s="54">
        <v>13.53262</v>
      </c>
      <c r="L1151" s="46">
        <v>11.89021</v>
      </c>
      <c r="M1151" s="53">
        <f t="shared" si="68"/>
        <v>1.6424099999999999</v>
      </c>
      <c r="N1151" s="11">
        <v>2.5208326520236799</v>
      </c>
      <c r="O1151" s="11">
        <v>2.2148874059434518</v>
      </c>
      <c r="P1151" s="11">
        <v>0.30594524608022772</v>
      </c>
      <c r="Q1151" s="26">
        <v>200300</v>
      </c>
      <c r="R1151">
        <v>19590</v>
      </c>
      <c r="S1151">
        <v>7590</v>
      </c>
      <c r="T1151" s="27">
        <f t="shared" si="69"/>
        <v>227480</v>
      </c>
      <c r="U1151" s="46" t="str">
        <f t="shared" si="70"/>
        <v>MO</v>
      </c>
      <c r="V1151">
        <f t="shared" si="71"/>
        <v>573439.0116823467</v>
      </c>
    </row>
    <row r="1152" spans="1:22" x14ac:dyDescent="0.2">
      <c r="A1152" s="24">
        <v>20051</v>
      </c>
      <c r="B1152" s="25" t="s">
        <v>1370</v>
      </c>
      <c r="C1152" s="46">
        <v>403</v>
      </c>
      <c r="D1152" s="46">
        <v>403</v>
      </c>
      <c r="E1152" s="53">
        <v>158</v>
      </c>
      <c r="F1152" s="54">
        <v>305.54000000000002</v>
      </c>
      <c r="G1152" s="46">
        <v>305.54000000000002</v>
      </c>
      <c r="H1152" s="53">
        <v>60.539990000000003</v>
      </c>
      <c r="I1152" s="54"/>
      <c r="J1152" s="46">
        <v>179.14410000000001</v>
      </c>
      <c r="K1152" s="54">
        <v>14.57033</v>
      </c>
      <c r="L1152" s="46">
        <v>11.61608</v>
      </c>
      <c r="M1152" s="53">
        <f t="shared" si="68"/>
        <v>2.95425</v>
      </c>
      <c r="N1152" s="11">
        <v>2.7141354456683322</v>
      </c>
      <c r="O1152" s="11">
        <v>2.1638229516914849</v>
      </c>
      <c r="P1152" s="11">
        <v>0.55031249397684678</v>
      </c>
      <c r="Q1152" s="26">
        <v>227590</v>
      </c>
      <c r="R1152">
        <v>0</v>
      </c>
      <c r="S1152">
        <v>307070</v>
      </c>
      <c r="T1152" s="27">
        <f t="shared" si="69"/>
        <v>534660</v>
      </c>
      <c r="U1152" s="46" t="str">
        <f t="shared" si="70"/>
        <v>KS</v>
      </c>
      <c r="V1152">
        <f t="shared" si="71"/>
        <v>1451139.6573810305</v>
      </c>
    </row>
    <row r="1153" spans="1:22" x14ac:dyDescent="0.2">
      <c r="A1153" s="24">
        <v>20147</v>
      </c>
      <c r="B1153" s="25" t="s">
        <v>1371</v>
      </c>
      <c r="C1153" s="46">
        <v>422</v>
      </c>
      <c r="D1153" s="46">
        <v>422</v>
      </c>
      <c r="E1153" s="53">
        <v>422</v>
      </c>
      <c r="F1153" s="54">
        <v>324.54000000000002</v>
      </c>
      <c r="G1153" s="46">
        <v>324.54000000000002</v>
      </c>
      <c r="H1153" s="53">
        <v>324.54000000000002</v>
      </c>
      <c r="I1153" s="54"/>
      <c r="J1153" s="46">
        <v>179.0789</v>
      </c>
      <c r="K1153" s="54">
        <v>14.57033</v>
      </c>
      <c r="L1153" s="46">
        <v>11.61608</v>
      </c>
      <c r="M1153" s="53">
        <f t="shared" si="68"/>
        <v>2.95425</v>
      </c>
      <c r="N1153" s="11">
        <v>2.7141354456683322</v>
      </c>
      <c r="O1153" s="11">
        <v>2.1638229516914849</v>
      </c>
      <c r="P1153" s="11">
        <v>0.55031249397684678</v>
      </c>
      <c r="Q1153" s="26">
        <v>229090</v>
      </c>
      <c r="R1153">
        <v>30</v>
      </c>
      <c r="S1153">
        <v>291850</v>
      </c>
      <c r="T1153" s="27">
        <f t="shared" si="69"/>
        <v>520970</v>
      </c>
      <c r="U1153" s="46" t="str">
        <f t="shared" si="70"/>
        <v>KS</v>
      </c>
      <c r="V1153">
        <f t="shared" si="71"/>
        <v>1413983.1431298309</v>
      </c>
    </row>
    <row r="1154" spans="1:22" x14ac:dyDescent="0.2">
      <c r="A1154" s="24">
        <v>21017</v>
      </c>
      <c r="B1154" s="25" t="s">
        <v>1372</v>
      </c>
      <c r="C1154" s="46">
        <v>1432</v>
      </c>
      <c r="D1154" s="46">
        <v>1142</v>
      </c>
      <c r="E1154" s="53">
        <v>12</v>
      </c>
      <c r="F1154" s="54">
        <v>1110.06</v>
      </c>
      <c r="G1154" s="46">
        <v>820.06</v>
      </c>
      <c r="H1154" s="53">
        <v>0</v>
      </c>
      <c r="I1154" s="54">
        <v>178.72909999999999</v>
      </c>
      <c r="J1154" s="46">
        <v>178.72909999999999</v>
      </c>
      <c r="K1154" s="54">
        <v>11.146789999999999</v>
      </c>
      <c r="L1154" s="46">
        <v>15.76721</v>
      </c>
      <c r="M1154" s="53">
        <f t="shared" si="68"/>
        <v>-4.6204200000000011</v>
      </c>
      <c r="N1154" s="11">
        <v>2.0764044358927558</v>
      </c>
      <c r="O1154" s="11">
        <v>2.9370881469600341</v>
      </c>
      <c r="P1154" s="11">
        <v>-0.86068371106727692</v>
      </c>
      <c r="Q1154" s="26">
        <v>10340</v>
      </c>
      <c r="R1154">
        <v>144920</v>
      </c>
      <c r="S1154">
        <v>220</v>
      </c>
      <c r="T1154" s="27">
        <f t="shared" si="69"/>
        <v>155480</v>
      </c>
      <c r="U1154" s="46" t="str">
        <f t="shared" si="70"/>
        <v>KY</v>
      </c>
      <c r="V1154">
        <f t="shared" si="71"/>
        <v>322839.36169260566</v>
      </c>
    </row>
    <row r="1155" spans="1:22" x14ac:dyDescent="0.2">
      <c r="A1155" s="24">
        <v>40071</v>
      </c>
      <c r="B1155" s="25" t="s">
        <v>1373</v>
      </c>
      <c r="C1155" s="46">
        <v>247</v>
      </c>
      <c r="D1155" s="46">
        <v>695</v>
      </c>
      <c r="E1155" s="53">
        <v>264</v>
      </c>
      <c r="F1155" s="54">
        <v>0</v>
      </c>
      <c r="G1155" s="46">
        <v>336.68</v>
      </c>
      <c r="H1155" s="53">
        <v>0</v>
      </c>
      <c r="I1155" s="54">
        <v>178.72909999999999</v>
      </c>
      <c r="J1155" s="46">
        <v>178.72909999999999</v>
      </c>
      <c r="K1155" s="54">
        <v>11.508459999999999</v>
      </c>
      <c r="L1155" s="46">
        <v>15.16315</v>
      </c>
      <c r="M1155" s="53">
        <f t="shared" si="68"/>
        <v>-3.6546900000000004</v>
      </c>
      <c r="N1155" s="11">
        <v>2.1437756873767562</v>
      </c>
      <c r="O1155" s="11">
        <v>2.8245649125988068</v>
      </c>
      <c r="P1155" s="11">
        <v>-0.68078922522205043</v>
      </c>
      <c r="Q1155" s="26">
        <v>263930</v>
      </c>
      <c r="R1155">
        <v>36140</v>
      </c>
      <c r="S1155">
        <v>157180</v>
      </c>
      <c r="T1155" s="27">
        <f t="shared" si="69"/>
        <v>457250</v>
      </c>
      <c r="U1155" s="46" t="str">
        <f t="shared" si="70"/>
        <v>OK</v>
      </c>
      <c r="V1155">
        <f t="shared" si="71"/>
        <v>980241.43305302178</v>
      </c>
    </row>
    <row r="1156" spans="1:22" x14ac:dyDescent="0.2">
      <c r="A1156" s="24">
        <v>17095</v>
      </c>
      <c r="B1156" s="25" t="s">
        <v>1374</v>
      </c>
      <c r="C1156" s="46">
        <v>1339</v>
      </c>
      <c r="D1156" s="46">
        <v>1845</v>
      </c>
      <c r="E1156" s="53">
        <v>0</v>
      </c>
      <c r="F1156" s="54">
        <v>1215.82</v>
      </c>
      <c r="G1156" s="46">
        <v>1721.82</v>
      </c>
      <c r="H1156" s="53">
        <v>0</v>
      </c>
      <c r="I1156" s="54">
        <v>178.3493</v>
      </c>
      <c r="J1156" s="46">
        <v>178.3493</v>
      </c>
      <c r="K1156" s="54">
        <v>12.928940000000001</v>
      </c>
      <c r="L1156" s="46">
        <v>11.63888</v>
      </c>
      <c r="M1156" s="53">
        <f t="shared" si="68"/>
        <v>1.2900600000000004</v>
      </c>
      <c r="N1156" s="11">
        <v>2.4083802033940982</v>
      </c>
      <c r="O1156" s="11">
        <v>2.1680700955901639</v>
      </c>
      <c r="P1156" s="11">
        <v>0.24031010780393369</v>
      </c>
      <c r="Q1156" s="26">
        <v>291540</v>
      </c>
      <c r="R1156">
        <v>35990</v>
      </c>
      <c r="S1156">
        <v>780</v>
      </c>
      <c r="T1156" s="27">
        <f t="shared" si="69"/>
        <v>328310</v>
      </c>
      <c r="U1156" s="46" t="str">
        <f t="shared" si="70"/>
        <v>IL</v>
      </c>
      <c r="V1156">
        <f t="shared" si="71"/>
        <v>790695.30457631638</v>
      </c>
    </row>
    <row r="1157" spans="1:22" x14ac:dyDescent="0.2">
      <c r="A1157" s="24">
        <v>27071</v>
      </c>
      <c r="B1157" s="25" t="s">
        <v>1375</v>
      </c>
      <c r="C1157" s="46">
        <v>435</v>
      </c>
      <c r="D1157" s="46">
        <v>435</v>
      </c>
      <c r="E1157" s="53">
        <v>35</v>
      </c>
      <c r="F1157" s="54">
        <v>424.36</v>
      </c>
      <c r="G1157" s="46">
        <v>424.36</v>
      </c>
      <c r="H1157" s="53">
        <v>24.36</v>
      </c>
      <c r="I1157" s="54">
        <v>178.2227</v>
      </c>
      <c r="J1157" s="46">
        <v>178.2227</v>
      </c>
      <c r="K1157" s="54">
        <v>15.42488</v>
      </c>
      <c r="L1157" s="46">
        <v>13.081519999999999</v>
      </c>
      <c r="M1157" s="53">
        <f t="shared" si="68"/>
        <v>2.3433600000000006</v>
      </c>
      <c r="N1157" s="11">
        <v>2.8733195166602639</v>
      </c>
      <c r="O1157" s="11">
        <v>2.4368025374318361</v>
      </c>
      <c r="P1157" s="11">
        <v>0.43651697922842819</v>
      </c>
      <c r="Q1157" s="26">
        <v>9860</v>
      </c>
      <c r="R1157">
        <v>22920</v>
      </c>
      <c r="S1157">
        <v>9970</v>
      </c>
      <c r="T1157" s="27">
        <f t="shared" si="69"/>
        <v>42750</v>
      </c>
      <c r="U1157" s="46" t="str">
        <f t="shared" si="70"/>
        <v>MN</v>
      </c>
      <c r="V1157">
        <f t="shared" si="71"/>
        <v>122834.40933722629</v>
      </c>
    </row>
    <row r="1158" spans="1:22" x14ac:dyDescent="0.2">
      <c r="A1158" s="24">
        <v>55089</v>
      </c>
      <c r="B1158" s="25" t="s">
        <v>1376</v>
      </c>
      <c r="C1158" s="46">
        <v>2041</v>
      </c>
      <c r="D1158" s="46">
        <v>2038</v>
      </c>
      <c r="E1158" s="53">
        <v>1121</v>
      </c>
      <c r="F1158" s="54">
        <v>1951.26</v>
      </c>
      <c r="G1158" s="46">
        <v>1948.26</v>
      </c>
      <c r="H1158" s="53">
        <v>1031.26</v>
      </c>
      <c r="I1158" s="54">
        <v>178.2227</v>
      </c>
      <c r="J1158" s="46">
        <v>178.2227</v>
      </c>
      <c r="K1158" s="54">
        <v>17.746300000000002</v>
      </c>
      <c r="L1158" s="46">
        <v>15.62894</v>
      </c>
      <c r="M1158" s="53">
        <f t="shared" si="68"/>
        <v>2.1173600000000015</v>
      </c>
      <c r="N1158" s="11">
        <v>3.3057495512774202</v>
      </c>
      <c r="O1158" s="11">
        <v>2.9113314545534399</v>
      </c>
      <c r="P1158" s="11">
        <v>0.39441809672397982</v>
      </c>
      <c r="Q1158" s="26">
        <v>61220</v>
      </c>
      <c r="R1158">
        <v>22100</v>
      </c>
      <c r="S1158">
        <v>1370</v>
      </c>
      <c r="T1158" s="27">
        <f t="shared" si="69"/>
        <v>84690</v>
      </c>
      <c r="U1158" s="46" t="str">
        <f t="shared" si="70"/>
        <v>WI</v>
      </c>
      <c r="V1158">
        <f t="shared" si="71"/>
        <v>279963.9294976847</v>
      </c>
    </row>
    <row r="1159" spans="1:22" x14ac:dyDescent="0.2">
      <c r="A1159" s="24">
        <v>48371</v>
      </c>
      <c r="B1159" s="25" t="s">
        <v>1377</v>
      </c>
      <c r="C1159" s="46">
        <v>160</v>
      </c>
      <c r="D1159" s="46">
        <v>160</v>
      </c>
      <c r="E1159" s="53">
        <v>160</v>
      </c>
      <c r="F1159" s="54">
        <v>0</v>
      </c>
      <c r="G1159" s="46">
        <v>0</v>
      </c>
      <c r="H1159" s="53">
        <v>0</v>
      </c>
      <c r="I1159" s="54"/>
      <c r="J1159" s="46">
        <v>178.12190000000001</v>
      </c>
      <c r="K1159" s="54">
        <v>11.4861</v>
      </c>
      <c r="L1159" s="46">
        <v>15.20134</v>
      </c>
      <c r="M1159" s="53">
        <f t="shared" si="68"/>
        <v>-3.7152399999999997</v>
      </c>
      <c r="N1159" s="11">
        <v>2.1396105059041921</v>
      </c>
      <c r="O1159" s="11">
        <v>2.8316788786290941</v>
      </c>
      <c r="P1159" s="11">
        <v>-0.69206837272490151</v>
      </c>
      <c r="Q1159" s="26">
        <v>0</v>
      </c>
      <c r="R1159">
        <v>0</v>
      </c>
      <c r="S1159">
        <v>2720</v>
      </c>
      <c r="T1159" s="27">
        <f t="shared" si="69"/>
        <v>2720</v>
      </c>
      <c r="U1159" s="46" t="str">
        <f t="shared" si="70"/>
        <v>TX</v>
      </c>
      <c r="V1159">
        <f t="shared" si="71"/>
        <v>5819.7405760594029</v>
      </c>
    </row>
    <row r="1160" spans="1:22" x14ac:dyDescent="0.2">
      <c r="A1160" s="24">
        <v>29127</v>
      </c>
      <c r="B1160" s="25" t="s">
        <v>1378</v>
      </c>
      <c r="C1160" s="46">
        <v>1025</v>
      </c>
      <c r="D1160" s="46">
        <v>814</v>
      </c>
      <c r="E1160" s="53">
        <v>65</v>
      </c>
      <c r="F1160" s="54">
        <v>915.72</v>
      </c>
      <c r="G1160" s="46">
        <v>704.72</v>
      </c>
      <c r="H1160" s="53">
        <v>0</v>
      </c>
      <c r="I1160" s="54">
        <v>178.09620000000001</v>
      </c>
      <c r="J1160" s="46">
        <v>178.09620000000001</v>
      </c>
      <c r="K1160" s="54">
        <v>13.00605</v>
      </c>
      <c r="L1160" s="46">
        <v>11.610239999999999</v>
      </c>
      <c r="M1160" s="53">
        <f t="shared" si="68"/>
        <v>1.3958100000000009</v>
      </c>
      <c r="N1160" s="11">
        <v>2.4227441185707259</v>
      </c>
      <c r="O1160" s="11">
        <v>2.1627350867630519</v>
      </c>
      <c r="P1160" s="11">
        <v>0.26000903180767471</v>
      </c>
      <c r="Q1160" s="26">
        <v>115140</v>
      </c>
      <c r="R1160">
        <v>67780</v>
      </c>
      <c r="S1160">
        <v>6150</v>
      </c>
      <c r="T1160" s="27">
        <f t="shared" si="69"/>
        <v>189070</v>
      </c>
      <c r="U1160" s="46" t="str">
        <f t="shared" si="70"/>
        <v>MO</v>
      </c>
      <c r="V1160">
        <f t="shared" si="71"/>
        <v>458068.23049816716</v>
      </c>
    </row>
    <row r="1161" spans="1:22" x14ac:dyDescent="0.2">
      <c r="A1161" s="24">
        <v>46127</v>
      </c>
      <c r="B1161" s="25" t="s">
        <v>1379</v>
      </c>
      <c r="C1161" s="46">
        <v>789</v>
      </c>
      <c r="D1161" s="46">
        <v>728</v>
      </c>
      <c r="E1161" s="53">
        <v>95</v>
      </c>
      <c r="F1161" s="54">
        <v>612.4</v>
      </c>
      <c r="G1161" s="46">
        <v>551.4</v>
      </c>
      <c r="H1161" s="53">
        <v>0</v>
      </c>
      <c r="I1161" s="54"/>
      <c r="J1161" s="46">
        <v>177.9332</v>
      </c>
      <c r="K1161" s="54">
        <v>13.81776</v>
      </c>
      <c r="L1161" s="46">
        <v>11.5418</v>
      </c>
      <c r="M1161" s="53">
        <f t="shared" si="68"/>
        <v>2.2759599999999995</v>
      </c>
      <c r="N1161" s="11">
        <v>2.5739480297109298</v>
      </c>
      <c r="O1161" s="11">
        <v>2.1499862039373689</v>
      </c>
      <c r="P1161" s="11">
        <v>0.42396182577356151</v>
      </c>
      <c r="Q1161" s="26">
        <v>219680</v>
      </c>
      <c r="R1161">
        <v>24990</v>
      </c>
      <c r="S1161">
        <v>11880</v>
      </c>
      <c r="T1161" s="27">
        <f t="shared" si="69"/>
        <v>256550</v>
      </c>
      <c r="U1161" s="46" t="str">
        <f t="shared" si="70"/>
        <v>SD</v>
      </c>
      <c r="V1161">
        <f t="shared" si="71"/>
        <v>660346.36702233902</v>
      </c>
    </row>
    <row r="1162" spans="1:22" x14ac:dyDescent="0.2">
      <c r="A1162" s="24">
        <v>17017</v>
      </c>
      <c r="B1162" s="25" t="s">
        <v>1380</v>
      </c>
      <c r="C1162" s="46">
        <v>1018</v>
      </c>
      <c r="D1162" s="46">
        <v>1535</v>
      </c>
      <c r="E1162" s="53">
        <v>24</v>
      </c>
      <c r="F1162" s="54">
        <v>910.3</v>
      </c>
      <c r="G1162" s="46">
        <v>1427.3</v>
      </c>
      <c r="H1162" s="53">
        <v>0</v>
      </c>
      <c r="I1162" s="54">
        <v>177.5899</v>
      </c>
      <c r="J1162" s="46">
        <v>177.5899</v>
      </c>
      <c r="K1162" s="54">
        <v>13.068099999999999</v>
      </c>
      <c r="L1162" s="46">
        <v>11.83522</v>
      </c>
      <c r="M1162" s="53">
        <f t="shared" si="68"/>
        <v>1.2328799999999998</v>
      </c>
      <c r="N1162" s="11">
        <v>2.434302683435333</v>
      </c>
      <c r="O1162" s="11">
        <v>2.2046439654615071</v>
      </c>
      <c r="P1162" s="11">
        <v>0.22965871797382581</v>
      </c>
      <c r="Q1162" s="26">
        <v>147010</v>
      </c>
      <c r="R1162">
        <v>11210</v>
      </c>
      <c r="S1162">
        <v>340</v>
      </c>
      <c r="T1162" s="27">
        <f t="shared" si="69"/>
        <v>158560</v>
      </c>
      <c r="U1162" s="46" t="str">
        <f t="shared" si="70"/>
        <v>IL</v>
      </c>
      <c r="V1162">
        <f t="shared" si="71"/>
        <v>385983.03348550637</v>
      </c>
    </row>
    <row r="1163" spans="1:22" x14ac:dyDescent="0.2">
      <c r="A1163" s="24">
        <v>20071</v>
      </c>
      <c r="B1163" s="25" t="s">
        <v>1381</v>
      </c>
      <c r="C1163" s="46">
        <v>354</v>
      </c>
      <c r="D1163" s="46">
        <v>372</v>
      </c>
      <c r="E1163" s="53">
        <v>99</v>
      </c>
      <c r="F1163" s="54">
        <v>252.2</v>
      </c>
      <c r="G1163" s="46">
        <v>270.2</v>
      </c>
      <c r="H1163" s="53">
        <v>0</v>
      </c>
      <c r="I1163" s="54">
        <v>177.5899</v>
      </c>
      <c r="J1163" s="46">
        <v>177.5899</v>
      </c>
      <c r="K1163" s="54">
        <v>0</v>
      </c>
      <c r="L1163" s="46">
        <v>0</v>
      </c>
      <c r="M1163" s="53">
        <f t="shared" si="68"/>
        <v>0</v>
      </c>
      <c r="N1163" s="11">
        <v>0</v>
      </c>
      <c r="O1163" s="11">
        <v>0</v>
      </c>
      <c r="P1163" s="11">
        <v>0</v>
      </c>
      <c r="Q1163" s="26">
        <v>0</v>
      </c>
      <c r="R1163">
        <v>0</v>
      </c>
      <c r="S1163">
        <v>0</v>
      </c>
      <c r="T1163" s="27">
        <f t="shared" si="69"/>
        <v>0</v>
      </c>
      <c r="U1163" s="46" t="str">
        <f t="shared" si="70"/>
        <v>KS</v>
      </c>
      <c r="V1163">
        <f t="shared" si="71"/>
        <v>0</v>
      </c>
    </row>
    <row r="1164" spans="1:22" x14ac:dyDescent="0.2">
      <c r="A1164" s="24">
        <v>31145</v>
      </c>
      <c r="B1164" s="25" t="s">
        <v>1382</v>
      </c>
      <c r="C1164" s="46">
        <v>562</v>
      </c>
      <c r="D1164" s="46">
        <v>286</v>
      </c>
      <c r="E1164" s="53">
        <v>562</v>
      </c>
      <c r="F1164" s="54">
        <v>420.4</v>
      </c>
      <c r="G1164" s="46">
        <v>144.4</v>
      </c>
      <c r="H1164" s="53">
        <v>420.4</v>
      </c>
      <c r="I1164" s="54">
        <v>177.5899</v>
      </c>
      <c r="J1164" s="46">
        <v>177.5899</v>
      </c>
      <c r="K1164" s="54">
        <v>14.21668</v>
      </c>
      <c r="L1164" s="46">
        <v>10.54566</v>
      </c>
      <c r="M1164" s="53">
        <f t="shared" ref="M1164:M1227" si="72">K1164-L1164</f>
        <v>3.6710200000000004</v>
      </c>
      <c r="N1164" s="11">
        <v>2.648258145678517</v>
      </c>
      <c r="O1164" s="11">
        <v>1.964426996778158</v>
      </c>
      <c r="P1164" s="11">
        <v>0.68383114890035857</v>
      </c>
      <c r="Q1164" s="26">
        <v>32630</v>
      </c>
      <c r="R1164">
        <v>0</v>
      </c>
      <c r="S1164">
        <v>35100</v>
      </c>
      <c r="T1164" s="27">
        <f t="shared" ref="T1164:T1227" si="73">SUM(Q1164:S1164)</f>
        <v>67730</v>
      </c>
      <c r="U1164" s="46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">
      <c r="A1165" s="24">
        <v>55105</v>
      </c>
      <c r="B1165" s="25" t="s">
        <v>1383</v>
      </c>
      <c r="C1165" s="46">
        <v>1727</v>
      </c>
      <c r="D1165" s="46">
        <v>1458</v>
      </c>
      <c r="E1165" s="53">
        <v>219</v>
      </c>
      <c r="F1165" s="54">
        <v>1022.94</v>
      </c>
      <c r="G1165" s="46">
        <v>753.94</v>
      </c>
      <c r="H1165" s="53">
        <v>0</v>
      </c>
      <c r="I1165" s="54">
        <v>177.4633</v>
      </c>
      <c r="J1165" s="46">
        <v>177.4633</v>
      </c>
      <c r="K1165" s="54">
        <v>16.216069999999998</v>
      </c>
      <c r="L1165" s="46">
        <v>14.67731</v>
      </c>
      <c r="M1165" s="53">
        <f t="shared" si="72"/>
        <v>1.5387599999999981</v>
      </c>
      <c r="N1165" s="11">
        <v>3.0207009982916562</v>
      </c>
      <c r="O1165" s="11">
        <v>2.7340634919087119</v>
      </c>
      <c r="P1165" s="11">
        <v>0.28663750638294377</v>
      </c>
      <c r="Q1165" s="26">
        <v>280880</v>
      </c>
      <c r="R1165">
        <v>59190</v>
      </c>
      <c r="S1165">
        <v>7190</v>
      </c>
      <c r="T1165" s="27">
        <f t="shared" si="73"/>
        <v>347260</v>
      </c>
      <c r="U1165" s="46" t="str">
        <f t="shared" si="74"/>
        <v>WI</v>
      </c>
      <c r="V1165">
        <f t="shared" si="75"/>
        <v>1048968.6286667606</v>
      </c>
    </row>
    <row r="1166" spans="1:22" x14ac:dyDescent="0.2">
      <c r="A1166" s="24">
        <v>27137</v>
      </c>
      <c r="B1166" s="25" t="s">
        <v>1384</v>
      </c>
      <c r="C1166" s="46">
        <v>633</v>
      </c>
      <c r="D1166" s="46">
        <v>633</v>
      </c>
      <c r="E1166" s="53">
        <v>75</v>
      </c>
      <c r="F1166" s="54">
        <v>605.5</v>
      </c>
      <c r="G1166" s="46">
        <v>605.5</v>
      </c>
      <c r="H1166" s="53">
        <v>47.5</v>
      </c>
      <c r="I1166" s="54">
        <v>177.33670000000001</v>
      </c>
      <c r="J1166" s="46">
        <v>177.33670000000001</v>
      </c>
      <c r="K1166" s="54">
        <v>15.55143</v>
      </c>
      <c r="L1166" s="46">
        <v>13.58314</v>
      </c>
      <c r="M1166" s="53">
        <f t="shared" si="72"/>
        <v>1.9682899999999997</v>
      </c>
      <c r="N1166" s="11">
        <v>2.8968930280803442</v>
      </c>
      <c r="O1166" s="11">
        <v>2.5302434287675939</v>
      </c>
      <c r="P1166" s="11">
        <v>0.3666495993127486</v>
      </c>
      <c r="Q1166" s="26">
        <v>10750</v>
      </c>
      <c r="R1166">
        <v>74870</v>
      </c>
      <c r="S1166">
        <v>53420</v>
      </c>
      <c r="T1166" s="27">
        <f t="shared" si="73"/>
        <v>139040</v>
      </c>
      <c r="U1166" s="46" t="str">
        <f t="shared" si="74"/>
        <v>MN</v>
      </c>
      <c r="V1166">
        <f t="shared" si="75"/>
        <v>402784.00662429107</v>
      </c>
    </row>
    <row r="1167" spans="1:22" x14ac:dyDescent="0.2">
      <c r="A1167" s="24">
        <v>42013</v>
      </c>
      <c r="B1167" s="25" t="s">
        <v>1385</v>
      </c>
      <c r="C1167" s="46">
        <v>1737</v>
      </c>
      <c r="D1167" s="46">
        <v>1550</v>
      </c>
      <c r="E1167" s="53">
        <v>530</v>
      </c>
      <c r="F1167" s="54">
        <v>1193.44</v>
      </c>
      <c r="G1167" s="46">
        <v>1006.44</v>
      </c>
      <c r="H1167" s="53">
        <v>0</v>
      </c>
      <c r="I1167" s="54">
        <v>177.21010000000001</v>
      </c>
      <c r="J1167" s="46">
        <v>177.21010000000001</v>
      </c>
      <c r="K1167" s="54">
        <v>24.90597</v>
      </c>
      <c r="L1167" s="46">
        <v>23.17428</v>
      </c>
      <c r="M1167" s="53">
        <f t="shared" si="72"/>
        <v>1.7316900000000004</v>
      </c>
      <c r="N1167" s="11">
        <v>4.6394402862359412</v>
      </c>
      <c r="O1167" s="11">
        <v>4.3168641187840437</v>
      </c>
      <c r="P1167" s="11">
        <v>0.32257616745189682</v>
      </c>
      <c r="Q1167" s="26">
        <v>34130</v>
      </c>
      <c r="R1167">
        <v>34040</v>
      </c>
      <c r="S1167">
        <v>0</v>
      </c>
      <c r="T1167" s="27">
        <f t="shared" si="73"/>
        <v>68170</v>
      </c>
      <c r="U1167" s="46" t="str">
        <f t="shared" si="74"/>
        <v>PA</v>
      </c>
      <c r="V1167">
        <f t="shared" si="75"/>
        <v>316270.6443127041</v>
      </c>
    </row>
    <row r="1168" spans="1:22" x14ac:dyDescent="0.2">
      <c r="A1168" s="24">
        <v>42077</v>
      </c>
      <c r="B1168" s="25" t="s">
        <v>1386</v>
      </c>
      <c r="C1168" s="46">
        <v>2436</v>
      </c>
      <c r="D1168" s="46">
        <v>3313</v>
      </c>
      <c r="E1168" s="53">
        <v>1530</v>
      </c>
      <c r="F1168" s="54">
        <v>1962.58</v>
      </c>
      <c r="G1168" s="46">
        <v>2839.58</v>
      </c>
      <c r="H1168" s="53">
        <v>1056.58</v>
      </c>
      <c r="I1168" s="54">
        <v>177.21010000000001</v>
      </c>
      <c r="J1168" s="46">
        <v>177.21010000000001</v>
      </c>
      <c r="K1168" s="54">
        <v>22.58991</v>
      </c>
      <c r="L1168" s="46">
        <v>20.623830000000002</v>
      </c>
      <c r="M1168" s="53">
        <f t="shared" si="72"/>
        <v>1.9660799999999981</v>
      </c>
      <c r="N1168" s="11">
        <v>4.2080087029914566</v>
      </c>
      <c r="O1168" s="11">
        <v>3.841770778591695</v>
      </c>
      <c r="P1168" s="11">
        <v>0.36623792439976238</v>
      </c>
      <c r="Q1168" s="26">
        <v>48260</v>
      </c>
      <c r="R1168">
        <v>44630</v>
      </c>
      <c r="S1168">
        <v>0</v>
      </c>
      <c r="T1168" s="27">
        <f t="shared" si="73"/>
        <v>92890</v>
      </c>
      <c r="U1168" s="46" t="str">
        <f t="shared" si="74"/>
        <v>PA</v>
      </c>
      <c r="V1168">
        <f t="shared" si="75"/>
        <v>390881.92842087639</v>
      </c>
    </row>
    <row r="1169" spans="1:22" x14ac:dyDescent="0.2">
      <c r="A1169" s="24">
        <v>42089</v>
      </c>
      <c r="B1169" s="25" t="s">
        <v>1387</v>
      </c>
      <c r="C1169" s="46">
        <v>2987</v>
      </c>
      <c r="D1169" s="46">
        <v>2987</v>
      </c>
      <c r="E1169" s="53">
        <v>1467</v>
      </c>
      <c r="F1169" s="54">
        <v>2484.62</v>
      </c>
      <c r="G1169" s="46">
        <v>2484.62</v>
      </c>
      <c r="H1169" s="53">
        <v>964.62</v>
      </c>
      <c r="I1169" s="54">
        <v>177.21010000000001</v>
      </c>
      <c r="J1169" s="46">
        <v>177.21010000000001</v>
      </c>
      <c r="K1169" s="54">
        <v>24.1907</v>
      </c>
      <c r="L1169" s="46">
        <v>22.227830000000001</v>
      </c>
      <c r="M1169" s="53">
        <f t="shared" si="72"/>
        <v>1.9628699999999988</v>
      </c>
      <c r="N1169" s="11">
        <v>4.5062010486741837</v>
      </c>
      <c r="O1169" s="11">
        <v>4.1405610774285773</v>
      </c>
      <c r="P1169" s="11">
        <v>0.36563997124560638</v>
      </c>
      <c r="Q1169" s="26">
        <v>5940</v>
      </c>
      <c r="R1169">
        <v>17100</v>
      </c>
      <c r="S1169">
        <v>530</v>
      </c>
      <c r="T1169" s="27">
        <f t="shared" si="73"/>
        <v>23570</v>
      </c>
      <c r="U1169" s="46" t="str">
        <f t="shared" si="74"/>
        <v>PA</v>
      </c>
      <c r="V1169">
        <f t="shared" si="75"/>
        <v>106211.15871725051</v>
      </c>
    </row>
    <row r="1170" spans="1:22" x14ac:dyDescent="0.2">
      <c r="A1170" s="24">
        <v>42123</v>
      </c>
      <c r="B1170" s="25" t="s">
        <v>1388</v>
      </c>
      <c r="C1170" s="46">
        <v>1002</v>
      </c>
      <c r="D1170" s="46">
        <v>1002</v>
      </c>
      <c r="E1170" s="53">
        <v>142</v>
      </c>
      <c r="F1170" s="54">
        <v>716.7</v>
      </c>
      <c r="G1170" s="46">
        <v>716.7</v>
      </c>
      <c r="H1170" s="53">
        <v>0</v>
      </c>
      <c r="I1170" s="54">
        <v>177.21010000000001</v>
      </c>
      <c r="J1170" s="46">
        <v>177.21010000000001</v>
      </c>
      <c r="K1170" s="54">
        <v>23.55312</v>
      </c>
      <c r="L1170" s="46">
        <v>21.738050000000001</v>
      </c>
      <c r="M1170" s="53">
        <f t="shared" si="72"/>
        <v>1.8150699999999986</v>
      </c>
      <c r="N1170" s="11">
        <v>4.3874337676689343</v>
      </c>
      <c r="O1170" s="11">
        <v>4.0493257204682731</v>
      </c>
      <c r="P1170" s="11">
        <v>0.33810804720066162</v>
      </c>
      <c r="Q1170" s="26">
        <v>12760</v>
      </c>
      <c r="R1170">
        <v>46070</v>
      </c>
      <c r="S1170">
        <v>1980</v>
      </c>
      <c r="T1170" s="27">
        <f t="shared" si="73"/>
        <v>60810</v>
      </c>
      <c r="U1170" s="46" t="str">
        <f t="shared" si="74"/>
        <v>PA</v>
      </c>
      <c r="V1170">
        <f t="shared" si="75"/>
        <v>266799.84741194791</v>
      </c>
    </row>
    <row r="1171" spans="1:22" x14ac:dyDescent="0.2">
      <c r="A1171" s="24">
        <v>38049</v>
      </c>
      <c r="B1171" s="25" t="s">
        <v>1389</v>
      </c>
      <c r="C1171" s="46">
        <v>333</v>
      </c>
      <c r="D1171" s="46">
        <v>333</v>
      </c>
      <c r="E1171" s="53">
        <v>253</v>
      </c>
      <c r="F1171" s="54">
        <v>303.52</v>
      </c>
      <c r="G1171" s="46">
        <v>303.52</v>
      </c>
      <c r="H1171" s="53">
        <v>223.52</v>
      </c>
      <c r="I1171" s="54">
        <v>176.95699999999999</v>
      </c>
      <c r="J1171" s="46">
        <v>176.95699999999999</v>
      </c>
      <c r="K1171" s="54">
        <v>0</v>
      </c>
      <c r="L1171" s="46">
        <v>0</v>
      </c>
      <c r="M1171" s="53">
        <f t="shared" si="72"/>
        <v>0</v>
      </c>
      <c r="N1171" s="11">
        <v>0</v>
      </c>
      <c r="O1171" s="11">
        <v>0</v>
      </c>
      <c r="P1171" s="11">
        <v>0</v>
      </c>
      <c r="Q1171" s="26">
        <v>0</v>
      </c>
      <c r="R1171">
        <v>0</v>
      </c>
      <c r="S1171">
        <v>0</v>
      </c>
      <c r="T1171" s="27">
        <f t="shared" si="73"/>
        <v>0</v>
      </c>
      <c r="U1171" s="46" t="str">
        <f t="shared" si="74"/>
        <v>ND</v>
      </c>
      <c r="V1171">
        <f t="shared" si="75"/>
        <v>0</v>
      </c>
    </row>
    <row r="1172" spans="1:22" x14ac:dyDescent="0.2">
      <c r="A1172" s="24">
        <v>20105</v>
      </c>
      <c r="B1172" s="25" t="s">
        <v>1390</v>
      </c>
      <c r="C1172" s="46">
        <v>514</v>
      </c>
      <c r="D1172" s="46">
        <v>514</v>
      </c>
      <c r="E1172" s="53">
        <v>256</v>
      </c>
      <c r="F1172" s="54">
        <v>416.54</v>
      </c>
      <c r="G1172" s="46">
        <v>416.54</v>
      </c>
      <c r="H1172" s="53">
        <v>158.54</v>
      </c>
      <c r="I1172" s="54"/>
      <c r="J1172" s="46">
        <v>176.74250000000001</v>
      </c>
      <c r="K1172" s="54">
        <v>14.57033</v>
      </c>
      <c r="L1172" s="46">
        <v>12.159739999999999</v>
      </c>
      <c r="M1172" s="53">
        <f t="shared" si="72"/>
        <v>2.4105900000000009</v>
      </c>
      <c r="N1172" s="11">
        <v>2.7141354456683322</v>
      </c>
      <c r="O1172" s="11">
        <v>2.2650949802860358</v>
      </c>
      <c r="P1172" s="11">
        <v>0.44904046538229592</v>
      </c>
      <c r="Q1172" s="26">
        <v>189600</v>
      </c>
      <c r="R1172">
        <v>2790</v>
      </c>
      <c r="S1172">
        <v>236130</v>
      </c>
      <c r="T1172" s="27">
        <f t="shared" si="73"/>
        <v>428520</v>
      </c>
      <c r="U1172" s="46" t="str">
        <f t="shared" si="74"/>
        <v>KS</v>
      </c>
      <c r="V1172">
        <f t="shared" si="75"/>
        <v>1163061.3211777937</v>
      </c>
    </row>
    <row r="1173" spans="1:22" x14ac:dyDescent="0.2">
      <c r="A1173" s="24">
        <v>20195</v>
      </c>
      <c r="B1173" s="25" t="s">
        <v>1391</v>
      </c>
      <c r="C1173" s="46">
        <v>450</v>
      </c>
      <c r="D1173" s="46">
        <v>450</v>
      </c>
      <c r="E1173" s="53">
        <v>450</v>
      </c>
      <c r="F1173" s="54">
        <v>352.54</v>
      </c>
      <c r="G1173" s="46">
        <v>352.54</v>
      </c>
      <c r="H1173" s="53">
        <v>352.54</v>
      </c>
      <c r="I1173" s="54"/>
      <c r="J1173" s="46">
        <v>176.56630000000001</v>
      </c>
      <c r="K1173" s="54">
        <v>14.57033</v>
      </c>
      <c r="L1173" s="46">
        <v>12.159739999999999</v>
      </c>
      <c r="M1173" s="53">
        <f t="shared" si="72"/>
        <v>2.4105900000000009</v>
      </c>
      <c r="N1173" s="11">
        <v>2.7141354456683322</v>
      </c>
      <c r="O1173" s="11">
        <v>2.2650949802860358</v>
      </c>
      <c r="P1173" s="11">
        <v>0.44904046538229592</v>
      </c>
      <c r="Q1173" s="26">
        <v>254190</v>
      </c>
      <c r="R1173">
        <v>300</v>
      </c>
      <c r="S1173">
        <v>274340</v>
      </c>
      <c r="T1173" s="27">
        <f t="shared" si="73"/>
        <v>528830</v>
      </c>
      <c r="U1173" s="46" t="str">
        <f t="shared" si="74"/>
        <v>KS</v>
      </c>
      <c r="V1173">
        <f t="shared" si="75"/>
        <v>1435316.2477327841</v>
      </c>
    </row>
    <row r="1174" spans="1:22" x14ac:dyDescent="0.2">
      <c r="A1174" s="24">
        <v>21233</v>
      </c>
      <c r="B1174" s="25" t="s">
        <v>1392</v>
      </c>
      <c r="C1174" s="46">
        <v>1008</v>
      </c>
      <c r="D1174" s="46">
        <v>1122</v>
      </c>
      <c r="E1174" s="53">
        <v>0</v>
      </c>
      <c r="F1174" s="54">
        <v>758.86</v>
      </c>
      <c r="G1174" s="46">
        <v>872.86</v>
      </c>
      <c r="H1174" s="53">
        <v>0</v>
      </c>
      <c r="I1174" s="54">
        <v>176.45060000000001</v>
      </c>
      <c r="J1174" s="46">
        <v>176.45060000000001</v>
      </c>
      <c r="K1174" s="54">
        <v>11.373620000000001</v>
      </c>
      <c r="L1174" s="46">
        <v>15.88475</v>
      </c>
      <c r="M1174" s="53">
        <f t="shared" si="72"/>
        <v>-4.5111299999999996</v>
      </c>
      <c r="N1174" s="11">
        <v>2.1186579293373771</v>
      </c>
      <c r="O1174" s="11">
        <v>2.9589832914271699</v>
      </c>
      <c r="P1174" s="11">
        <v>-0.84032536208979358</v>
      </c>
      <c r="Q1174" s="26">
        <v>96920</v>
      </c>
      <c r="R1174">
        <v>20960</v>
      </c>
      <c r="S1174">
        <v>2640</v>
      </c>
      <c r="T1174" s="27">
        <f t="shared" si="73"/>
        <v>120520</v>
      </c>
      <c r="U1174" s="46" t="str">
        <f t="shared" si="74"/>
        <v>KY</v>
      </c>
      <c r="V1174">
        <f t="shared" si="75"/>
        <v>255340.65364374069</v>
      </c>
    </row>
    <row r="1175" spans="1:22" x14ac:dyDescent="0.2">
      <c r="A1175" s="24">
        <v>40103</v>
      </c>
      <c r="B1175" s="25" t="s">
        <v>1393</v>
      </c>
      <c r="C1175" s="46">
        <v>539</v>
      </c>
      <c r="D1175" s="46">
        <v>573</v>
      </c>
      <c r="E1175" s="53">
        <v>333</v>
      </c>
      <c r="F1175" s="54">
        <v>180.68</v>
      </c>
      <c r="G1175" s="46">
        <v>214.68</v>
      </c>
      <c r="H1175" s="53">
        <v>0</v>
      </c>
      <c r="I1175" s="54">
        <v>176.45060000000001</v>
      </c>
      <c r="J1175" s="46">
        <v>176.45060000000001</v>
      </c>
      <c r="K1175" s="54">
        <v>11.508459999999999</v>
      </c>
      <c r="L1175" s="46">
        <v>14.775589999999999</v>
      </c>
      <c r="M1175" s="53">
        <f t="shared" si="72"/>
        <v>-3.2671299999999999</v>
      </c>
      <c r="N1175" s="11">
        <v>2.1437756873767562</v>
      </c>
      <c r="O1175" s="11">
        <v>2.752370917450913</v>
      </c>
      <c r="P1175" s="11">
        <v>-0.60859523007415606</v>
      </c>
      <c r="Q1175" s="26">
        <v>149300</v>
      </c>
      <c r="R1175">
        <v>4950</v>
      </c>
      <c r="S1175">
        <v>237520</v>
      </c>
      <c r="T1175" s="27">
        <f t="shared" si="73"/>
        <v>391770</v>
      </c>
      <c r="U1175" s="46" t="str">
        <f t="shared" si="74"/>
        <v>OK</v>
      </c>
      <c r="V1175">
        <f t="shared" si="75"/>
        <v>839867.00104359176</v>
      </c>
    </row>
    <row r="1176" spans="1:22" x14ac:dyDescent="0.2">
      <c r="A1176" s="24">
        <v>20143</v>
      </c>
      <c r="B1176" s="25" t="s">
        <v>1394</v>
      </c>
      <c r="C1176" s="46">
        <v>463</v>
      </c>
      <c r="D1176" s="46">
        <v>494</v>
      </c>
      <c r="E1176" s="53">
        <v>0</v>
      </c>
      <c r="F1176" s="54">
        <v>365.54</v>
      </c>
      <c r="G1176" s="46">
        <v>396.54</v>
      </c>
      <c r="H1176" s="53">
        <v>0</v>
      </c>
      <c r="I1176" s="54"/>
      <c r="J1176" s="46">
        <v>176.352</v>
      </c>
      <c r="K1176" s="54">
        <v>14.57033</v>
      </c>
      <c r="L1176" s="46">
        <v>12.159739999999999</v>
      </c>
      <c r="M1176" s="53">
        <f t="shared" si="72"/>
        <v>2.4105900000000009</v>
      </c>
      <c r="N1176" s="11">
        <v>2.7141354456683322</v>
      </c>
      <c r="O1176" s="11">
        <v>2.2650949802860358</v>
      </c>
      <c r="P1176" s="11">
        <v>0.44904046538229592</v>
      </c>
      <c r="Q1176" s="26">
        <v>182310</v>
      </c>
      <c r="R1176">
        <v>3060</v>
      </c>
      <c r="S1176">
        <v>234010</v>
      </c>
      <c r="T1176" s="27">
        <f t="shared" si="73"/>
        <v>419380</v>
      </c>
      <c r="U1176" s="46" t="str">
        <f t="shared" si="74"/>
        <v>KS</v>
      </c>
      <c r="V1176">
        <f t="shared" si="75"/>
        <v>1138254.1232043852</v>
      </c>
    </row>
    <row r="1177" spans="1:22" x14ac:dyDescent="0.2">
      <c r="A1177" s="24">
        <v>26121</v>
      </c>
      <c r="B1177" s="25" t="s">
        <v>1395</v>
      </c>
      <c r="C1177" s="46">
        <v>991</v>
      </c>
      <c r="D1177" s="46">
        <v>1192</v>
      </c>
      <c r="E1177" s="53">
        <v>507</v>
      </c>
      <c r="F1177" s="54">
        <v>613.84</v>
      </c>
      <c r="G1177" s="46">
        <v>814.84</v>
      </c>
      <c r="H1177" s="53">
        <v>129.84</v>
      </c>
      <c r="I1177" s="54">
        <v>176.32409999999999</v>
      </c>
      <c r="J1177" s="46">
        <v>176.32409999999999</v>
      </c>
      <c r="K1177" s="54">
        <v>16.916540000000001</v>
      </c>
      <c r="L1177" s="46">
        <v>15.201689999999999</v>
      </c>
      <c r="M1177" s="53">
        <f t="shared" si="72"/>
        <v>1.714850000000002</v>
      </c>
      <c r="N1177" s="11">
        <v>3.151183317884096</v>
      </c>
      <c r="O1177" s="11">
        <v>2.831744076013504</v>
      </c>
      <c r="P1177" s="11">
        <v>0.31943924187059208</v>
      </c>
      <c r="Q1177" s="26">
        <v>49930</v>
      </c>
      <c r="R1177">
        <v>11670</v>
      </c>
      <c r="S1177">
        <v>23440</v>
      </c>
      <c r="T1177" s="27">
        <f t="shared" si="73"/>
        <v>85040</v>
      </c>
      <c r="U1177" s="46" t="str">
        <f t="shared" si="74"/>
        <v>MI</v>
      </c>
      <c r="V1177">
        <f t="shared" si="75"/>
        <v>267976.62935286353</v>
      </c>
    </row>
    <row r="1178" spans="1:22" x14ac:dyDescent="0.2">
      <c r="A1178" s="24">
        <v>55123</v>
      </c>
      <c r="B1178" s="25" t="s">
        <v>1396</v>
      </c>
      <c r="C1178" s="46">
        <v>1135</v>
      </c>
      <c r="D1178" s="46">
        <v>1135</v>
      </c>
      <c r="E1178" s="53">
        <v>0</v>
      </c>
      <c r="F1178" s="54">
        <v>623.17999999999995</v>
      </c>
      <c r="G1178" s="46">
        <v>623.17999999999995</v>
      </c>
      <c r="H1178" s="53">
        <v>0</v>
      </c>
      <c r="I1178" s="54">
        <v>176.07089999999999</v>
      </c>
      <c r="J1178" s="46">
        <v>176.07089999999999</v>
      </c>
      <c r="K1178" s="54">
        <v>16.956150000000001</v>
      </c>
      <c r="L1178" s="46">
        <v>15.3942</v>
      </c>
      <c r="M1178" s="53">
        <f t="shared" si="72"/>
        <v>1.5619500000000013</v>
      </c>
      <c r="N1178" s="11">
        <v>3.158561799016844</v>
      </c>
      <c r="O1178" s="11">
        <v>2.8676045002211641</v>
      </c>
      <c r="P1178" s="11">
        <v>0.29095729879567972</v>
      </c>
      <c r="Q1178" s="26">
        <v>165580</v>
      </c>
      <c r="R1178">
        <v>90230</v>
      </c>
      <c r="S1178">
        <v>1920</v>
      </c>
      <c r="T1178" s="27">
        <f t="shared" si="73"/>
        <v>257730</v>
      </c>
      <c r="U1178" s="46" t="str">
        <f t="shared" si="74"/>
        <v>WI</v>
      </c>
      <c r="V1178">
        <f t="shared" si="75"/>
        <v>814056.13246061117</v>
      </c>
    </row>
    <row r="1179" spans="1:22" x14ac:dyDescent="0.2">
      <c r="A1179" s="24">
        <v>31183</v>
      </c>
      <c r="B1179" s="25" t="s">
        <v>1397</v>
      </c>
      <c r="C1179" s="46">
        <v>245</v>
      </c>
      <c r="D1179" s="46">
        <v>82</v>
      </c>
      <c r="E1179" s="53">
        <v>130</v>
      </c>
      <c r="F1179" s="54">
        <v>103.4</v>
      </c>
      <c r="G1179" s="46">
        <v>0</v>
      </c>
      <c r="H1179" s="53">
        <v>0</v>
      </c>
      <c r="I1179" s="54"/>
      <c r="J1179" s="46">
        <v>176.05260000000001</v>
      </c>
      <c r="K1179" s="54">
        <v>14.21668</v>
      </c>
      <c r="L1179" s="46">
        <v>10.576589999999999</v>
      </c>
      <c r="M1179" s="53">
        <f t="shared" si="72"/>
        <v>3.6400900000000007</v>
      </c>
      <c r="N1179" s="11">
        <v>2.648258145678517</v>
      </c>
      <c r="O1179" s="11">
        <v>1.97018858277755</v>
      </c>
      <c r="P1179" s="11">
        <v>0.67806956290096665</v>
      </c>
      <c r="Q1179" s="26">
        <v>54850</v>
      </c>
      <c r="R1179">
        <v>21980</v>
      </c>
      <c r="S1179">
        <v>260180</v>
      </c>
      <c r="T1179" s="27">
        <f t="shared" si="73"/>
        <v>337010</v>
      </c>
      <c r="U1179" s="46" t="str">
        <f t="shared" si="74"/>
        <v>NE</v>
      </c>
      <c r="V1179">
        <f t="shared" si="75"/>
        <v>892489.47767511697</v>
      </c>
    </row>
    <row r="1180" spans="1:22" x14ac:dyDescent="0.2">
      <c r="A1180" s="24">
        <v>22065</v>
      </c>
      <c r="B1180" s="25" t="s">
        <v>1398</v>
      </c>
      <c r="C1180" s="46">
        <v>515</v>
      </c>
      <c r="D1180" s="46">
        <v>634</v>
      </c>
      <c r="E1180" s="53">
        <v>196</v>
      </c>
      <c r="F1180" s="54">
        <v>150.66</v>
      </c>
      <c r="G1180" s="46">
        <v>269.66000000000003</v>
      </c>
      <c r="H1180" s="53">
        <v>0</v>
      </c>
      <c r="I1180" s="54">
        <v>175.9443</v>
      </c>
      <c r="J1180" s="46">
        <v>175.9443</v>
      </c>
      <c r="K1180" s="54">
        <v>10.818720000000001</v>
      </c>
      <c r="L1180" s="46">
        <v>16.043970000000002</v>
      </c>
      <c r="M1180" s="53">
        <f t="shared" si="72"/>
        <v>-5.2252500000000008</v>
      </c>
      <c r="N1180" s="11">
        <v>2.015292133312073</v>
      </c>
      <c r="O1180" s="11">
        <v>2.9886425129862779</v>
      </c>
      <c r="P1180" s="11">
        <v>-0.97335037967420479</v>
      </c>
      <c r="Q1180" s="26">
        <v>252600</v>
      </c>
      <c r="R1180">
        <v>850</v>
      </c>
      <c r="S1180">
        <v>20</v>
      </c>
      <c r="T1180" s="27">
        <f t="shared" si="73"/>
        <v>253470</v>
      </c>
      <c r="U1180" s="46" t="str">
        <f t="shared" si="74"/>
        <v>LA</v>
      </c>
      <c r="V1180">
        <f t="shared" si="75"/>
        <v>510816.09703061113</v>
      </c>
    </row>
    <row r="1181" spans="1:22" x14ac:dyDescent="0.2">
      <c r="A1181" s="24">
        <v>19187</v>
      </c>
      <c r="B1181" s="25" t="s">
        <v>1399</v>
      </c>
      <c r="C1181" s="46">
        <v>1329</v>
      </c>
      <c r="D1181" s="46">
        <v>782</v>
      </c>
      <c r="E1181" s="53">
        <v>0</v>
      </c>
      <c r="F1181" s="54">
        <v>1250.4000000000001</v>
      </c>
      <c r="G1181" s="46">
        <v>703.4</v>
      </c>
      <c r="H1181" s="53">
        <v>0</v>
      </c>
      <c r="I1181" s="54"/>
      <c r="J1181" s="46">
        <v>175.83439999999999</v>
      </c>
      <c r="K1181" s="54">
        <v>13.548859999999999</v>
      </c>
      <c r="L1181" s="46">
        <v>11.93608</v>
      </c>
      <c r="M1181" s="53">
        <f t="shared" si="72"/>
        <v>1.612779999999999</v>
      </c>
      <c r="N1181" s="11">
        <v>2.5238578106602829</v>
      </c>
      <c r="O1181" s="11">
        <v>2.2234319888659262</v>
      </c>
      <c r="P1181" s="11">
        <v>0.30042582179435667</v>
      </c>
      <c r="Q1181" s="26">
        <v>370250</v>
      </c>
      <c r="R1181">
        <v>7510</v>
      </c>
      <c r="S1181">
        <v>10390</v>
      </c>
      <c r="T1181" s="27">
        <f t="shared" si="73"/>
        <v>388150</v>
      </c>
      <c r="U1181" s="46" t="str">
        <f t="shared" si="74"/>
        <v>IA</v>
      </c>
      <c r="V1181">
        <f t="shared" si="75"/>
        <v>979635.40920778876</v>
      </c>
    </row>
    <row r="1182" spans="1:22" x14ac:dyDescent="0.2">
      <c r="A1182" s="24">
        <v>28125</v>
      </c>
      <c r="B1182" s="25" t="s">
        <v>1400</v>
      </c>
      <c r="C1182" s="46">
        <v>382</v>
      </c>
      <c r="D1182" s="46">
        <v>116</v>
      </c>
      <c r="E1182" s="53">
        <v>170</v>
      </c>
      <c r="F1182" s="54">
        <v>12.180020000000001</v>
      </c>
      <c r="G1182" s="46">
        <v>0</v>
      </c>
      <c r="H1182" s="53">
        <v>0</v>
      </c>
      <c r="I1182" s="54">
        <v>175.8177</v>
      </c>
      <c r="J1182" s="46">
        <v>175.8177</v>
      </c>
      <c r="K1182" s="54">
        <v>10.72753</v>
      </c>
      <c r="L1182" s="46">
        <v>15.64758</v>
      </c>
      <c r="M1182" s="53">
        <f t="shared" si="72"/>
        <v>-4.9200499999999998</v>
      </c>
      <c r="N1182" s="11">
        <v>1.998305420499769</v>
      </c>
      <c r="O1182" s="11">
        <v>2.9148036809688511</v>
      </c>
      <c r="P1182" s="11">
        <v>-0.91649826046908189</v>
      </c>
      <c r="Q1182" s="26">
        <v>159260</v>
      </c>
      <c r="R1182">
        <v>540</v>
      </c>
      <c r="S1182">
        <v>0</v>
      </c>
      <c r="T1182" s="27">
        <f t="shared" si="73"/>
        <v>159800</v>
      </c>
      <c r="U1182" s="46" t="str">
        <f t="shared" si="74"/>
        <v>MS</v>
      </c>
      <c r="V1182">
        <f t="shared" si="75"/>
        <v>319329.20619586308</v>
      </c>
    </row>
    <row r="1183" spans="1:22" x14ac:dyDescent="0.2">
      <c r="A1183" s="24">
        <v>17203</v>
      </c>
      <c r="B1183" s="25" t="s">
        <v>1401</v>
      </c>
      <c r="C1183" s="46">
        <v>1653</v>
      </c>
      <c r="D1183" s="46">
        <v>2437</v>
      </c>
      <c r="E1183" s="53">
        <v>16</v>
      </c>
      <c r="F1183" s="54">
        <v>1561.94</v>
      </c>
      <c r="G1183" s="46">
        <v>2345.94</v>
      </c>
      <c r="H1183" s="53">
        <v>0</v>
      </c>
      <c r="I1183" s="54">
        <v>175.69120000000001</v>
      </c>
      <c r="J1183" s="46">
        <v>175.69120000000001</v>
      </c>
      <c r="K1183" s="54">
        <v>13.34754</v>
      </c>
      <c r="L1183" s="46">
        <v>11.7737</v>
      </c>
      <c r="M1183" s="53">
        <f t="shared" si="72"/>
        <v>1.5738400000000006</v>
      </c>
      <c r="N1183" s="11">
        <v>2.4863562751479131</v>
      </c>
      <c r="O1183" s="11">
        <v>2.1931841280647211</v>
      </c>
      <c r="P1183" s="11">
        <v>0.29317214708319228</v>
      </c>
      <c r="Q1183" s="26">
        <v>250920</v>
      </c>
      <c r="R1183">
        <v>17520</v>
      </c>
      <c r="S1183">
        <v>1150</v>
      </c>
      <c r="T1183" s="27">
        <f t="shared" si="73"/>
        <v>269590</v>
      </c>
      <c r="U1183" s="46" t="str">
        <f t="shared" si="74"/>
        <v>IL</v>
      </c>
      <c r="V1183">
        <f t="shared" si="75"/>
        <v>670296.78821712593</v>
      </c>
    </row>
    <row r="1184" spans="1:22" x14ac:dyDescent="0.2">
      <c r="A1184" s="24">
        <v>29133</v>
      </c>
      <c r="B1184" s="25" t="s">
        <v>1402</v>
      </c>
      <c r="C1184" s="46">
        <v>797</v>
      </c>
      <c r="D1184" s="46">
        <v>526</v>
      </c>
      <c r="E1184" s="53">
        <v>326</v>
      </c>
      <c r="F1184" s="54">
        <v>704.78</v>
      </c>
      <c r="G1184" s="46">
        <v>433.78</v>
      </c>
      <c r="H1184" s="53">
        <v>233.78</v>
      </c>
      <c r="I1184" s="54">
        <v>175.69120000000001</v>
      </c>
      <c r="J1184" s="46">
        <v>175.69120000000001</v>
      </c>
      <c r="K1184" s="54">
        <v>14.57033</v>
      </c>
      <c r="L1184" s="46">
        <v>11.61608</v>
      </c>
      <c r="M1184" s="53">
        <f t="shared" si="72"/>
        <v>2.95425</v>
      </c>
      <c r="N1184" s="11">
        <v>2.7141354456683322</v>
      </c>
      <c r="O1184" s="11">
        <v>2.1638229516914849</v>
      </c>
      <c r="P1184" s="11">
        <v>0.55031249397684678</v>
      </c>
      <c r="Q1184" s="26">
        <v>224680</v>
      </c>
      <c r="R1184">
        <v>1010</v>
      </c>
      <c r="S1184">
        <v>60</v>
      </c>
      <c r="T1184" s="27">
        <f t="shared" si="73"/>
        <v>225750</v>
      </c>
      <c r="U1184" s="46" t="str">
        <f t="shared" si="74"/>
        <v>MO</v>
      </c>
      <c r="V1184">
        <f t="shared" si="75"/>
        <v>612716.07685962599</v>
      </c>
    </row>
    <row r="1185" spans="1:22" x14ac:dyDescent="0.2">
      <c r="A1185" s="24">
        <v>17187</v>
      </c>
      <c r="B1185" s="25" t="s">
        <v>1403</v>
      </c>
      <c r="C1185" s="46">
        <v>1364</v>
      </c>
      <c r="D1185" s="46">
        <v>2164</v>
      </c>
      <c r="E1185" s="53">
        <v>0</v>
      </c>
      <c r="F1185" s="54">
        <v>1291.6600000000001</v>
      </c>
      <c r="G1185" s="46">
        <v>2091.66</v>
      </c>
      <c r="H1185" s="53">
        <v>0</v>
      </c>
      <c r="I1185" s="54">
        <v>175.56460000000001</v>
      </c>
      <c r="J1185" s="46">
        <v>175.56460000000001</v>
      </c>
      <c r="K1185" s="54">
        <v>13.385910000000001</v>
      </c>
      <c r="L1185" s="46">
        <v>11.970179999999999</v>
      </c>
      <c r="M1185" s="53">
        <f t="shared" si="72"/>
        <v>1.4157300000000017</v>
      </c>
      <c r="N1185" s="11">
        <v>2.493503771261611</v>
      </c>
      <c r="O1185" s="11">
        <v>2.2297840768898269</v>
      </c>
      <c r="P1185" s="11">
        <v>0.26371969437178377</v>
      </c>
      <c r="Q1185" s="26">
        <v>268930</v>
      </c>
      <c r="R1185">
        <v>23250</v>
      </c>
      <c r="S1185">
        <v>100</v>
      </c>
      <c r="T1185" s="27">
        <f t="shared" si="73"/>
        <v>292280</v>
      </c>
      <c r="U1185" s="46" t="str">
        <f t="shared" si="74"/>
        <v>IL</v>
      </c>
      <c r="V1185">
        <f t="shared" si="75"/>
        <v>728801.2822643437</v>
      </c>
    </row>
    <row r="1186" spans="1:22" x14ac:dyDescent="0.2">
      <c r="A1186" s="24">
        <v>38069</v>
      </c>
      <c r="B1186" s="25" t="s">
        <v>1404</v>
      </c>
      <c r="C1186" s="46">
        <v>363</v>
      </c>
      <c r="D1186" s="46">
        <v>363</v>
      </c>
      <c r="E1186" s="53">
        <v>266</v>
      </c>
      <c r="F1186" s="54">
        <v>319.27999999999997</v>
      </c>
      <c r="G1186" s="46">
        <v>319.27999999999997</v>
      </c>
      <c r="H1186" s="53">
        <v>222.28</v>
      </c>
      <c r="I1186" s="54">
        <v>175.56460000000001</v>
      </c>
      <c r="J1186" s="46">
        <v>175.56460000000001</v>
      </c>
      <c r="K1186" s="54">
        <v>0</v>
      </c>
      <c r="L1186" s="46">
        <v>0</v>
      </c>
      <c r="M1186" s="53">
        <f t="shared" si="72"/>
        <v>0</v>
      </c>
      <c r="N1186" s="11">
        <v>0</v>
      </c>
      <c r="O1186" s="11">
        <v>0</v>
      </c>
      <c r="P1186" s="11">
        <v>0</v>
      </c>
      <c r="Q1186" s="26">
        <v>0</v>
      </c>
      <c r="R1186">
        <v>0</v>
      </c>
      <c r="S1186">
        <v>0</v>
      </c>
      <c r="T1186" s="27">
        <f t="shared" si="73"/>
        <v>0</v>
      </c>
      <c r="U1186" s="46" t="str">
        <f t="shared" si="74"/>
        <v>ND</v>
      </c>
      <c r="V1186">
        <f t="shared" si="75"/>
        <v>0</v>
      </c>
    </row>
    <row r="1187" spans="1:22" x14ac:dyDescent="0.2">
      <c r="A1187" s="24">
        <v>47185</v>
      </c>
      <c r="B1187" s="25" t="s">
        <v>1405</v>
      </c>
      <c r="C1187" s="46">
        <v>2007</v>
      </c>
      <c r="D1187" s="46">
        <v>2007</v>
      </c>
      <c r="E1187" s="53">
        <v>244</v>
      </c>
      <c r="F1187" s="54">
        <v>1782.24</v>
      </c>
      <c r="G1187" s="46">
        <v>1782.24</v>
      </c>
      <c r="H1187" s="53">
        <v>19.240010000000002</v>
      </c>
      <c r="I1187" s="54">
        <v>175.31139999999999</v>
      </c>
      <c r="J1187" s="46">
        <v>175.31139999999999</v>
      </c>
      <c r="K1187" s="54">
        <v>11.456759999999999</v>
      </c>
      <c r="L1187" s="46">
        <v>16.331520000000001</v>
      </c>
      <c r="M1187" s="53">
        <f t="shared" si="72"/>
        <v>-4.874760000000002</v>
      </c>
      <c r="N1187" s="11">
        <v>2.1341451023082612</v>
      </c>
      <c r="O1187" s="11">
        <v>3.0422068212347479</v>
      </c>
      <c r="P1187" s="11">
        <v>-0.90806171892648724</v>
      </c>
      <c r="Q1187" s="26">
        <v>26130</v>
      </c>
      <c r="R1187">
        <v>59890</v>
      </c>
      <c r="S1187">
        <v>5480</v>
      </c>
      <c r="T1187" s="27">
        <f t="shared" si="73"/>
        <v>91500</v>
      </c>
      <c r="U1187" s="46" t="str">
        <f t="shared" si="74"/>
        <v>TN</v>
      </c>
      <c r="V1187">
        <f t="shared" si="75"/>
        <v>195274.2768612059</v>
      </c>
    </row>
    <row r="1188" spans="1:22" x14ac:dyDescent="0.2">
      <c r="A1188" s="24">
        <v>20209</v>
      </c>
      <c r="B1188" s="25" t="s">
        <v>1406</v>
      </c>
      <c r="C1188" s="46">
        <v>2200</v>
      </c>
      <c r="D1188" s="46">
        <v>2200</v>
      </c>
      <c r="E1188" s="53">
        <v>0</v>
      </c>
      <c r="F1188" s="54">
        <v>2086.42</v>
      </c>
      <c r="G1188" s="46">
        <v>2086.42</v>
      </c>
      <c r="H1188" s="53">
        <v>0</v>
      </c>
      <c r="I1188" s="54"/>
      <c r="J1188" s="46">
        <v>175.18729999999999</v>
      </c>
      <c r="K1188" s="54">
        <v>13.00456</v>
      </c>
      <c r="L1188" s="46">
        <v>11.33784</v>
      </c>
      <c r="M1188" s="53">
        <f t="shared" si="72"/>
        <v>1.6667199999999998</v>
      </c>
      <c r="N1188" s="11">
        <v>2.422466563991382</v>
      </c>
      <c r="O1188" s="11">
        <v>2.111992893868309</v>
      </c>
      <c r="P1188" s="11">
        <v>0.31047367012307348</v>
      </c>
      <c r="Q1188" s="26">
        <v>12290</v>
      </c>
      <c r="R1188">
        <v>14840</v>
      </c>
      <c r="S1188">
        <v>3040</v>
      </c>
      <c r="T1188" s="27">
        <f t="shared" si="73"/>
        <v>30170</v>
      </c>
      <c r="U1188" s="46" t="str">
        <f t="shared" si="74"/>
        <v>KS</v>
      </c>
      <c r="V1188">
        <f t="shared" si="75"/>
        <v>73085.81623561999</v>
      </c>
    </row>
    <row r="1189" spans="1:22" x14ac:dyDescent="0.2">
      <c r="A1189" s="24">
        <v>26027</v>
      </c>
      <c r="B1189" s="25" t="s">
        <v>1407</v>
      </c>
      <c r="C1189" s="46">
        <v>1070</v>
      </c>
      <c r="D1189" s="46">
        <v>1590</v>
      </c>
      <c r="E1189" s="53">
        <v>0</v>
      </c>
      <c r="F1189" s="54">
        <v>723.76</v>
      </c>
      <c r="G1189" s="46">
        <v>1243.76</v>
      </c>
      <c r="H1189" s="53">
        <v>0</v>
      </c>
      <c r="I1189" s="54">
        <v>175.1848</v>
      </c>
      <c r="J1189" s="46">
        <v>175.1848</v>
      </c>
      <c r="K1189" s="54">
        <v>17.340250000000001</v>
      </c>
      <c r="L1189" s="46">
        <v>15.558730000000001</v>
      </c>
      <c r="M1189" s="53">
        <f t="shared" si="72"/>
        <v>1.7815200000000004</v>
      </c>
      <c r="N1189" s="11">
        <v>3.2301112714502902</v>
      </c>
      <c r="O1189" s="11">
        <v>2.8982528592408858</v>
      </c>
      <c r="P1189" s="11">
        <v>0.33185841220940421</v>
      </c>
      <c r="Q1189" s="26">
        <v>141010</v>
      </c>
      <c r="R1189">
        <v>36220</v>
      </c>
      <c r="S1189">
        <v>6970</v>
      </c>
      <c r="T1189" s="27">
        <f t="shared" si="73"/>
        <v>184200</v>
      </c>
      <c r="U1189" s="46" t="str">
        <f t="shared" si="74"/>
        <v>MI</v>
      </c>
      <c r="V1189">
        <f t="shared" si="75"/>
        <v>594986.49620114348</v>
      </c>
    </row>
    <row r="1190" spans="1:22" x14ac:dyDescent="0.2">
      <c r="A1190" s="24">
        <v>39043</v>
      </c>
      <c r="B1190" s="25" t="s">
        <v>1408</v>
      </c>
      <c r="C1190" s="46">
        <v>1452</v>
      </c>
      <c r="D1190" s="46">
        <v>1674</v>
      </c>
      <c r="E1190" s="53">
        <v>525</v>
      </c>
      <c r="F1190" s="54">
        <v>1150.26</v>
      </c>
      <c r="G1190" s="46">
        <v>1372.26</v>
      </c>
      <c r="H1190" s="53">
        <v>223.26</v>
      </c>
      <c r="I1190" s="54">
        <v>175.1848</v>
      </c>
      <c r="J1190" s="46">
        <v>175.1848</v>
      </c>
      <c r="K1190" s="54">
        <v>17.691780000000001</v>
      </c>
      <c r="L1190" s="46">
        <v>16.13017</v>
      </c>
      <c r="M1190" s="53">
        <f t="shared" si="72"/>
        <v>1.5616100000000017</v>
      </c>
      <c r="N1190" s="11">
        <v>3.2955936615688239</v>
      </c>
      <c r="O1190" s="11">
        <v>3.004699697375143</v>
      </c>
      <c r="P1190" s="11">
        <v>0.29089396419368191</v>
      </c>
      <c r="Q1190" s="26">
        <v>87830</v>
      </c>
      <c r="R1190">
        <v>3740</v>
      </c>
      <c r="S1190">
        <v>560</v>
      </c>
      <c r="T1190" s="27">
        <f t="shared" si="73"/>
        <v>92130</v>
      </c>
      <c r="U1190" s="46" t="str">
        <f t="shared" si="74"/>
        <v>OH</v>
      </c>
      <c r="V1190">
        <f t="shared" si="75"/>
        <v>303623.04404033575</v>
      </c>
    </row>
    <row r="1191" spans="1:22" x14ac:dyDescent="0.2">
      <c r="A1191" s="24">
        <v>17145</v>
      </c>
      <c r="B1191" s="25" t="s">
        <v>1409</v>
      </c>
      <c r="C1191" s="46">
        <v>790</v>
      </c>
      <c r="D1191" s="46">
        <v>1056</v>
      </c>
      <c r="E1191" s="53">
        <v>57</v>
      </c>
      <c r="F1191" s="54">
        <v>666.72</v>
      </c>
      <c r="G1191" s="46">
        <v>932.72</v>
      </c>
      <c r="H1191" s="53">
        <v>0</v>
      </c>
      <c r="I1191" s="54">
        <v>175.0583</v>
      </c>
      <c r="J1191" s="46">
        <v>175.0583</v>
      </c>
      <c r="K1191" s="54">
        <v>13.33642</v>
      </c>
      <c r="L1191" s="46">
        <v>11.74375</v>
      </c>
      <c r="M1191" s="53">
        <f t="shared" si="72"/>
        <v>1.59267</v>
      </c>
      <c r="N1191" s="11">
        <v>2.4842848611061008</v>
      </c>
      <c r="O1191" s="11">
        <v>2.187605094741675</v>
      </c>
      <c r="P1191" s="11">
        <v>0.29667976636442572</v>
      </c>
      <c r="Q1191" s="26">
        <v>116220</v>
      </c>
      <c r="R1191">
        <v>53100</v>
      </c>
      <c r="S1191">
        <v>14460</v>
      </c>
      <c r="T1191" s="27">
        <f t="shared" si="73"/>
        <v>183780</v>
      </c>
      <c r="U1191" s="46" t="str">
        <f t="shared" si="74"/>
        <v>IL</v>
      </c>
      <c r="V1191">
        <f t="shared" si="75"/>
        <v>456561.87177407922</v>
      </c>
    </row>
    <row r="1192" spans="1:22" x14ac:dyDescent="0.2">
      <c r="A1192" s="24">
        <v>26061</v>
      </c>
      <c r="B1192" s="25" t="s">
        <v>1410</v>
      </c>
      <c r="C1192" s="46">
        <v>757</v>
      </c>
      <c r="D1192" s="46">
        <v>458</v>
      </c>
      <c r="E1192" s="53">
        <v>93</v>
      </c>
      <c r="F1192" s="54">
        <v>623.29999999999995</v>
      </c>
      <c r="G1192" s="46">
        <v>324.3</v>
      </c>
      <c r="H1192" s="53">
        <v>0</v>
      </c>
      <c r="I1192" s="54">
        <v>175.0583</v>
      </c>
      <c r="J1192" s="46">
        <v>175.0583</v>
      </c>
      <c r="K1192" s="54">
        <v>18.016470000000002</v>
      </c>
      <c r="L1192" s="46">
        <v>16.187519999999999</v>
      </c>
      <c r="M1192" s="53">
        <f t="shared" si="72"/>
        <v>1.8289500000000025</v>
      </c>
      <c r="N1192" s="11">
        <v>3.3560763436943528</v>
      </c>
      <c r="O1192" s="11">
        <v>3.0153827545062488</v>
      </c>
      <c r="P1192" s="11">
        <v>0.34069358918810372</v>
      </c>
      <c r="Q1192" s="26">
        <v>10930</v>
      </c>
      <c r="R1192">
        <v>450</v>
      </c>
      <c r="S1192">
        <v>7950</v>
      </c>
      <c r="T1192" s="27">
        <f t="shared" si="73"/>
        <v>19330</v>
      </c>
      <c r="U1192" s="46" t="str">
        <f t="shared" si="74"/>
        <v>MI</v>
      </c>
      <c r="V1192">
        <f t="shared" si="75"/>
        <v>64872.955723611842</v>
      </c>
    </row>
    <row r="1193" spans="1:22" x14ac:dyDescent="0.2">
      <c r="A1193" s="24">
        <v>27161</v>
      </c>
      <c r="B1193" s="25" t="s">
        <v>1411</v>
      </c>
      <c r="C1193" s="46">
        <v>961</v>
      </c>
      <c r="D1193" s="46">
        <v>673</v>
      </c>
      <c r="E1193" s="53">
        <v>0</v>
      </c>
      <c r="F1193" s="54">
        <v>794.76</v>
      </c>
      <c r="G1193" s="46">
        <v>506.76</v>
      </c>
      <c r="H1193" s="53">
        <v>0</v>
      </c>
      <c r="I1193" s="54">
        <v>175.0583</v>
      </c>
      <c r="J1193" s="46">
        <v>175.0583</v>
      </c>
      <c r="K1193" s="54">
        <v>15.94525</v>
      </c>
      <c r="L1193" s="46">
        <v>14.464969999999999</v>
      </c>
      <c r="M1193" s="53">
        <f t="shared" si="72"/>
        <v>1.4802800000000005</v>
      </c>
      <c r="N1193" s="11">
        <v>2.9702531250179631</v>
      </c>
      <c r="O1193" s="11">
        <v>2.6945091701786481</v>
      </c>
      <c r="P1193" s="11">
        <v>0.27574395483931519</v>
      </c>
      <c r="Q1193" s="26">
        <v>221450</v>
      </c>
      <c r="R1193">
        <v>8890</v>
      </c>
      <c r="S1193">
        <v>6290</v>
      </c>
      <c r="T1193" s="27">
        <f t="shared" si="73"/>
        <v>236630</v>
      </c>
      <c r="U1193" s="46" t="str">
        <f t="shared" si="74"/>
        <v>MN</v>
      </c>
      <c r="V1193">
        <f t="shared" si="75"/>
        <v>702850.99697300058</v>
      </c>
    </row>
    <row r="1194" spans="1:22" x14ac:dyDescent="0.2">
      <c r="A1194" s="24">
        <v>20165</v>
      </c>
      <c r="B1194" s="25" t="s">
        <v>1412</v>
      </c>
      <c r="C1194" s="46">
        <v>421</v>
      </c>
      <c r="D1194" s="46">
        <v>421</v>
      </c>
      <c r="E1194" s="53">
        <v>421</v>
      </c>
      <c r="F1194" s="54">
        <v>319.2</v>
      </c>
      <c r="G1194" s="46">
        <v>319.2</v>
      </c>
      <c r="H1194" s="53">
        <v>319.2</v>
      </c>
      <c r="I1194" s="54"/>
      <c r="J1194" s="46">
        <v>175.03710000000001</v>
      </c>
      <c r="K1194" s="54">
        <v>13.83562</v>
      </c>
      <c r="L1194" s="46">
        <v>10.85901</v>
      </c>
      <c r="M1194" s="53">
        <f t="shared" si="72"/>
        <v>2.9766100000000009</v>
      </c>
      <c r="N1194" s="11">
        <v>2.577274959098228</v>
      </c>
      <c r="O1194" s="11">
        <v>2.0227972836488179</v>
      </c>
      <c r="P1194" s="11">
        <v>0.55447767544941107</v>
      </c>
      <c r="Q1194" s="26">
        <v>286370</v>
      </c>
      <c r="R1194">
        <v>0</v>
      </c>
      <c r="S1194">
        <v>145070</v>
      </c>
      <c r="T1194" s="27">
        <f t="shared" si="73"/>
        <v>431440</v>
      </c>
      <c r="U1194" s="46" t="str">
        <f t="shared" si="74"/>
        <v>KS</v>
      </c>
      <c r="V1194">
        <f t="shared" si="75"/>
        <v>1111939.5083533395</v>
      </c>
    </row>
    <row r="1195" spans="1:22" x14ac:dyDescent="0.2">
      <c r="A1195" s="24">
        <v>20053</v>
      </c>
      <c r="B1195" s="25" t="s">
        <v>1413</v>
      </c>
      <c r="C1195" s="46">
        <v>333</v>
      </c>
      <c r="D1195" s="46">
        <v>432</v>
      </c>
      <c r="E1195" s="53">
        <v>0</v>
      </c>
      <c r="F1195" s="54">
        <v>235.54</v>
      </c>
      <c r="G1195" s="46">
        <v>334.54</v>
      </c>
      <c r="H1195" s="53">
        <v>0</v>
      </c>
      <c r="I1195" s="54"/>
      <c r="J1195" s="46">
        <v>175.02440000000001</v>
      </c>
      <c r="K1195" s="54">
        <v>14.57033</v>
      </c>
      <c r="L1195" s="46">
        <v>12.159739999999999</v>
      </c>
      <c r="M1195" s="53">
        <f t="shared" si="72"/>
        <v>2.4105900000000009</v>
      </c>
      <c r="N1195" s="11">
        <v>2.7141354456683322</v>
      </c>
      <c r="O1195" s="11">
        <v>2.2650949802860358</v>
      </c>
      <c r="P1195" s="11">
        <v>0.44904046538229592</v>
      </c>
      <c r="Q1195" s="26">
        <v>151750</v>
      </c>
      <c r="R1195">
        <v>2830</v>
      </c>
      <c r="S1195">
        <v>251610</v>
      </c>
      <c r="T1195" s="27">
        <f t="shared" si="73"/>
        <v>406190</v>
      </c>
      <c r="U1195" s="46" t="str">
        <f t="shared" si="74"/>
        <v>KS</v>
      </c>
      <c r="V1195">
        <f t="shared" si="75"/>
        <v>1102454.6766760198</v>
      </c>
    </row>
    <row r="1196" spans="1:22" x14ac:dyDescent="0.2">
      <c r="A1196" s="24">
        <v>20131</v>
      </c>
      <c r="B1196" s="25" t="s">
        <v>1414</v>
      </c>
      <c r="C1196" s="46">
        <v>515</v>
      </c>
      <c r="D1196" s="46">
        <v>677</v>
      </c>
      <c r="E1196" s="53">
        <v>0</v>
      </c>
      <c r="F1196" s="54">
        <v>405.96</v>
      </c>
      <c r="G1196" s="46">
        <v>567.96</v>
      </c>
      <c r="H1196" s="53">
        <v>0</v>
      </c>
      <c r="I1196" s="54">
        <v>174.93170000000001</v>
      </c>
      <c r="J1196" s="46">
        <v>174.93170000000001</v>
      </c>
      <c r="K1196" s="54">
        <v>13.816599999999999</v>
      </c>
      <c r="L1196" s="46">
        <v>11.748139999999999</v>
      </c>
      <c r="M1196" s="53">
        <f t="shared" si="72"/>
        <v>2.06846</v>
      </c>
      <c r="N1196" s="11">
        <v>2.5737319469511721</v>
      </c>
      <c r="O1196" s="11">
        <v>2.188422856220412</v>
      </c>
      <c r="P1196" s="11">
        <v>0.38530909073076031</v>
      </c>
      <c r="Q1196" s="26">
        <v>195900</v>
      </c>
      <c r="R1196">
        <v>75180</v>
      </c>
      <c r="S1196">
        <v>124990</v>
      </c>
      <c r="T1196" s="27">
        <f t="shared" si="73"/>
        <v>396070</v>
      </c>
      <c r="U1196" s="46" t="str">
        <f t="shared" si="74"/>
        <v>KS</v>
      </c>
      <c r="V1196">
        <f t="shared" si="75"/>
        <v>1019378.0122289507</v>
      </c>
    </row>
    <row r="1197" spans="1:22" x14ac:dyDescent="0.2">
      <c r="A1197" s="24">
        <v>19025</v>
      </c>
      <c r="B1197" s="25" t="s">
        <v>1415</v>
      </c>
      <c r="C1197" s="46">
        <v>1426</v>
      </c>
      <c r="D1197" s="46">
        <v>816</v>
      </c>
      <c r="E1197" s="53">
        <v>0</v>
      </c>
      <c r="F1197" s="54">
        <v>1328.16</v>
      </c>
      <c r="G1197" s="46">
        <v>718.16</v>
      </c>
      <c r="H1197" s="53">
        <v>0</v>
      </c>
      <c r="I1197" s="54"/>
      <c r="J1197" s="46">
        <v>174.83590000000001</v>
      </c>
      <c r="K1197" s="54">
        <v>13.487159999999999</v>
      </c>
      <c r="L1197" s="46">
        <v>10.21608</v>
      </c>
      <c r="M1197" s="53">
        <f t="shared" si="72"/>
        <v>3.2710799999999995</v>
      </c>
      <c r="N1197" s="11">
        <v>2.5123644431800858</v>
      </c>
      <c r="O1197" s="11">
        <v>1.9030334140533081</v>
      </c>
      <c r="P1197" s="11">
        <v>0.60933102912677795</v>
      </c>
      <c r="Q1197" s="26">
        <v>326410</v>
      </c>
      <c r="R1197">
        <v>8060</v>
      </c>
      <c r="S1197">
        <v>4130</v>
      </c>
      <c r="T1197" s="27">
        <f t="shared" si="73"/>
        <v>338600</v>
      </c>
      <c r="U1197" s="46" t="str">
        <f t="shared" si="74"/>
        <v>IA</v>
      </c>
      <c r="V1197">
        <f t="shared" si="75"/>
        <v>850686.60046077706</v>
      </c>
    </row>
    <row r="1198" spans="1:22" x14ac:dyDescent="0.2">
      <c r="A1198" s="24">
        <v>20027</v>
      </c>
      <c r="B1198" s="25" t="s">
        <v>1416</v>
      </c>
      <c r="C1198" s="46">
        <v>411</v>
      </c>
      <c r="D1198" s="46">
        <v>396</v>
      </c>
      <c r="E1198" s="53">
        <v>127</v>
      </c>
      <c r="F1198" s="54">
        <v>310.83999999999997</v>
      </c>
      <c r="G1198" s="46">
        <v>295.83999999999997</v>
      </c>
      <c r="H1198" s="53">
        <v>26.84</v>
      </c>
      <c r="I1198" s="54"/>
      <c r="J1198" s="46">
        <v>174.83330000000001</v>
      </c>
      <c r="K1198" s="54">
        <v>14.39401</v>
      </c>
      <c r="L1198" s="46">
        <v>12.09337</v>
      </c>
      <c r="M1198" s="53">
        <f t="shared" si="72"/>
        <v>2.3006399999999996</v>
      </c>
      <c r="N1198" s="11">
        <v>2.6812908661852148</v>
      </c>
      <c r="O1198" s="11">
        <v>2.2527316934195749</v>
      </c>
      <c r="P1198" s="11">
        <v>0.42855917276564032</v>
      </c>
      <c r="Q1198" s="26">
        <v>181550</v>
      </c>
      <c r="R1198">
        <v>4090</v>
      </c>
      <c r="S1198">
        <v>171620</v>
      </c>
      <c r="T1198" s="27">
        <f t="shared" si="73"/>
        <v>357260</v>
      </c>
      <c r="U1198" s="46" t="str">
        <f t="shared" si="74"/>
        <v>KS</v>
      </c>
      <c r="V1198">
        <f t="shared" si="75"/>
        <v>957917.97485332983</v>
      </c>
    </row>
    <row r="1199" spans="1:22" x14ac:dyDescent="0.2">
      <c r="A1199" s="24">
        <v>26007</v>
      </c>
      <c r="B1199" s="25" t="s">
        <v>1417</v>
      </c>
      <c r="C1199" s="46">
        <v>1172</v>
      </c>
      <c r="D1199" s="46">
        <v>1172</v>
      </c>
      <c r="E1199" s="53">
        <v>171</v>
      </c>
      <c r="F1199" s="54">
        <v>1028.58</v>
      </c>
      <c r="G1199" s="46">
        <v>1028.58</v>
      </c>
      <c r="H1199" s="53">
        <v>27.58</v>
      </c>
      <c r="I1199" s="54">
        <v>174.55199999999999</v>
      </c>
      <c r="J1199" s="46">
        <v>174.55199999999999</v>
      </c>
      <c r="K1199" s="54">
        <v>15.89687</v>
      </c>
      <c r="L1199" s="46">
        <v>13.6227</v>
      </c>
      <c r="M1199" s="53">
        <f t="shared" si="72"/>
        <v>2.2741699999999998</v>
      </c>
      <c r="N1199" s="11">
        <v>2.9612409837101521</v>
      </c>
      <c r="O1199" s="11">
        <v>2.5376125959882851</v>
      </c>
      <c r="P1199" s="11">
        <v>0.42362838772186701</v>
      </c>
      <c r="Q1199" s="26">
        <v>20410</v>
      </c>
      <c r="R1199">
        <v>26860</v>
      </c>
      <c r="S1199">
        <v>28200</v>
      </c>
      <c r="T1199" s="27">
        <f t="shared" si="73"/>
        <v>75470</v>
      </c>
      <c r="U1199" s="46" t="str">
        <f t="shared" si="74"/>
        <v>MI</v>
      </c>
      <c r="V1199">
        <f t="shared" si="75"/>
        <v>223484.85704060519</v>
      </c>
    </row>
    <row r="1200" spans="1:22" x14ac:dyDescent="0.2">
      <c r="A1200" s="24">
        <v>55039</v>
      </c>
      <c r="B1200" s="25" t="s">
        <v>1418</v>
      </c>
      <c r="C1200" s="46">
        <v>888</v>
      </c>
      <c r="D1200" s="46">
        <v>742</v>
      </c>
      <c r="E1200" s="53">
        <v>94</v>
      </c>
      <c r="F1200" s="54">
        <v>530.36</v>
      </c>
      <c r="G1200" s="46">
        <v>384.36</v>
      </c>
      <c r="H1200" s="53">
        <v>0</v>
      </c>
      <c r="I1200" s="54">
        <v>174.55199999999999</v>
      </c>
      <c r="J1200" s="46">
        <v>174.55199999999999</v>
      </c>
      <c r="K1200" s="54">
        <v>17.27694</v>
      </c>
      <c r="L1200" s="46">
        <v>15.39005</v>
      </c>
      <c r="M1200" s="53">
        <f t="shared" si="72"/>
        <v>1.8868899999999993</v>
      </c>
      <c r="N1200" s="11">
        <v>3.2183179960018089</v>
      </c>
      <c r="O1200" s="11">
        <v>2.866831445520309</v>
      </c>
      <c r="P1200" s="11">
        <v>0.35148655048150018</v>
      </c>
      <c r="Q1200" s="26">
        <v>226150</v>
      </c>
      <c r="R1200">
        <v>96900</v>
      </c>
      <c r="S1200">
        <v>3920</v>
      </c>
      <c r="T1200" s="27">
        <f t="shared" si="73"/>
        <v>326970</v>
      </c>
      <c r="U1200" s="46" t="str">
        <f t="shared" si="74"/>
        <v>WI</v>
      </c>
      <c r="V1200">
        <f t="shared" si="75"/>
        <v>1052293.4351527113</v>
      </c>
    </row>
    <row r="1201" spans="1:22" x14ac:dyDescent="0.2">
      <c r="A1201" s="24">
        <v>55023</v>
      </c>
      <c r="B1201" s="25" t="s">
        <v>1419</v>
      </c>
      <c r="C1201" s="46">
        <v>820</v>
      </c>
      <c r="D1201" s="46">
        <v>820</v>
      </c>
      <c r="E1201" s="53">
        <v>8</v>
      </c>
      <c r="F1201" s="54">
        <v>233.66</v>
      </c>
      <c r="G1201" s="46">
        <v>233.66</v>
      </c>
      <c r="H1201" s="53">
        <v>0</v>
      </c>
      <c r="I1201" s="54">
        <v>174.4254</v>
      </c>
      <c r="J1201" s="46">
        <v>174.4254</v>
      </c>
      <c r="K1201" s="54">
        <v>16.538709999999998</v>
      </c>
      <c r="L1201" s="46">
        <v>14.912280000000001</v>
      </c>
      <c r="M1201" s="53">
        <f t="shared" si="72"/>
        <v>1.6264299999999974</v>
      </c>
      <c r="N1201" s="11">
        <v>3.0808018100227859</v>
      </c>
      <c r="O1201" s="11">
        <v>2.7778332902364569</v>
      </c>
      <c r="P1201" s="11">
        <v>0.30296851978632872</v>
      </c>
      <c r="Q1201" s="26">
        <v>82110</v>
      </c>
      <c r="R1201">
        <v>52130</v>
      </c>
      <c r="S1201">
        <v>1780</v>
      </c>
      <c r="T1201" s="27">
        <f t="shared" si="73"/>
        <v>136020</v>
      </c>
      <c r="U1201" s="46" t="str">
        <f t="shared" si="74"/>
        <v>WI</v>
      </c>
      <c r="V1201">
        <f t="shared" si="75"/>
        <v>419050.66219929932</v>
      </c>
    </row>
    <row r="1202" spans="1:22" x14ac:dyDescent="0.2">
      <c r="A1202" s="24">
        <v>39115</v>
      </c>
      <c r="B1202" s="25" t="s">
        <v>1420</v>
      </c>
      <c r="C1202" s="46">
        <v>1100</v>
      </c>
      <c r="D1202" s="46">
        <v>1100</v>
      </c>
      <c r="E1202" s="53">
        <v>13</v>
      </c>
      <c r="F1202" s="54">
        <v>685.16</v>
      </c>
      <c r="G1202" s="46">
        <v>685.16</v>
      </c>
      <c r="H1202" s="53">
        <v>0</v>
      </c>
      <c r="I1202" s="54">
        <v>174.1722</v>
      </c>
      <c r="J1202" s="46">
        <v>174.1722</v>
      </c>
      <c r="K1202" s="54">
        <v>24.44183</v>
      </c>
      <c r="L1202" s="46">
        <v>22.50142</v>
      </c>
      <c r="M1202" s="53">
        <f t="shared" si="72"/>
        <v>1.94041</v>
      </c>
      <c r="N1202" s="11">
        <v>4.5529811033792376</v>
      </c>
      <c r="O1202" s="11">
        <v>4.1915249414303117</v>
      </c>
      <c r="P1202" s="11">
        <v>0.36145616194892549</v>
      </c>
      <c r="Q1202" s="26">
        <v>7250</v>
      </c>
      <c r="R1202">
        <v>52860</v>
      </c>
      <c r="S1202">
        <v>5270</v>
      </c>
      <c r="T1202" s="27">
        <f t="shared" si="73"/>
        <v>65380</v>
      </c>
      <c r="U1202" s="46" t="str">
        <f t="shared" si="74"/>
        <v>OH</v>
      </c>
      <c r="V1202">
        <f t="shared" si="75"/>
        <v>297673.90453893453</v>
      </c>
    </row>
    <row r="1203" spans="1:22" x14ac:dyDescent="0.2">
      <c r="A1203" s="24">
        <v>20009</v>
      </c>
      <c r="B1203" s="25" t="s">
        <v>1421</v>
      </c>
      <c r="C1203" s="46">
        <v>525</v>
      </c>
      <c r="D1203" s="46">
        <v>476</v>
      </c>
      <c r="E1203" s="53">
        <v>251</v>
      </c>
      <c r="F1203" s="54">
        <v>423.2</v>
      </c>
      <c r="G1203" s="46">
        <v>374.2</v>
      </c>
      <c r="H1203" s="53">
        <v>149.19999999999999</v>
      </c>
      <c r="I1203" s="54"/>
      <c r="J1203" s="46">
        <v>174.108</v>
      </c>
      <c r="K1203" s="54">
        <v>13.83562</v>
      </c>
      <c r="L1203" s="46">
        <v>10.716699999999999</v>
      </c>
      <c r="M1203" s="53">
        <f t="shared" si="72"/>
        <v>3.118920000000001</v>
      </c>
      <c r="N1203" s="11">
        <v>2.577274959098228</v>
      </c>
      <c r="O1203" s="11">
        <v>1.996288027147896</v>
      </c>
      <c r="P1203" s="11">
        <v>0.58098693195033169</v>
      </c>
      <c r="Q1203" s="26">
        <v>369590</v>
      </c>
      <c r="R1203">
        <v>140</v>
      </c>
      <c r="S1203">
        <v>133590</v>
      </c>
      <c r="T1203" s="27">
        <f t="shared" si="73"/>
        <v>503320</v>
      </c>
      <c r="U1203" s="46" t="str">
        <f t="shared" si="74"/>
        <v>KS</v>
      </c>
      <c r="V1203">
        <f t="shared" si="75"/>
        <v>1297194.0324133202</v>
      </c>
    </row>
    <row r="1204" spans="1:22" x14ac:dyDescent="0.2">
      <c r="A1204" s="24">
        <v>26119</v>
      </c>
      <c r="B1204" s="25" t="s">
        <v>1422</v>
      </c>
      <c r="C1204" s="46">
        <v>993</v>
      </c>
      <c r="D1204" s="46">
        <v>993</v>
      </c>
      <c r="E1204" s="53">
        <v>158</v>
      </c>
      <c r="F1204" s="54">
        <v>754.34</v>
      </c>
      <c r="G1204" s="46">
        <v>754.34</v>
      </c>
      <c r="H1204" s="53">
        <v>0</v>
      </c>
      <c r="I1204" s="54">
        <v>174.04570000000001</v>
      </c>
      <c r="J1204" s="46">
        <v>174.04570000000001</v>
      </c>
      <c r="K1204" s="54">
        <v>17.012360000000001</v>
      </c>
      <c r="L1204" s="46">
        <v>14.941380000000001</v>
      </c>
      <c r="M1204" s="53">
        <f t="shared" si="72"/>
        <v>2.0709800000000005</v>
      </c>
      <c r="N1204" s="11">
        <v>3.1690324989530172</v>
      </c>
      <c r="O1204" s="11">
        <v>2.7832539870545081</v>
      </c>
      <c r="P1204" s="11">
        <v>0.38577851189850909</v>
      </c>
      <c r="Q1204" s="26">
        <v>9700</v>
      </c>
      <c r="R1204">
        <v>3170</v>
      </c>
      <c r="S1204">
        <v>23430</v>
      </c>
      <c r="T1204" s="27">
        <f t="shared" si="73"/>
        <v>36300</v>
      </c>
      <c r="U1204" s="46" t="str">
        <f t="shared" si="74"/>
        <v>MI</v>
      </c>
      <c r="V1204">
        <f t="shared" si="75"/>
        <v>115035.87971199452</v>
      </c>
    </row>
    <row r="1205" spans="1:22" x14ac:dyDescent="0.2">
      <c r="A1205" s="24">
        <v>42009</v>
      </c>
      <c r="B1205" s="25" t="s">
        <v>1423</v>
      </c>
      <c r="C1205" s="46">
        <v>1568</v>
      </c>
      <c r="D1205" s="46">
        <v>1568</v>
      </c>
      <c r="E1205" s="53">
        <v>254</v>
      </c>
      <c r="F1205" s="54">
        <v>1002.28</v>
      </c>
      <c r="G1205" s="46">
        <v>1002.28</v>
      </c>
      <c r="H1205" s="53">
        <v>0</v>
      </c>
      <c r="I1205" s="54">
        <v>174.04570000000001</v>
      </c>
      <c r="J1205" s="46">
        <v>174.04570000000001</v>
      </c>
      <c r="K1205" s="54">
        <v>24.967980000000001</v>
      </c>
      <c r="L1205" s="46">
        <v>22.792179999999998</v>
      </c>
      <c r="M1205" s="53">
        <f t="shared" si="72"/>
        <v>2.1758000000000024</v>
      </c>
      <c r="N1205" s="11">
        <v>4.6509913999709003</v>
      </c>
      <c r="O1205" s="11">
        <v>4.2456872028329382</v>
      </c>
      <c r="P1205" s="11">
        <v>0.40530419713796212</v>
      </c>
      <c r="Q1205" s="26">
        <v>48120</v>
      </c>
      <c r="R1205">
        <v>99150</v>
      </c>
      <c r="S1205">
        <v>0</v>
      </c>
      <c r="T1205" s="27">
        <f t="shared" si="73"/>
        <v>147270</v>
      </c>
      <c r="U1205" s="46" t="str">
        <f t="shared" si="74"/>
        <v>PA</v>
      </c>
      <c r="V1205">
        <f t="shared" si="75"/>
        <v>684951.50347371446</v>
      </c>
    </row>
    <row r="1206" spans="1:22" x14ac:dyDescent="0.2">
      <c r="A1206" s="24">
        <v>19021</v>
      </c>
      <c r="B1206" s="25" t="s">
        <v>1424</v>
      </c>
      <c r="C1206" s="46">
        <v>921</v>
      </c>
      <c r="D1206" s="46">
        <v>596</v>
      </c>
      <c r="E1206" s="53">
        <v>25</v>
      </c>
      <c r="F1206" s="54">
        <v>827.8</v>
      </c>
      <c r="G1206" s="46">
        <v>502.8</v>
      </c>
      <c r="H1206" s="53">
        <v>0</v>
      </c>
      <c r="I1206" s="54"/>
      <c r="J1206" s="46">
        <v>173.96950000000001</v>
      </c>
      <c r="K1206" s="54">
        <v>13.324109999999999</v>
      </c>
      <c r="L1206" s="46">
        <v>12.079319999999999</v>
      </c>
      <c r="M1206" s="53">
        <f t="shared" si="72"/>
        <v>1.2447900000000001</v>
      </c>
      <c r="N1206" s="11">
        <v>2.481991775957296</v>
      </c>
      <c r="O1206" s="11">
        <v>2.2501144841311351</v>
      </c>
      <c r="P1206" s="11">
        <v>0.23187729182616201</v>
      </c>
      <c r="Q1206" s="26">
        <v>315970</v>
      </c>
      <c r="R1206">
        <v>13960</v>
      </c>
      <c r="S1206">
        <v>4810</v>
      </c>
      <c r="T1206" s="27">
        <f t="shared" si="73"/>
        <v>334740</v>
      </c>
      <c r="U1206" s="46" t="str">
        <f t="shared" si="74"/>
        <v>IA</v>
      </c>
      <c r="V1206">
        <f t="shared" si="75"/>
        <v>830821.92708394525</v>
      </c>
    </row>
    <row r="1207" spans="1:22" x14ac:dyDescent="0.2">
      <c r="A1207" s="24">
        <v>31177</v>
      </c>
      <c r="B1207" s="25" t="s">
        <v>1425</v>
      </c>
      <c r="C1207" s="46">
        <v>872</v>
      </c>
      <c r="D1207" s="46">
        <v>695</v>
      </c>
      <c r="E1207" s="53">
        <v>0</v>
      </c>
      <c r="F1207" s="54">
        <v>724.98</v>
      </c>
      <c r="G1207" s="46">
        <v>547.98</v>
      </c>
      <c r="H1207" s="53">
        <v>0</v>
      </c>
      <c r="I1207" s="54">
        <v>173.79249999999999</v>
      </c>
      <c r="J1207" s="46">
        <v>173.79249999999999</v>
      </c>
      <c r="K1207" s="54">
        <v>14.57033</v>
      </c>
      <c r="L1207" s="46">
        <v>12.159739999999999</v>
      </c>
      <c r="M1207" s="53">
        <f t="shared" si="72"/>
        <v>2.4105900000000009</v>
      </c>
      <c r="N1207" s="11">
        <v>2.7141354456683322</v>
      </c>
      <c r="O1207" s="11">
        <v>2.2650949802860358</v>
      </c>
      <c r="P1207" s="11">
        <v>0.44904046538229592</v>
      </c>
      <c r="Q1207" s="26">
        <v>165050</v>
      </c>
      <c r="R1207">
        <v>320</v>
      </c>
      <c r="S1207">
        <v>40920</v>
      </c>
      <c r="T1207" s="27">
        <f t="shared" si="73"/>
        <v>206290</v>
      </c>
      <c r="U1207" s="46" t="str">
        <f t="shared" si="74"/>
        <v>NE</v>
      </c>
      <c r="V1207">
        <f t="shared" si="75"/>
        <v>559899.00108692027</v>
      </c>
    </row>
    <row r="1208" spans="1:22" x14ac:dyDescent="0.2">
      <c r="A1208" s="24">
        <v>22053</v>
      </c>
      <c r="B1208" s="25" t="s">
        <v>1426</v>
      </c>
      <c r="C1208" s="46">
        <v>897</v>
      </c>
      <c r="D1208" s="46">
        <v>851</v>
      </c>
      <c r="E1208" s="53">
        <v>472</v>
      </c>
      <c r="F1208" s="54">
        <v>537.79999999999995</v>
      </c>
      <c r="G1208" s="46">
        <v>491.8</v>
      </c>
      <c r="H1208" s="53">
        <v>112.8</v>
      </c>
      <c r="I1208" s="54">
        <v>173.5394</v>
      </c>
      <c r="J1208" s="46">
        <v>173.5394</v>
      </c>
      <c r="K1208" s="54">
        <v>11.54177</v>
      </c>
      <c r="L1208" s="46">
        <v>17.029610000000002</v>
      </c>
      <c r="M1208" s="53">
        <f t="shared" si="72"/>
        <v>-5.487840000000002</v>
      </c>
      <c r="N1208" s="11">
        <v>2.1499806155901329</v>
      </c>
      <c r="O1208" s="11">
        <v>3.172245798613202</v>
      </c>
      <c r="P1208" s="11">
        <v>-1.022265183023068</v>
      </c>
      <c r="Q1208" s="26">
        <v>251210</v>
      </c>
      <c r="R1208">
        <v>48040</v>
      </c>
      <c r="S1208">
        <v>9760</v>
      </c>
      <c r="T1208" s="27">
        <f t="shared" si="73"/>
        <v>309010</v>
      </c>
      <c r="U1208" s="46" t="str">
        <f t="shared" si="74"/>
        <v>LA</v>
      </c>
      <c r="V1208">
        <f t="shared" si="75"/>
        <v>664365.51002350694</v>
      </c>
    </row>
    <row r="1209" spans="1:22" x14ac:dyDescent="0.2">
      <c r="A1209" s="24">
        <v>29083</v>
      </c>
      <c r="B1209" s="25" t="s">
        <v>1427</v>
      </c>
      <c r="C1209" s="46">
        <v>831</v>
      </c>
      <c r="D1209" s="46">
        <v>831</v>
      </c>
      <c r="E1209" s="53">
        <v>831</v>
      </c>
      <c r="F1209" s="54">
        <v>745.58</v>
      </c>
      <c r="G1209" s="46">
        <v>745.58</v>
      </c>
      <c r="H1209" s="53">
        <v>745.58</v>
      </c>
      <c r="I1209" s="54">
        <v>173.03299999999999</v>
      </c>
      <c r="J1209" s="46">
        <v>173.03299999999999</v>
      </c>
      <c r="K1209" s="54">
        <v>13.651450000000001</v>
      </c>
      <c r="L1209" s="46">
        <v>11.944380000000001</v>
      </c>
      <c r="M1209" s="53">
        <f t="shared" si="72"/>
        <v>1.7070699999999999</v>
      </c>
      <c r="N1209" s="11">
        <v>2.542968095421926</v>
      </c>
      <c r="O1209" s="11">
        <v>2.2249780982676381</v>
      </c>
      <c r="P1209" s="11">
        <v>0.31798999715428822</v>
      </c>
      <c r="Q1209" s="26">
        <v>100610</v>
      </c>
      <c r="R1209">
        <v>181010</v>
      </c>
      <c r="S1209">
        <v>3200</v>
      </c>
      <c r="T1209" s="27">
        <f t="shared" si="73"/>
        <v>284820</v>
      </c>
      <c r="U1209" s="46" t="str">
        <f t="shared" si="74"/>
        <v>MO</v>
      </c>
      <c r="V1209">
        <f t="shared" si="75"/>
        <v>724288.17293807294</v>
      </c>
    </row>
    <row r="1210" spans="1:22" x14ac:dyDescent="0.2">
      <c r="A1210" s="24">
        <v>48413</v>
      </c>
      <c r="B1210" s="25" t="s">
        <v>1428</v>
      </c>
      <c r="C1210" s="46">
        <v>290</v>
      </c>
      <c r="D1210" s="46">
        <v>290</v>
      </c>
      <c r="E1210" s="53">
        <v>290</v>
      </c>
      <c r="F1210" s="54">
        <v>90.62</v>
      </c>
      <c r="G1210" s="46">
        <v>90.62</v>
      </c>
      <c r="H1210" s="53">
        <v>90.62</v>
      </c>
      <c r="I1210" s="54"/>
      <c r="J1210" s="46">
        <v>172.6788</v>
      </c>
      <c r="K1210" s="54">
        <v>11.4861</v>
      </c>
      <c r="L1210" s="46">
        <v>15.385999999999999</v>
      </c>
      <c r="M1210" s="53">
        <f t="shared" si="72"/>
        <v>-3.8998999999999988</v>
      </c>
      <c r="N1210" s="11">
        <v>2.1396105059041921</v>
      </c>
      <c r="O1210" s="11">
        <v>2.8660770186435691</v>
      </c>
      <c r="P1210" s="11">
        <v>-0.7264665127393769</v>
      </c>
      <c r="Q1210" s="26">
        <v>820</v>
      </c>
      <c r="R1210">
        <v>40</v>
      </c>
      <c r="S1210">
        <v>839070</v>
      </c>
      <c r="T1210" s="27">
        <f t="shared" si="73"/>
        <v>839930</v>
      </c>
      <c r="U1210" s="46" t="str">
        <f t="shared" si="74"/>
        <v>TX</v>
      </c>
      <c r="V1210">
        <f t="shared" si="75"/>
        <v>1797123.052224108</v>
      </c>
    </row>
    <row r="1211" spans="1:22" x14ac:dyDescent="0.2">
      <c r="A1211" s="24">
        <v>29207</v>
      </c>
      <c r="B1211" s="25" t="s">
        <v>1429</v>
      </c>
      <c r="C1211" s="46">
        <v>1147</v>
      </c>
      <c r="D1211" s="46">
        <v>665</v>
      </c>
      <c r="E1211" s="53">
        <v>136</v>
      </c>
      <c r="F1211" s="54">
        <v>1064.3800000000001</v>
      </c>
      <c r="G1211" s="46">
        <v>582.38</v>
      </c>
      <c r="H1211" s="53">
        <v>53.38</v>
      </c>
      <c r="I1211" s="54">
        <v>172.52670000000001</v>
      </c>
      <c r="J1211" s="46">
        <v>172.52670000000001</v>
      </c>
      <c r="K1211" s="54">
        <v>13.2553</v>
      </c>
      <c r="L1211" s="46">
        <v>11.850630000000001</v>
      </c>
      <c r="M1211" s="53">
        <f t="shared" si="72"/>
        <v>1.4046699999999994</v>
      </c>
      <c r="N1211" s="11">
        <v>2.4691739701823812</v>
      </c>
      <c r="O1211" s="11">
        <v>2.207514513157939</v>
      </c>
      <c r="P1211" s="11">
        <v>0.26165945702444182</v>
      </c>
      <c r="Q1211" s="26">
        <v>357670</v>
      </c>
      <c r="R1211">
        <v>71470</v>
      </c>
      <c r="S1211">
        <v>160</v>
      </c>
      <c r="T1211" s="27">
        <f t="shared" si="73"/>
        <v>429300</v>
      </c>
      <c r="U1211" s="46" t="str">
        <f t="shared" si="74"/>
        <v>MO</v>
      </c>
      <c r="V1211">
        <f t="shared" si="75"/>
        <v>1060016.3853992962</v>
      </c>
    </row>
    <row r="1212" spans="1:22" x14ac:dyDescent="0.2">
      <c r="A1212" s="24">
        <v>55127</v>
      </c>
      <c r="B1212" s="25" t="s">
        <v>1430</v>
      </c>
      <c r="C1212" s="46">
        <v>1855</v>
      </c>
      <c r="D1212" s="46">
        <v>1732</v>
      </c>
      <c r="E1212" s="53">
        <v>546</v>
      </c>
      <c r="F1212" s="54">
        <v>1179.08</v>
      </c>
      <c r="G1212" s="46">
        <v>1056.08</v>
      </c>
      <c r="H1212" s="53">
        <v>0</v>
      </c>
      <c r="I1212" s="54">
        <v>172.52670000000001</v>
      </c>
      <c r="J1212" s="46">
        <v>172.52670000000001</v>
      </c>
      <c r="K1212" s="54">
        <v>16.323910000000001</v>
      </c>
      <c r="L1212" s="46">
        <v>14.81864</v>
      </c>
      <c r="M1212" s="53">
        <f t="shared" si="72"/>
        <v>1.5052700000000012</v>
      </c>
      <c r="N1212" s="11">
        <v>3.040789243819443</v>
      </c>
      <c r="O1212" s="11">
        <v>2.7603901957332861</v>
      </c>
      <c r="P1212" s="11">
        <v>0.28039904808615679</v>
      </c>
      <c r="Q1212" s="26">
        <v>190340</v>
      </c>
      <c r="R1212">
        <v>39720</v>
      </c>
      <c r="S1212">
        <v>7400</v>
      </c>
      <c r="T1212" s="27">
        <f t="shared" si="73"/>
        <v>237460</v>
      </c>
      <c r="U1212" s="46" t="str">
        <f t="shared" si="74"/>
        <v>WI</v>
      </c>
      <c r="V1212">
        <f t="shared" si="75"/>
        <v>722065.8138373649</v>
      </c>
    </row>
    <row r="1213" spans="1:22" x14ac:dyDescent="0.2">
      <c r="A1213" s="24">
        <v>5033</v>
      </c>
      <c r="B1213" s="25" t="s">
        <v>1431</v>
      </c>
      <c r="C1213" s="46">
        <v>723</v>
      </c>
      <c r="D1213" s="46">
        <v>466</v>
      </c>
      <c r="E1213" s="53">
        <v>504</v>
      </c>
      <c r="F1213" s="54">
        <v>454.4</v>
      </c>
      <c r="G1213" s="46">
        <v>197.4</v>
      </c>
      <c r="H1213" s="53">
        <v>235.4</v>
      </c>
      <c r="I1213" s="54">
        <v>172.40010000000001</v>
      </c>
      <c r="J1213" s="46">
        <v>172.40010000000001</v>
      </c>
      <c r="K1213" s="54">
        <v>11.59381</v>
      </c>
      <c r="L1213" s="46">
        <v>16.651499999999999</v>
      </c>
      <c r="M1213" s="53">
        <f t="shared" si="72"/>
        <v>-5.0576899999999991</v>
      </c>
      <c r="N1213" s="11">
        <v>2.1596745352606259</v>
      </c>
      <c r="O1213" s="11">
        <v>3.1018121328443651</v>
      </c>
      <c r="P1213" s="11">
        <v>-0.94213759758373783</v>
      </c>
      <c r="Q1213" s="26">
        <v>12570</v>
      </c>
      <c r="R1213">
        <v>107150</v>
      </c>
      <c r="S1213">
        <v>5580</v>
      </c>
      <c r="T1213" s="27">
        <f t="shared" si="73"/>
        <v>125300</v>
      </c>
      <c r="U1213" s="46" t="str">
        <f t="shared" si="74"/>
        <v>AR</v>
      </c>
      <c r="V1213">
        <f t="shared" si="75"/>
        <v>270607.21926815645</v>
      </c>
    </row>
    <row r="1214" spans="1:22" x14ac:dyDescent="0.2">
      <c r="A1214" s="24">
        <v>27097</v>
      </c>
      <c r="B1214" s="25" t="s">
        <v>1432</v>
      </c>
      <c r="C1214" s="46">
        <v>709</v>
      </c>
      <c r="D1214" s="46">
        <v>500</v>
      </c>
      <c r="E1214" s="53">
        <v>0</v>
      </c>
      <c r="F1214" s="54">
        <v>633.24</v>
      </c>
      <c r="G1214" s="46">
        <v>424.24</v>
      </c>
      <c r="H1214" s="53">
        <v>0</v>
      </c>
      <c r="I1214" s="54">
        <v>172.40010000000001</v>
      </c>
      <c r="J1214" s="46">
        <v>172.40010000000001</v>
      </c>
      <c r="K1214" s="54">
        <v>15.651</v>
      </c>
      <c r="L1214" s="46">
        <v>13.768090000000001</v>
      </c>
      <c r="M1214" s="53">
        <f t="shared" si="72"/>
        <v>1.882909999999999</v>
      </c>
      <c r="N1214" s="11">
        <v>2.915440752553653</v>
      </c>
      <c r="O1214" s="11">
        <v>2.5646955894720098</v>
      </c>
      <c r="P1214" s="11">
        <v>0.35074516308164311</v>
      </c>
      <c r="Q1214" s="26">
        <v>165900</v>
      </c>
      <c r="R1214">
        <v>187670</v>
      </c>
      <c r="S1214">
        <v>22230</v>
      </c>
      <c r="T1214" s="27">
        <f t="shared" si="73"/>
        <v>375800</v>
      </c>
      <c r="U1214" s="46" t="str">
        <f t="shared" si="74"/>
        <v>MN</v>
      </c>
      <c r="V1214">
        <f t="shared" si="75"/>
        <v>1095622.6348096628</v>
      </c>
    </row>
    <row r="1215" spans="1:22" x14ac:dyDescent="0.2">
      <c r="A1215" s="24">
        <v>39169</v>
      </c>
      <c r="B1215" s="25" t="s">
        <v>1433</v>
      </c>
      <c r="C1215" s="46">
        <v>1774</v>
      </c>
      <c r="D1215" s="46">
        <v>1258</v>
      </c>
      <c r="E1215" s="53">
        <v>428</v>
      </c>
      <c r="F1215" s="54">
        <v>1356.28</v>
      </c>
      <c r="G1215" s="46">
        <v>840.28</v>
      </c>
      <c r="H1215" s="53">
        <v>10.28</v>
      </c>
      <c r="I1215" s="54">
        <v>172.40010000000001</v>
      </c>
      <c r="J1215" s="46">
        <v>172.40010000000001</v>
      </c>
      <c r="K1215" s="54">
        <v>23.95448</v>
      </c>
      <c r="L1215" s="46">
        <v>22.129370000000002</v>
      </c>
      <c r="M1215" s="53">
        <f t="shared" si="72"/>
        <v>1.8251099999999987</v>
      </c>
      <c r="N1215" s="11">
        <v>4.4621984025449768</v>
      </c>
      <c r="O1215" s="11">
        <v>4.1222201218029673</v>
      </c>
      <c r="P1215" s="11">
        <v>0.3399782807420097</v>
      </c>
      <c r="Q1215" s="26">
        <v>180150</v>
      </c>
      <c r="R1215">
        <v>63120</v>
      </c>
      <c r="S1215">
        <v>3080</v>
      </c>
      <c r="T1215" s="27">
        <f t="shared" si="73"/>
        <v>246350</v>
      </c>
      <c r="U1215" s="46" t="str">
        <f t="shared" si="74"/>
        <v>OH</v>
      </c>
      <c r="V1215">
        <f t="shared" si="75"/>
        <v>1099262.576466955</v>
      </c>
    </row>
    <row r="1216" spans="1:22" x14ac:dyDescent="0.2">
      <c r="A1216" s="24">
        <v>29047</v>
      </c>
      <c r="B1216" s="25" t="s">
        <v>1434</v>
      </c>
      <c r="C1216" s="46">
        <v>1825</v>
      </c>
      <c r="D1216" s="46">
        <v>1825</v>
      </c>
      <c r="E1216" s="53">
        <v>943</v>
      </c>
      <c r="F1216" s="54">
        <v>1743.54</v>
      </c>
      <c r="G1216" s="46">
        <v>1743.54</v>
      </c>
      <c r="H1216" s="53">
        <v>861.54</v>
      </c>
      <c r="I1216" s="54"/>
      <c r="J1216" s="46">
        <v>172.31899999999999</v>
      </c>
      <c r="K1216" s="54">
        <v>13.50562</v>
      </c>
      <c r="L1216" s="46">
        <v>11.79255</v>
      </c>
      <c r="M1216" s="53">
        <f t="shared" si="72"/>
        <v>1.7130700000000001</v>
      </c>
      <c r="N1216" s="11">
        <v>2.5158031395120859</v>
      </c>
      <c r="O1216" s="11">
        <v>2.1966954729107782</v>
      </c>
      <c r="P1216" s="11">
        <v>0.3191076666013089</v>
      </c>
      <c r="Q1216" s="26">
        <v>45450</v>
      </c>
      <c r="R1216">
        <v>96840</v>
      </c>
      <c r="S1216">
        <v>3700</v>
      </c>
      <c r="T1216" s="27">
        <f t="shared" si="73"/>
        <v>145990</v>
      </c>
      <c r="U1216" s="46" t="str">
        <f t="shared" si="74"/>
        <v>MO</v>
      </c>
      <c r="V1216">
        <f t="shared" si="75"/>
        <v>367282.10033736943</v>
      </c>
    </row>
    <row r="1217" spans="1:22" x14ac:dyDescent="0.2">
      <c r="A1217" s="24">
        <v>29159</v>
      </c>
      <c r="B1217" s="25" t="s">
        <v>1435</v>
      </c>
      <c r="C1217" s="46">
        <v>815</v>
      </c>
      <c r="D1217" s="46">
        <v>899</v>
      </c>
      <c r="E1217" s="53">
        <v>642</v>
      </c>
      <c r="F1217" s="54">
        <v>710.02</v>
      </c>
      <c r="G1217" s="46">
        <v>794.02</v>
      </c>
      <c r="H1217" s="53">
        <v>537.02</v>
      </c>
      <c r="I1217" s="54">
        <v>172.27359999999999</v>
      </c>
      <c r="J1217" s="46">
        <v>172.27359999999999</v>
      </c>
      <c r="K1217" s="54">
        <v>13.110290000000001</v>
      </c>
      <c r="L1217" s="46">
        <v>11.608980000000001</v>
      </c>
      <c r="M1217" s="53">
        <f t="shared" si="72"/>
        <v>1.5013100000000001</v>
      </c>
      <c r="N1217" s="11">
        <v>2.4421617624303011</v>
      </c>
      <c r="O1217" s="11">
        <v>2.1625003761791781</v>
      </c>
      <c r="P1217" s="11">
        <v>0.27966138625112302</v>
      </c>
      <c r="Q1217" s="26">
        <v>157850</v>
      </c>
      <c r="R1217">
        <v>158000</v>
      </c>
      <c r="S1217">
        <v>2270</v>
      </c>
      <c r="T1217" s="27">
        <f t="shared" si="73"/>
        <v>318120</v>
      </c>
      <c r="U1217" s="46" t="str">
        <f t="shared" si="74"/>
        <v>MO</v>
      </c>
      <c r="V1217">
        <f t="shared" si="75"/>
        <v>776900.49986432737</v>
      </c>
    </row>
    <row r="1218" spans="1:22" x14ac:dyDescent="0.2">
      <c r="A1218" s="24">
        <v>46027</v>
      </c>
      <c r="B1218" s="25" t="s">
        <v>1436</v>
      </c>
      <c r="C1218" s="46">
        <v>878</v>
      </c>
      <c r="D1218" s="46">
        <v>413</v>
      </c>
      <c r="E1218" s="53">
        <v>108</v>
      </c>
      <c r="F1218" s="54">
        <v>539.70000000000005</v>
      </c>
      <c r="G1218" s="46">
        <v>74.699979999999996</v>
      </c>
      <c r="H1218" s="53">
        <v>0</v>
      </c>
      <c r="I1218" s="54"/>
      <c r="J1218" s="46">
        <v>171.90450000000001</v>
      </c>
      <c r="K1218" s="54">
        <v>14.57033</v>
      </c>
      <c r="L1218" s="46">
        <v>11.61608</v>
      </c>
      <c r="M1218" s="53">
        <f t="shared" si="72"/>
        <v>2.95425</v>
      </c>
      <c r="N1218" s="11">
        <v>2.7141354456683322</v>
      </c>
      <c r="O1218" s="11">
        <v>2.1638229516914849</v>
      </c>
      <c r="P1218" s="11">
        <v>0.55031249397684678</v>
      </c>
      <c r="Q1218" s="26">
        <v>196900</v>
      </c>
      <c r="R1218">
        <v>34030</v>
      </c>
      <c r="S1218">
        <v>4920</v>
      </c>
      <c r="T1218" s="27">
        <f t="shared" si="73"/>
        <v>235850</v>
      </c>
      <c r="U1218" s="46" t="str">
        <f t="shared" si="74"/>
        <v>SD</v>
      </c>
      <c r="V1218">
        <f t="shared" si="75"/>
        <v>640128.8448608761</v>
      </c>
    </row>
    <row r="1219" spans="1:22" x14ac:dyDescent="0.2">
      <c r="A1219" s="24">
        <v>20135</v>
      </c>
      <c r="B1219" s="25" t="s">
        <v>1437</v>
      </c>
      <c r="C1219" s="46">
        <v>334</v>
      </c>
      <c r="D1219" s="46">
        <v>334</v>
      </c>
      <c r="E1219" s="53">
        <v>334</v>
      </c>
      <c r="F1219" s="54">
        <v>298.10000000000002</v>
      </c>
      <c r="G1219" s="46">
        <v>298.10000000000002</v>
      </c>
      <c r="H1219" s="53">
        <v>298.10000000000002</v>
      </c>
      <c r="I1219" s="54"/>
      <c r="J1219" s="46">
        <v>171.68469999999999</v>
      </c>
      <c r="K1219" s="54">
        <v>13.91757</v>
      </c>
      <c r="L1219" s="46">
        <v>12.35562</v>
      </c>
      <c r="M1219" s="53">
        <f t="shared" si="72"/>
        <v>1.5619499999999995</v>
      </c>
      <c r="N1219" s="11">
        <v>2.5925404609621201</v>
      </c>
      <c r="O1219" s="11">
        <v>2.3015831621664411</v>
      </c>
      <c r="P1219" s="11">
        <v>0.29095729879567928</v>
      </c>
      <c r="Q1219" s="26">
        <v>366060</v>
      </c>
      <c r="R1219">
        <v>2890</v>
      </c>
      <c r="S1219">
        <v>278940</v>
      </c>
      <c r="T1219" s="27">
        <f t="shared" si="73"/>
        <v>647890</v>
      </c>
      <c r="U1219" s="46" t="str">
        <f t="shared" si="74"/>
        <v>KS</v>
      </c>
      <c r="V1219">
        <f t="shared" si="75"/>
        <v>1679681.039252748</v>
      </c>
    </row>
    <row r="1220" spans="1:22" x14ac:dyDescent="0.2">
      <c r="A1220" s="24">
        <v>31147</v>
      </c>
      <c r="B1220" s="25" t="s">
        <v>1438</v>
      </c>
      <c r="C1220" s="46">
        <v>428</v>
      </c>
      <c r="D1220" s="46">
        <v>441</v>
      </c>
      <c r="E1220" s="53">
        <v>0</v>
      </c>
      <c r="F1220" s="54">
        <v>292.16000000000003</v>
      </c>
      <c r="G1220" s="46">
        <v>305.16000000000003</v>
      </c>
      <c r="H1220" s="53">
        <v>0</v>
      </c>
      <c r="I1220" s="54">
        <v>171.38749999999999</v>
      </c>
      <c r="J1220" s="46">
        <v>171.38749999999999</v>
      </c>
      <c r="K1220" s="54">
        <v>13.66372</v>
      </c>
      <c r="L1220" s="46">
        <v>11.531510000000001</v>
      </c>
      <c r="M1220" s="53">
        <f t="shared" si="72"/>
        <v>2.1322099999999988</v>
      </c>
      <c r="N1220" s="11">
        <v>2.5452537294410829</v>
      </c>
      <c r="O1220" s="11">
        <v>2.1480694008357282</v>
      </c>
      <c r="P1220" s="11">
        <v>0.39718432860535557</v>
      </c>
      <c r="Q1220" s="26">
        <v>207220</v>
      </c>
      <c r="R1220">
        <v>37490</v>
      </c>
      <c r="S1220">
        <v>36410</v>
      </c>
      <c r="T1220" s="27">
        <f t="shared" si="73"/>
        <v>281120</v>
      </c>
      <c r="U1220" s="46" t="str">
        <f t="shared" si="74"/>
        <v>NE</v>
      </c>
      <c r="V1220">
        <f t="shared" si="75"/>
        <v>715521.72842047724</v>
      </c>
    </row>
    <row r="1221" spans="1:22" x14ac:dyDescent="0.2">
      <c r="A1221" s="24">
        <v>55119</v>
      </c>
      <c r="B1221" s="25" t="s">
        <v>1439</v>
      </c>
      <c r="C1221" s="46">
        <v>679</v>
      </c>
      <c r="D1221" s="46">
        <v>563</v>
      </c>
      <c r="E1221" s="53">
        <v>26</v>
      </c>
      <c r="F1221" s="54">
        <v>585.52</v>
      </c>
      <c r="G1221" s="46">
        <v>469.52</v>
      </c>
      <c r="H1221" s="53">
        <v>0</v>
      </c>
      <c r="I1221" s="54">
        <v>170.88120000000001</v>
      </c>
      <c r="J1221" s="46">
        <v>170.88120000000001</v>
      </c>
      <c r="K1221" s="54">
        <v>17.334440000000001</v>
      </c>
      <c r="L1221" s="46">
        <v>15.17496</v>
      </c>
      <c r="M1221" s="53">
        <f t="shared" si="72"/>
        <v>2.1594800000000003</v>
      </c>
      <c r="N1221" s="11">
        <v>3.229028994869092</v>
      </c>
      <c r="O1221" s="11">
        <v>2.8267648586270262</v>
      </c>
      <c r="P1221" s="11">
        <v>0.40226413624206531</v>
      </c>
      <c r="Q1221" s="26">
        <v>160910</v>
      </c>
      <c r="R1221">
        <v>12970</v>
      </c>
      <c r="S1221">
        <v>5500</v>
      </c>
      <c r="T1221" s="27">
        <f t="shared" si="73"/>
        <v>179380</v>
      </c>
      <c r="U1221" s="46" t="str">
        <f t="shared" si="74"/>
        <v>WI</v>
      </c>
      <c r="V1221">
        <f t="shared" si="75"/>
        <v>579223.22109961777</v>
      </c>
    </row>
    <row r="1222" spans="1:22" x14ac:dyDescent="0.2">
      <c r="A1222" s="24">
        <v>20047</v>
      </c>
      <c r="B1222" s="25" t="s">
        <v>1440</v>
      </c>
      <c r="C1222" s="46">
        <v>495</v>
      </c>
      <c r="D1222" s="46">
        <v>289</v>
      </c>
      <c r="E1222" s="53">
        <v>146</v>
      </c>
      <c r="F1222" s="54">
        <v>393.2</v>
      </c>
      <c r="G1222" s="46">
        <v>187.2</v>
      </c>
      <c r="H1222" s="53">
        <v>44.2</v>
      </c>
      <c r="I1222" s="54"/>
      <c r="J1222" s="46">
        <v>170.87190000000001</v>
      </c>
      <c r="K1222" s="54">
        <v>13.83562</v>
      </c>
      <c r="L1222" s="46">
        <v>10.231</v>
      </c>
      <c r="M1222" s="53">
        <f t="shared" si="72"/>
        <v>3.6046200000000006</v>
      </c>
      <c r="N1222" s="11">
        <v>2.577274959098228</v>
      </c>
      <c r="O1222" s="11">
        <v>1.905812685411566</v>
      </c>
      <c r="P1222" s="11">
        <v>0.67146227368666211</v>
      </c>
      <c r="Q1222" s="26">
        <v>245700</v>
      </c>
      <c r="R1222">
        <v>20</v>
      </c>
      <c r="S1222">
        <v>126020</v>
      </c>
      <c r="T1222" s="27">
        <f t="shared" si="73"/>
        <v>371740</v>
      </c>
      <c r="U1222" s="46" t="str">
        <f t="shared" si="74"/>
        <v>KS</v>
      </c>
      <c r="V1222">
        <f t="shared" si="75"/>
        <v>958076.19329517533</v>
      </c>
    </row>
    <row r="1223" spans="1:22" x14ac:dyDescent="0.2">
      <c r="A1223" s="24">
        <v>22097</v>
      </c>
      <c r="B1223" s="25" t="s">
        <v>1441</v>
      </c>
      <c r="C1223" s="46">
        <v>913</v>
      </c>
      <c r="D1223" s="46">
        <v>853</v>
      </c>
      <c r="E1223" s="53">
        <v>191</v>
      </c>
      <c r="F1223" s="54">
        <v>549.26</v>
      </c>
      <c r="G1223" s="46">
        <v>489.26</v>
      </c>
      <c r="H1223" s="53">
        <v>0</v>
      </c>
      <c r="I1223" s="54">
        <v>170.62799999999999</v>
      </c>
      <c r="J1223" s="46">
        <v>170.62799999999999</v>
      </c>
      <c r="K1223" s="54">
        <v>10.82105</v>
      </c>
      <c r="L1223" s="46">
        <v>15.73007</v>
      </c>
      <c r="M1223" s="53">
        <f t="shared" si="72"/>
        <v>-4.9090199999999999</v>
      </c>
      <c r="N1223" s="11">
        <v>2.015726161613999</v>
      </c>
      <c r="O1223" s="11">
        <v>2.9301697730829752</v>
      </c>
      <c r="P1223" s="11">
        <v>-0.91444361146897535</v>
      </c>
      <c r="Q1223" s="26">
        <v>240170</v>
      </c>
      <c r="R1223">
        <v>96870</v>
      </c>
      <c r="S1223">
        <v>5390</v>
      </c>
      <c r="T1223" s="27">
        <f t="shared" si="73"/>
        <v>342430</v>
      </c>
      <c r="U1223" s="46" t="str">
        <f t="shared" si="74"/>
        <v>LA</v>
      </c>
      <c r="V1223">
        <f t="shared" si="75"/>
        <v>690245.10952148167</v>
      </c>
    </row>
    <row r="1224" spans="1:22" x14ac:dyDescent="0.2">
      <c r="A1224" s="24">
        <v>20083</v>
      </c>
      <c r="B1224" s="25" t="s">
        <v>1442</v>
      </c>
      <c r="C1224" s="46">
        <v>423</v>
      </c>
      <c r="D1224" s="46">
        <v>310</v>
      </c>
      <c r="E1224" s="53">
        <v>36</v>
      </c>
      <c r="F1224" s="54">
        <v>321.2</v>
      </c>
      <c r="G1224" s="46">
        <v>208.2</v>
      </c>
      <c r="H1224" s="53">
        <v>0</v>
      </c>
      <c r="I1224" s="54"/>
      <c r="J1224" s="46">
        <v>170.31200000000001</v>
      </c>
      <c r="K1224" s="54">
        <v>13.83562</v>
      </c>
      <c r="L1224" s="46">
        <v>10.73029</v>
      </c>
      <c r="M1224" s="53">
        <f t="shared" si="72"/>
        <v>3.1053300000000004</v>
      </c>
      <c r="N1224" s="11">
        <v>2.577274959098228</v>
      </c>
      <c r="O1224" s="11">
        <v>1.998819548445399</v>
      </c>
      <c r="P1224" s="11">
        <v>0.57845541065282957</v>
      </c>
      <c r="Q1224" s="26">
        <v>268590</v>
      </c>
      <c r="R1224">
        <v>5240</v>
      </c>
      <c r="S1224">
        <v>248290</v>
      </c>
      <c r="T1224" s="27">
        <f t="shared" si="73"/>
        <v>522120</v>
      </c>
      <c r="U1224" s="46" t="str">
        <f t="shared" si="74"/>
        <v>KS</v>
      </c>
      <c r="V1224">
        <f t="shared" si="75"/>
        <v>1345646.8016443667</v>
      </c>
    </row>
    <row r="1225" spans="1:22" x14ac:dyDescent="0.2">
      <c r="A1225" s="24">
        <v>27145</v>
      </c>
      <c r="B1225" s="25" t="s">
        <v>1443</v>
      </c>
      <c r="C1225" s="46">
        <v>651</v>
      </c>
      <c r="D1225" s="46">
        <v>493</v>
      </c>
      <c r="E1225" s="53">
        <v>0</v>
      </c>
      <c r="F1225" s="54">
        <v>496.88</v>
      </c>
      <c r="G1225" s="46">
        <v>338.88</v>
      </c>
      <c r="H1225" s="53">
        <v>0</v>
      </c>
      <c r="I1225" s="54">
        <v>170.2483</v>
      </c>
      <c r="J1225" s="46">
        <v>170.2483</v>
      </c>
      <c r="K1225" s="54">
        <v>15.897970000000001</v>
      </c>
      <c r="L1225" s="46">
        <v>14.0565</v>
      </c>
      <c r="M1225" s="53">
        <f t="shared" si="72"/>
        <v>1.8414700000000011</v>
      </c>
      <c r="N1225" s="11">
        <v>2.961445889775439</v>
      </c>
      <c r="O1225" s="11">
        <v>2.6184200970078861</v>
      </c>
      <c r="P1225" s="11">
        <v>0.34302579276755341</v>
      </c>
      <c r="Q1225" s="26">
        <v>409880</v>
      </c>
      <c r="R1225">
        <v>220430</v>
      </c>
      <c r="S1225">
        <v>27570</v>
      </c>
      <c r="T1225" s="27">
        <f t="shared" si="73"/>
        <v>657880</v>
      </c>
      <c r="U1225" s="46" t="str">
        <f t="shared" si="74"/>
        <v>MN</v>
      </c>
      <c r="V1225">
        <f t="shared" si="75"/>
        <v>1948276.0219654657</v>
      </c>
    </row>
    <row r="1226" spans="1:22" x14ac:dyDescent="0.2">
      <c r="A1226" s="24">
        <v>39033</v>
      </c>
      <c r="B1226" s="25" t="s">
        <v>1444</v>
      </c>
      <c r="C1226" s="46">
        <v>1352</v>
      </c>
      <c r="D1226" s="46">
        <v>984</v>
      </c>
      <c r="E1226" s="53">
        <v>0</v>
      </c>
      <c r="F1226" s="54">
        <v>1033.26</v>
      </c>
      <c r="G1226" s="46">
        <v>665.26</v>
      </c>
      <c r="H1226" s="53">
        <v>0</v>
      </c>
      <c r="I1226" s="54">
        <v>170.1217</v>
      </c>
      <c r="J1226" s="46">
        <v>170.1217</v>
      </c>
      <c r="K1226" s="54">
        <v>22.754999999999999</v>
      </c>
      <c r="L1226" s="46">
        <v>21.164570000000001</v>
      </c>
      <c r="M1226" s="53">
        <f t="shared" si="72"/>
        <v>1.5904299999999978</v>
      </c>
      <c r="N1226" s="11">
        <v>4.2387613778262327</v>
      </c>
      <c r="O1226" s="11">
        <v>3.9424988747220282</v>
      </c>
      <c r="P1226" s="11">
        <v>0.29626250310420421</v>
      </c>
      <c r="Q1226" s="26">
        <v>198780</v>
      </c>
      <c r="R1226">
        <v>7580</v>
      </c>
      <c r="S1226">
        <v>1630</v>
      </c>
      <c r="T1226" s="27">
        <f t="shared" si="73"/>
        <v>207990</v>
      </c>
      <c r="U1226" s="46" t="str">
        <f t="shared" si="74"/>
        <v>OH</v>
      </c>
      <c r="V1226">
        <f t="shared" si="75"/>
        <v>881619.9789740782</v>
      </c>
    </row>
    <row r="1227" spans="1:22" x14ac:dyDescent="0.2">
      <c r="A1227" s="24">
        <v>39065</v>
      </c>
      <c r="B1227" s="25" t="s">
        <v>1445</v>
      </c>
      <c r="C1227" s="46">
        <v>737</v>
      </c>
      <c r="D1227" s="46">
        <v>555</v>
      </c>
      <c r="E1227" s="53">
        <v>0</v>
      </c>
      <c r="F1227" s="54">
        <v>264.02</v>
      </c>
      <c r="G1227" s="46">
        <v>82.019990000000007</v>
      </c>
      <c r="H1227" s="53">
        <v>0</v>
      </c>
      <c r="I1227" s="54">
        <v>169.99510000000001</v>
      </c>
      <c r="J1227" s="46">
        <v>169.99510000000001</v>
      </c>
      <c r="K1227" s="54">
        <v>25.12283</v>
      </c>
      <c r="L1227" s="46">
        <v>22.92821</v>
      </c>
      <c r="M1227" s="53">
        <f t="shared" si="72"/>
        <v>2.1946200000000005</v>
      </c>
      <c r="N1227" s="11">
        <v>4.6798365856160951</v>
      </c>
      <c r="O1227" s="11">
        <v>4.2710266319793107</v>
      </c>
      <c r="P1227" s="11">
        <v>0.40880995363678357</v>
      </c>
      <c r="Q1227" s="26">
        <v>240980</v>
      </c>
      <c r="R1227">
        <v>12710</v>
      </c>
      <c r="S1227">
        <v>4320</v>
      </c>
      <c r="T1227" s="27">
        <f t="shared" si="73"/>
        <v>258010</v>
      </c>
      <c r="U1227" s="46" t="str">
        <f t="shared" si="74"/>
        <v>OH</v>
      </c>
      <c r="V1227">
        <f t="shared" si="75"/>
        <v>1207444.6374548087</v>
      </c>
    </row>
    <row r="1228" spans="1:22" x14ac:dyDescent="0.2">
      <c r="A1228" s="24">
        <v>42029</v>
      </c>
      <c r="B1228" s="25" t="s">
        <v>1446</v>
      </c>
      <c r="C1228" s="46">
        <v>3140</v>
      </c>
      <c r="D1228" s="46">
        <v>3634</v>
      </c>
      <c r="E1228" s="53">
        <v>2316</v>
      </c>
      <c r="F1228" s="54">
        <v>2462.38</v>
      </c>
      <c r="G1228" s="46">
        <v>2956.38</v>
      </c>
      <c r="H1228" s="53">
        <v>1638.38</v>
      </c>
      <c r="I1228" s="54">
        <v>169.99510000000001</v>
      </c>
      <c r="J1228" s="46">
        <v>169.99510000000001</v>
      </c>
      <c r="K1228" s="54">
        <v>25.418489999999998</v>
      </c>
      <c r="L1228" s="46">
        <v>23.586369999999999</v>
      </c>
      <c r="M1228" s="53">
        <f t="shared" ref="M1228:M1291" si="76">K1228-L1228</f>
        <v>1.8321199999999997</v>
      </c>
      <c r="N1228" s="11">
        <v>4.7349116104004541</v>
      </c>
      <c r="O1228" s="11">
        <v>4.3936275191878416</v>
      </c>
      <c r="P1228" s="11">
        <v>0.34128409121261249</v>
      </c>
      <c r="Q1228" s="26">
        <v>81010</v>
      </c>
      <c r="R1228">
        <v>183300</v>
      </c>
      <c r="S1228">
        <v>0</v>
      </c>
      <c r="T1228" s="27">
        <f t="shared" ref="T1228:T1291" si="77">SUM(Q1228:S1228)</f>
        <v>264310</v>
      </c>
      <c r="U1228" s="46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">
      <c r="A1229" s="24">
        <v>41063</v>
      </c>
      <c r="B1229" s="25" t="s">
        <v>1447</v>
      </c>
      <c r="C1229" s="46">
        <v>537</v>
      </c>
      <c r="D1229" s="46">
        <v>537</v>
      </c>
      <c r="E1229" s="53">
        <v>375</v>
      </c>
      <c r="F1229" s="54">
        <v>0</v>
      </c>
      <c r="G1229" s="46">
        <v>0</v>
      </c>
      <c r="H1229" s="53">
        <v>0</v>
      </c>
      <c r="I1229" s="54">
        <v>169.86850000000001</v>
      </c>
      <c r="J1229" s="46">
        <v>169.86850000000001</v>
      </c>
      <c r="K1229" s="54">
        <v>18.523959999999999</v>
      </c>
      <c r="L1229" s="46">
        <v>17.136769999999999</v>
      </c>
      <c r="M1229" s="53">
        <f t="shared" si="76"/>
        <v>1.3871900000000004</v>
      </c>
      <c r="N1229" s="11">
        <v>3.4506106883057801</v>
      </c>
      <c r="O1229" s="11">
        <v>3.1922073749369919</v>
      </c>
      <c r="P1229" s="11">
        <v>0.25840331336878808</v>
      </c>
      <c r="Q1229" s="26">
        <v>50740</v>
      </c>
      <c r="R1229">
        <v>2570</v>
      </c>
      <c r="S1229">
        <v>407840</v>
      </c>
      <c r="T1229" s="27">
        <f t="shared" si="77"/>
        <v>461150</v>
      </c>
      <c r="U1229" s="46" t="str">
        <f t="shared" si="78"/>
        <v>OR</v>
      </c>
      <c r="V1229">
        <f t="shared" si="79"/>
        <v>1591249.1189122105</v>
      </c>
    </row>
    <row r="1230" spans="1:22" x14ac:dyDescent="0.2">
      <c r="A1230" s="24">
        <v>46135</v>
      </c>
      <c r="B1230" s="25" t="s">
        <v>1448</v>
      </c>
      <c r="C1230" s="46">
        <v>626</v>
      </c>
      <c r="D1230" s="46">
        <v>416</v>
      </c>
      <c r="E1230" s="53">
        <v>109</v>
      </c>
      <c r="F1230" s="54">
        <v>449.4</v>
      </c>
      <c r="G1230" s="46">
        <v>239.4</v>
      </c>
      <c r="H1230" s="53">
        <v>0</v>
      </c>
      <c r="I1230" s="54"/>
      <c r="J1230" s="46">
        <v>169.45439999999999</v>
      </c>
      <c r="K1230" s="54">
        <v>13.81776</v>
      </c>
      <c r="L1230" s="46">
        <v>11.89988</v>
      </c>
      <c r="M1230" s="53">
        <f t="shared" si="76"/>
        <v>1.9178800000000003</v>
      </c>
      <c r="N1230" s="11">
        <v>2.5739480297109298</v>
      </c>
      <c r="O1230" s="11">
        <v>2.2166887165355669</v>
      </c>
      <c r="P1230" s="11">
        <v>0.35725931317536258</v>
      </c>
      <c r="Q1230" s="26">
        <v>178490</v>
      </c>
      <c r="R1230">
        <v>87390</v>
      </c>
      <c r="S1230">
        <v>27270</v>
      </c>
      <c r="T1230" s="27">
        <f t="shared" si="77"/>
        <v>293150</v>
      </c>
      <c r="U1230" s="46" t="str">
        <f t="shared" si="78"/>
        <v>SD</v>
      </c>
      <c r="V1230">
        <f t="shared" si="79"/>
        <v>754552.86490975914</v>
      </c>
    </row>
    <row r="1231" spans="1:22" x14ac:dyDescent="0.2">
      <c r="A1231" s="24">
        <v>26089</v>
      </c>
      <c r="B1231" s="25" t="s">
        <v>1449</v>
      </c>
      <c r="C1231" s="46">
        <v>1809</v>
      </c>
      <c r="D1231" s="46">
        <v>1756</v>
      </c>
      <c r="E1231" s="53">
        <v>290</v>
      </c>
      <c r="F1231" s="54">
        <v>1661.64</v>
      </c>
      <c r="G1231" s="46">
        <v>1608.64</v>
      </c>
      <c r="H1231" s="53">
        <v>142.63999999999999</v>
      </c>
      <c r="I1231" s="54">
        <v>168.98249999999999</v>
      </c>
      <c r="J1231" s="46">
        <v>168.98249999999999</v>
      </c>
      <c r="K1231" s="54">
        <v>18.44012</v>
      </c>
      <c r="L1231" s="46">
        <v>16.693930000000002</v>
      </c>
      <c r="M1231" s="53">
        <f t="shared" si="76"/>
        <v>1.7461899999999986</v>
      </c>
      <c r="N1231" s="11">
        <v>3.4349931205660771</v>
      </c>
      <c r="O1231" s="11">
        <v>3.109715918617213</v>
      </c>
      <c r="P1231" s="11">
        <v>0.32527720194886328</v>
      </c>
      <c r="Q1231" s="26">
        <v>31700</v>
      </c>
      <c r="R1231">
        <v>5690</v>
      </c>
      <c r="S1231">
        <v>20570</v>
      </c>
      <c r="T1231" s="27">
        <f t="shared" si="77"/>
        <v>57960</v>
      </c>
      <c r="U1231" s="46" t="str">
        <f t="shared" si="78"/>
        <v>MI</v>
      </c>
      <c r="V1231">
        <f t="shared" si="79"/>
        <v>199092.20126800984</v>
      </c>
    </row>
    <row r="1232" spans="1:22" x14ac:dyDescent="0.2">
      <c r="A1232" s="24">
        <v>42019</v>
      </c>
      <c r="B1232" s="25" t="s">
        <v>1450</v>
      </c>
      <c r="C1232" s="46">
        <v>2674</v>
      </c>
      <c r="D1232" s="46">
        <v>2674</v>
      </c>
      <c r="E1232" s="53">
        <v>1043</v>
      </c>
      <c r="F1232" s="54">
        <v>2255.62</v>
      </c>
      <c r="G1232" s="46">
        <v>2255.62</v>
      </c>
      <c r="H1232" s="53">
        <v>624.62</v>
      </c>
      <c r="I1232" s="54">
        <v>168.7294</v>
      </c>
      <c r="J1232" s="46">
        <v>168.7294</v>
      </c>
      <c r="K1232" s="54">
        <v>24.267880000000002</v>
      </c>
      <c r="L1232" s="46">
        <v>22.209129999999998</v>
      </c>
      <c r="M1232" s="53">
        <f t="shared" si="76"/>
        <v>2.0587500000000034</v>
      </c>
      <c r="N1232" s="11">
        <v>4.520578003327695</v>
      </c>
      <c r="O1232" s="11">
        <v>4.1370776743186957</v>
      </c>
      <c r="P1232" s="11">
        <v>0.38350032900899911</v>
      </c>
      <c r="Q1232" s="26">
        <v>66870</v>
      </c>
      <c r="R1232">
        <v>55730</v>
      </c>
      <c r="S1232">
        <v>11450</v>
      </c>
      <c r="T1232" s="27">
        <f t="shared" si="77"/>
        <v>134050</v>
      </c>
      <c r="U1232" s="46" t="str">
        <f t="shared" si="78"/>
        <v>PA</v>
      </c>
      <c r="V1232">
        <f t="shared" si="79"/>
        <v>605983.48134607752</v>
      </c>
    </row>
    <row r="1233" spans="1:22" x14ac:dyDescent="0.2">
      <c r="A1233" s="24">
        <v>20185</v>
      </c>
      <c r="B1233" s="25" t="s">
        <v>1451</v>
      </c>
      <c r="C1233" s="46">
        <v>345</v>
      </c>
      <c r="D1233" s="46">
        <v>346</v>
      </c>
      <c r="E1233" s="53">
        <v>187</v>
      </c>
      <c r="F1233" s="54">
        <v>247.54</v>
      </c>
      <c r="G1233" s="46">
        <v>248.54</v>
      </c>
      <c r="H1233" s="53">
        <v>89.539990000000003</v>
      </c>
      <c r="I1233" s="54"/>
      <c r="J1233" s="46">
        <v>168.6138</v>
      </c>
      <c r="K1233" s="54">
        <v>14.57033</v>
      </c>
      <c r="L1233" s="46">
        <v>11.61608</v>
      </c>
      <c r="M1233" s="53">
        <f t="shared" si="76"/>
        <v>2.95425</v>
      </c>
      <c r="N1233" s="11">
        <v>2.7141354456683322</v>
      </c>
      <c r="O1233" s="11">
        <v>2.1638229516914849</v>
      </c>
      <c r="P1233" s="11">
        <v>0.55031249397684678</v>
      </c>
      <c r="Q1233" s="26">
        <v>300710</v>
      </c>
      <c r="R1233">
        <v>90</v>
      </c>
      <c r="S1233">
        <v>151330</v>
      </c>
      <c r="T1233" s="27">
        <f t="shared" si="77"/>
        <v>452130</v>
      </c>
      <c r="U1233" s="46" t="str">
        <f t="shared" si="78"/>
        <v>KS</v>
      </c>
      <c r="V1233">
        <f t="shared" si="79"/>
        <v>1227142.0590500231</v>
      </c>
    </row>
    <row r="1234" spans="1:22" x14ac:dyDescent="0.2">
      <c r="A1234" s="24">
        <v>46125</v>
      </c>
      <c r="B1234" s="25" t="s">
        <v>1452</v>
      </c>
      <c r="C1234" s="46">
        <v>736</v>
      </c>
      <c r="D1234" s="46">
        <v>362</v>
      </c>
      <c r="E1234" s="53">
        <v>94</v>
      </c>
      <c r="F1234" s="54">
        <v>559.4</v>
      </c>
      <c r="G1234" s="46">
        <v>185.4</v>
      </c>
      <c r="H1234" s="53">
        <v>0</v>
      </c>
      <c r="I1234" s="54"/>
      <c r="J1234" s="46">
        <v>168.21979999999999</v>
      </c>
      <c r="K1234" s="54">
        <v>13.81776</v>
      </c>
      <c r="L1234" s="46">
        <v>11.511939999999999</v>
      </c>
      <c r="M1234" s="53">
        <f t="shared" si="76"/>
        <v>2.3058200000000006</v>
      </c>
      <c r="N1234" s="11">
        <v>2.5739480297109298</v>
      </c>
      <c r="O1234" s="11">
        <v>2.144423935656028</v>
      </c>
      <c r="P1234" s="11">
        <v>0.42952409405490172</v>
      </c>
      <c r="Q1234" s="26">
        <v>290070</v>
      </c>
      <c r="R1234">
        <v>63430</v>
      </c>
      <c r="S1234">
        <v>11760</v>
      </c>
      <c r="T1234" s="27">
        <f t="shared" si="77"/>
        <v>365260</v>
      </c>
      <c r="U1234" s="46" t="str">
        <f t="shared" si="78"/>
        <v>SD</v>
      </c>
      <c r="V1234">
        <f t="shared" si="79"/>
        <v>940160.25733221427</v>
      </c>
    </row>
    <row r="1235" spans="1:22" x14ac:dyDescent="0.2">
      <c r="A1235" s="24">
        <v>48137</v>
      </c>
      <c r="B1235" s="25" t="s">
        <v>1453</v>
      </c>
      <c r="C1235" s="46">
        <v>302</v>
      </c>
      <c r="D1235" s="46">
        <v>302</v>
      </c>
      <c r="E1235" s="53">
        <v>302</v>
      </c>
      <c r="F1235" s="54">
        <v>102.62</v>
      </c>
      <c r="G1235" s="46">
        <v>102.62</v>
      </c>
      <c r="H1235" s="53">
        <v>102.62</v>
      </c>
      <c r="I1235" s="54"/>
      <c r="J1235" s="46">
        <v>168.0847</v>
      </c>
      <c r="K1235" s="54">
        <v>11.4861</v>
      </c>
      <c r="L1235" s="46">
        <v>15.54725</v>
      </c>
      <c r="M1235" s="53">
        <f t="shared" si="76"/>
        <v>-4.0611499999999996</v>
      </c>
      <c r="N1235" s="11">
        <v>2.1396105059041921</v>
      </c>
      <c r="O1235" s="11">
        <v>2.896114385032253</v>
      </c>
      <c r="P1235" s="11">
        <v>-0.75650387912806005</v>
      </c>
      <c r="Q1235" s="26">
        <v>110</v>
      </c>
      <c r="R1235">
        <v>0</v>
      </c>
      <c r="S1235">
        <v>1175180</v>
      </c>
      <c r="T1235" s="27">
        <f t="shared" si="77"/>
        <v>1175290</v>
      </c>
      <c r="U1235" s="46" t="str">
        <f t="shared" si="78"/>
        <v>TX</v>
      </c>
      <c r="V1235">
        <f t="shared" si="79"/>
        <v>2514662.831484138</v>
      </c>
    </row>
    <row r="1236" spans="1:22" x14ac:dyDescent="0.2">
      <c r="A1236" s="24">
        <v>31071</v>
      </c>
      <c r="B1236" s="25" t="s">
        <v>1454</v>
      </c>
      <c r="C1236" s="46">
        <v>326</v>
      </c>
      <c r="D1236" s="46">
        <v>326</v>
      </c>
      <c r="E1236" s="53">
        <v>326</v>
      </c>
      <c r="F1236" s="54">
        <v>184.4</v>
      </c>
      <c r="G1236" s="46">
        <v>184.4</v>
      </c>
      <c r="H1236" s="53">
        <v>184.4</v>
      </c>
      <c r="I1236" s="54"/>
      <c r="J1236" s="46">
        <v>167.91130000000001</v>
      </c>
      <c r="K1236" s="54">
        <v>14.21668</v>
      </c>
      <c r="L1236" s="46">
        <v>10.78281</v>
      </c>
      <c r="M1236" s="53">
        <f t="shared" si="76"/>
        <v>3.4338700000000006</v>
      </c>
      <c r="N1236" s="11">
        <v>2.648258145678517</v>
      </c>
      <c r="O1236" s="11">
        <v>2.0086028816716541</v>
      </c>
      <c r="P1236" s="11">
        <v>0.63965526400686312</v>
      </c>
      <c r="Q1236" s="26">
        <v>18270</v>
      </c>
      <c r="R1236">
        <v>3310</v>
      </c>
      <c r="S1236">
        <v>309170</v>
      </c>
      <c r="T1236" s="27">
        <f t="shared" si="77"/>
        <v>330750</v>
      </c>
      <c r="U1236" s="46" t="str">
        <f t="shared" si="78"/>
        <v>NE</v>
      </c>
      <c r="V1236">
        <f t="shared" si="79"/>
        <v>875911.38168316951</v>
      </c>
    </row>
    <row r="1237" spans="1:22" x14ac:dyDescent="0.2">
      <c r="A1237" s="24">
        <v>21035</v>
      </c>
      <c r="B1237" s="25" t="s">
        <v>1455</v>
      </c>
      <c r="C1237" s="46">
        <v>1115</v>
      </c>
      <c r="D1237" s="46">
        <v>1052</v>
      </c>
      <c r="E1237" s="53">
        <v>158</v>
      </c>
      <c r="F1237" s="54">
        <v>867.5</v>
      </c>
      <c r="G1237" s="46">
        <v>804.5</v>
      </c>
      <c r="H1237" s="53">
        <v>0</v>
      </c>
      <c r="I1237" s="54">
        <v>167.46360000000001</v>
      </c>
      <c r="J1237" s="46">
        <v>167.46360000000001</v>
      </c>
      <c r="K1237" s="54">
        <v>12.135859999999999</v>
      </c>
      <c r="L1237" s="46">
        <v>17.65727</v>
      </c>
      <c r="M1237" s="53">
        <f t="shared" si="76"/>
        <v>-5.5214100000000013</v>
      </c>
      <c r="N1237" s="11">
        <v>2.2606466558868941</v>
      </c>
      <c r="O1237" s="11">
        <v>3.2891651994660429</v>
      </c>
      <c r="P1237" s="11">
        <v>-1.02851854357915</v>
      </c>
      <c r="Q1237" s="26">
        <v>89730</v>
      </c>
      <c r="R1237">
        <v>29680</v>
      </c>
      <c r="S1237">
        <v>3130</v>
      </c>
      <c r="T1237" s="27">
        <f t="shared" si="77"/>
        <v>122540</v>
      </c>
      <c r="U1237" s="46" t="str">
        <f t="shared" si="78"/>
        <v>KY</v>
      </c>
      <c r="V1237">
        <f t="shared" si="79"/>
        <v>277019.64121238003</v>
      </c>
    </row>
    <row r="1238" spans="1:22" x14ac:dyDescent="0.2">
      <c r="A1238" s="24">
        <v>39027</v>
      </c>
      <c r="B1238" s="25" t="s">
        <v>1456</v>
      </c>
      <c r="C1238" s="46">
        <v>1729</v>
      </c>
      <c r="D1238" s="46">
        <v>1142</v>
      </c>
      <c r="E1238" s="53">
        <v>0</v>
      </c>
      <c r="F1238" s="54">
        <v>1457.28</v>
      </c>
      <c r="G1238" s="46">
        <v>870.28</v>
      </c>
      <c r="H1238" s="53">
        <v>0</v>
      </c>
      <c r="I1238" s="54">
        <v>167.33699999999999</v>
      </c>
      <c r="J1238" s="46">
        <v>167.33699999999999</v>
      </c>
      <c r="K1238" s="54">
        <v>24.124020000000002</v>
      </c>
      <c r="L1238" s="46">
        <v>22.23724</v>
      </c>
      <c r="M1238" s="53">
        <f t="shared" si="76"/>
        <v>1.8867800000000017</v>
      </c>
      <c r="N1238" s="11">
        <v>4.4937800155529608</v>
      </c>
      <c r="O1238" s="11">
        <v>4.142313955677988</v>
      </c>
      <c r="P1238" s="11">
        <v>0.35146605987497198</v>
      </c>
      <c r="Q1238" s="26">
        <v>188050</v>
      </c>
      <c r="R1238">
        <v>15020</v>
      </c>
      <c r="S1238">
        <v>260</v>
      </c>
      <c r="T1238" s="27">
        <f t="shared" si="77"/>
        <v>203330</v>
      </c>
      <c r="U1238" s="46" t="str">
        <f t="shared" si="78"/>
        <v>OH</v>
      </c>
      <c r="V1238">
        <f t="shared" si="79"/>
        <v>913720.29056238348</v>
      </c>
    </row>
    <row r="1239" spans="1:22" x14ac:dyDescent="0.2">
      <c r="A1239" s="24">
        <v>19109</v>
      </c>
      <c r="B1239" s="25" t="s">
        <v>1457</v>
      </c>
      <c r="C1239" s="46">
        <v>1272</v>
      </c>
      <c r="D1239" s="46">
        <v>767</v>
      </c>
      <c r="E1239" s="53">
        <v>0</v>
      </c>
      <c r="F1239" s="54">
        <v>1241.4000000000001</v>
      </c>
      <c r="G1239" s="46">
        <v>736.4</v>
      </c>
      <c r="H1239" s="53">
        <v>0</v>
      </c>
      <c r="I1239" s="54"/>
      <c r="J1239" s="46">
        <v>167.26820000000001</v>
      </c>
      <c r="K1239" s="54">
        <v>14.167149999999999</v>
      </c>
      <c r="L1239" s="46">
        <v>12.251709999999999</v>
      </c>
      <c r="M1239" s="53">
        <f t="shared" si="76"/>
        <v>1.9154400000000003</v>
      </c>
      <c r="N1239" s="11">
        <v>2.6390317843933602</v>
      </c>
      <c r="O1239" s="11">
        <v>2.2822269901264529</v>
      </c>
      <c r="P1239" s="11">
        <v>0.35680479426690748</v>
      </c>
      <c r="Q1239" s="26">
        <v>555510</v>
      </c>
      <c r="R1239">
        <v>9370</v>
      </c>
      <c r="S1239">
        <v>8880</v>
      </c>
      <c r="T1239" s="27">
        <f t="shared" si="77"/>
        <v>573760</v>
      </c>
      <c r="U1239" s="46" t="str">
        <f t="shared" si="78"/>
        <v>IA</v>
      </c>
      <c r="V1239">
        <f t="shared" si="79"/>
        <v>1514170.8766135343</v>
      </c>
    </row>
    <row r="1240" spans="1:22" x14ac:dyDescent="0.2">
      <c r="A1240" s="24">
        <v>40003</v>
      </c>
      <c r="B1240" s="25" t="s">
        <v>1458</v>
      </c>
      <c r="C1240" s="46">
        <v>391</v>
      </c>
      <c r="D1240" s="46">
        <v>713</v>
      </c>
      <c r="E1240" s="53">
        <v>353</v>
      </c>
      <c r="F1240" s="54">
        <v>32.679989999999997</v>
      </c>
      <c r="G1240" s="46">
        <v>354.68</v>
      </c>
      <c r="H1240" s="53">
        <v>0</v>
      </c>
      <c r="I1240" s="54">
        <v>167.21039999999999</v>
      </c>
      <c r="J1240" s="46">
        <v>167.21039999999999</v>
      </c>
      <c r="K1240" s="54">
        <v>11.508459999999999</v>
      </c>
      <c r="L1240" s="46">
        <v>15.254580000000001</v>
      </c>
      <c r="M1240" s="53">
        <f t="shared" si="76"/>
        <v>-3.7461200000000012</v>
      </c>
      <c r="N1240" s="11">
        <v>2.1437756873767562</v>
      </c>
      <c r="O1240" s="11">
        <v>2.8415963321889919</v>
      </c>
      <c r="P1240" s="11">
        <v>-0.69782064481223527</v>
      </c>
      <c r="Q1240" s="26">
        <v>321000</v>
      </c>
      <c r="R1240">
        <v>1250</v>
      </c>
      <c r="S1240">
        <v>160720</v>
      </c>
      <c r="T1240" s="27">
        <f t="shared" si="77"/>
        <v>482970</v>
      </c>
      <c r="U1240" s="46" t="str">
        <f t="shared" si="78"/>
        <v>OK</v>
      </c>
      <c r="V1240">
        <f t="shared" si="79"/>
        <v>1035379.3437323519</v>
      </c>
    </row>
    <row r="1241" spans="1:22" x14ac:dyDescent="0.2">
      <c r="A1241" s="24">
        <v>20057</v>
      </c>
      <c r="B1241" s="25" t="s">
        <v>1459</v>
      </c>
      <c r="C1241" s="46">
        <v>317</v>
      </c>
      <c r="D1241" s="46">
        <v>269</v>
      </c>
      <c r="E1241" s="53">
        <v>190</v>
      </c>
      <c r="F1241" s="54">
        <v>215.2</v>
      </c>
      <c r="G1241" s="46">
        <v>167.2</v>
      </c>
      <c r="H1241" s="53">
        <v>88.2</v>
      </c>
      <c r="I1241" s="54"/>
      <c r="J1241" s="46">
        <v>167.1926</v>
      </c>
      <c r="K1241" s="54">
        <v>13.83562</v>
      </c>
      <c r="L1241" s="46">
        <v>10.529</v>
      </c>
      <c r="M1241" s="53">
        <f t="shared" si="76"/>
        <v>3.3066200000000006</v>
      </c>
      <c r="N1241" s="11">
        <v>2.577274959098228</v>
      </c>
      <c r="O1241" s="11">
        <v>1.961323601280264</v>
      </c>
      <c r="P1241" s="11">
        <v>0.6159513578179644</v>
      </c>
      <c r="Q1241" s="26">
        <v>466770</v>
      </c>
      <c r="R1241">
        <v>17850</v>
      </c>
      <c r="S1241">
        <v>176080</v>
      </c>
      <c r="T1241" s="27">
        <f t="shared" si="77"/>
        <v>660700</v>
      </c>
      <c r="U1241" s="46" t="str">
        <f t="shared" si="78"/>
        <v>KS</v>
      </c>
      <c r="V1241">
        <f t="shared" si="79"/>
        <v>1702805.5654761991</v>
      </c>
    </row>
    <row r="1242" spans="1:22" x14ac:dyDescent="0.2">
      <c r="A1242" s="24">
        <v>20151</v>
      </c>
      <c r="B1242" s="25" t="s">
        <v>1460</v>
      </c>
      <c r="C1242" s="46">
        <v>344</v>
      </c>
      <c r="D1242" s="46">
        <v>388</v>
      </c>
      <c r="E1242" s="53">
        <v>190</v>
      </c>
      <c r="F1242" s="54">
        <v>246.54</v>
      </c>
      <c r="G1242" s="46">
        <v>290.54000000000002</v>
      </c>
      <c r="H1242" s="53">
        <v>92.539990000000003</v>
      </c>
      <c r="I1242" s="54"/>
      <c r="J1242" s="46">
        <v>166.88300000000001</v>
      </c>
      <c r="K1242" s="54">
        <v>14.57033</v>
      </c>
      <c r="L1242" s="46">
        <v>12.159739999999999</v>
      </c>
      <c r="M1242" s="53">
        <f t="shared" si="76"/>
        <v>2.4105900000000009</v>
      </c>
      <c r="N1242" s="11">
        <v>2.7141354456683322</v>
      </c>
      <c r="O1242" s="11">
        <v>2.2650949802860358</v>
      </c>
      <c r="P1242" s="11">
        <v>0.44904046538229592</v>
      </c>
      <c r="Q1242" s="26">
        <v>290380</v>
      </c>
      <c r="R1242">
        <v>0</v>
      </c>
      <c r="S1242">
        <v>147240</v>
      </c>
      <c r="T1242" s="27">
        <f t="shared" si="77"/>
        <v>437620</v>
      </c>
      <c r="U1242" s="46" t="str">
        <f t="shared" si="78"/>
        <v>KS</v>
      </c>
      <c r="V1242">
        <f t="shared" si="79"/>
        <v>1187759.9537333755</v>
      </c>
    </row>
    <row r="1243" spans="1:22" x14ac:dyDescent="0.2">
      <c r="A1243" s="24">
        <v>17079</v>
      </c>
      <c r="B1243" s="25" t="s">
        <v>1461</v>
      </c>
      <c r="C1243" s="46">
        <v>1174</v>
      </c>
      <c r="D1243" s="46">
        <v>1356</v>
      </c>
      <c r="E1243" s="53">
        <v>0</v>
      </c>
      <c r="F1243" s="54">
        <v>1077.76</v>
      </c>
      <c r="G1243" s="46">
        <v>1259.76</v>
      </c>
      <c r="H1243" s="53">
        <v>0</v>
      </c>
      <c r="I1243" s="54">
        <v>166.70410000000001</v>
      </c>
      <c r="J1243" s="46">
        <v>166.70410000000001</v>
      </c>
      <c r="K1243" s="54">
        <v>13.39753</v>
      </c>
      <c r="L1243" s="46">
        <v>11.69941</v>
      </c>
      <c r="M1243" s="53">
        <f t="shared" si="76"/>
        <v>1.6981199999999994</v>
      </c>
      <c r="N1243" s="11">
        <v>2.495668324424007</v>
      </c>
      <c r="O1243" s="11">
        <v>2.1793455175281919</v>
      </c>
      <c r="P1243" s="11">
        <v>0.31632280689581549</v>
      </c>
      <c r="Q1243" s="26">
        <v>225610</v>
      </c>
      <c r="R1243">
        <v>17070</v>
      </c>
      <c r="S1243">
        <v>1840</v>
      </c>
      <c r="T1243" s="27">
        <f t="shared" si="77"/>
        <v>244520</v>
      </c>
      <c r="U1243" s="46" t="str">
        <f t="shared" si="78"/>
        <v>IL</v>
      </c>
      <c r="V1243">
        <f t="shared" si="79"/>
        <v>610240.81868815818</v>
      </c>
    </row>
    <row r="1244" spans="1:22" x14ac:dyDescent="0.2">
      <c r="A1244" s="24">
        <v>17063</v>
      </c>
      <c r="B1244" s="25" t="s">
        <v>1462</v>
      </c>
      <c r="C1244" s="46">
        <v>2109</v>
      </c>
      <c r="D1244" s="46">
        <v>2615</v>
      </c>
      <c r="E1244" s="53">
        <v>0</v>
      </c>
      <c r="F1244" s="54">
        <v>2023.54</v>
      </c>
      <c r="G1244" s="46">
        <v>2529.54</v>
      </c>
      <c r="H1244" s="53">
        <v>0</v>
      </c>
      <c r="I1244" s="54"/>
      <c r="J1244" s="46">
        <v>166.5558</v>
      </c>
      <c r="K1244" s="54">
        <v>14.57033</v>
      </c>
      <c r="L1244" s="46">
        <v>12.159739999999999</v>
      </c>
      <c r="M1244" s="53">
        <f t="shared" si="76"/>
        <v>2.4105900000000009</v>
      </c>
      <c r="N1244" s="11">
        <v>2.7141354456683322</v>
      </c>
      <c r="O1244" s="11">
        <v>2.2650949802860358</v>
      </c>
      <c r="P1244" s="11">
        <v>0.44904046538229592</v>
      </c>
      <c r="Q1244" s="26">
        <v>203450</v>
      </c>
      <c r="R1244">
        <v>2890</v>
      </c>
      <c r="S1244">
        <v>8440</v>
      </c>
      <c r="T1244" s="27">
        <f t="shared" si="77"/>
        <v>214780</v>
      </c>
      <c r="U1244" s="46" t="str">
        <f t="shared" si="78"/>
        <v>IL</v>
      </c>
      <c r="V1244">
        <f t="shared" si="79"/>
        <v>582942.01102064434</v>
      </c>
    </row>
    <row r="1245" spans="1:22" x14ac:dyDescent="0.2">
      <c r="A1245" s="24">
        <v>28011</v>
      </c>
      <c r="B1245" s="25" t="s">
        <v>1463</v>
      </c>
      <c r="C1245" s="46">
        <v>487</v>
      </c>
      <c r="D1245" s="46">
        <v>70</v>
      </c>
      <c r="E1245" s="53">
        <v>47</v>
      </c>
      <c r="F1245" s="54">
        <v>156.54</v>
      </c>
      <c r="G1245" s="46">
        <v>0</v>
      </c>
      <c r="H1245" s="53">
        <v>0</v>
      </c>
      <c r="I1245" s="54">
        <v>166.45089999999999</v>
      </c>
      <c r="J1245" s="46">
        <v>166.45089999999999</v>
      </c>
      <c r="K1245" s="54">
        <v>10.97068</v>
      </c>
      <c r="L1245" s="46">
        <v>15.74907</v>
      </c>
      <c r="M1245" s="53">
        <f t="shared" si="76"/>
        <v>-4.7783899999999999</v>
      </c>
      <c r="N1245" s="11">
        <v>2.0435989748402861</v>
      </c>
      <c r="O1245" s="11">
        <v>2.9337090596652069</v>
      </c>
      <c r="P1245" s="11">
        <v>-0.89011008482492182</v>
      </c>
      <c r="Q1245" s="26">
        <v>429530</v>
      </c>
      <c r="R1245">
        <v>6860</v>
      </c>
      <c r="S1245">
        <v>290</v>
      </c>
      <c r="T1245" s="27">
        <f t="shared" si="77"/>
        <v>436680</v>
      </c>
      <c r="U1245" s="46" t="str">
        <f t="shared" si="78"/>
        <v>MS</v>
      </c>
      <c r="V1245">
        <f t="shared" si="79"/>
        <v>892398.80033325613</v>
      </c>
    </row>
    <row r="1246" spans="1:22" x14ac:dyDescent="0.2">
      <c r="A1246" s="24">
        <v>20079</v>
      </c>
      <c r="B1246" s="25" t="s">
        <v>1464</v>
      </c>
      <c r="C1246" s="46">
        <v>602</v>
      </c>
      <c r="D1246" s="46">
        <v>483</v>
      </c>
      <c r="E1246" s="53">
        <v>183</v>
      </c>
      <c r="F1246" s="54">
        <v>504.54</v>
      </c>
      <c r="G1246" s="46">
        <v>385.54</v>
      </c>
      <c r="H1246" s="53">
        <v>85.539990000000003</v>
      </c>
      <c r="I1246" s="54"/>
      <c r="J1246" s="46">
        <v>166.36510000000001</v>
      </c>
      <c r="K1246" s="54">
        <v>14.57033</v>
      </c>
      <c r="L1246" s="46">
        <v>12.159739999999999</v>
      </c>
      <c r="M1246" s="53">
        <f t="shared" si="76"/>
        <v>2.4105900000000009</v>
      </c>
      <c r="N1246" s="11">
        <v>2.7141354456683322</v>
      </c>
      <c r="O1246" s="11">
        <v>2.2650949802860358</v>
      </c>
      <c r="P1246" s="11">
        <v>0.44904046538229592</v>
      </c>
      <c r="Q1246" s="26">
        <v>225490</v>
      </c>
      <c r="R1246">
        <v>2390</v>
      </c>
      <c r="S1246">
        <v>79230</v>
      </c>
      <c r="T1246" s="27">
        <f t="shared" si="77"/>
        <v>307110</v>
      </c>
      <c r="U1246" s="46" t="str">
        <f t="shared" si="78"/>
        <v>KS</v>
      </c>
      <c r="V1246">
        <f t="shared" si="79"/>
        <v>833538.13671920146</v>
      </c>
    </row>
    <row r="1247" spans="1:22" x14ac:dyDescent="0.2">
      <c r="A1247" s="24">
        <v>5119</v>
      </c>
      <c r="B1247" s="25" t="s">
        <v>1465</v>
      </c>
      <c r="C1247" s="46">
        <v>1035</v>
      </c>
      <c r="D1247" s="46">
        <v>548</v>
      </c>
      <c r="E1247" s="53">
        <v>580</v>
      </c>
      <c r="F1247" s="54">
        <v>705.16</v>
      </c>
      <c r="G1247" s="46">
        <v>218.16</v>
      </c>
      <c r="H1247" s="53">
        <v>250.16</v>
      </c>
      <c r="I1247" s="54">
        <v>166.32429999999999</v>
      </c>
      <c r="J1247" s="46">
        <v>166.32429999999999</v>
      </c>
      <c r="K1247" s="54">
        <v>11.43094</v>
      </c>
      <c r="L1247" s="46">
        <v>16.274509999999999</v>
      </c>
      <c r="M1247" s="53">
        <f t="shared" si="76"/>
        <v>-4.8435699999999997</v>
      </c>
      <c r="N1247" s="11">
        <v>2.1293353981212482</v>
      </c>
      <c r="O1247" s="11">
        <v>3.0315870987056379</v>
      </c>
      <c r="P1247" s="11">
        <v>-0.90225170058439053</v>
      </c>
      <c r="Q1247" s="26">
        <v>71880</v>
      </c>
      <c r="R1247">
        <v>38540</v>
      </c>
      <c r="S1247">
        <v>9900</v>
      </c>
      <c r="T1247" s="27">
        <f t="shared" si="77"/>
        <v>120320</v>
      </c>
      <c r="U1247" s="46" t="str">
        <f t="shared" si="78"/>
        <v>AR</v>
      </c>
      <c r="V1247">
        <f t="shared" si="79"/>
        <v>256201.63510194857</v>
      </c>
    </row>
    <row r="1248" spans="1:22" x14ac:dyDescent="0.2">
      <c r="A1248" s="24">
        <v>20103</v>
      </c>
      <c r="B1248" s="25" t="s">
        <v>1466</v>
      </c>
      <c r="C1248" s="46">
        <v>1686</v>
      </c>
      <c r="D1248" s="46">
        <v>1724</v>
      </c>
      <c r="E1248" s="53">
        <v>712</v>
      </c>
      <c r="F1248" s="54">
        <v>1577.4</v>
      </c>
      <c r="G1248" s="46">
        <v>1615.4</v>
      </c>
      <c r="H1248" s="53">
        <v>603.4</v>
      </c>
      <c r="I1248" s="54">
        <v>166.32429999999999</v>
      </c>
      <c r="J1248" s="46">
        <v>166.32429999999999</v>
      </c>
      <c r="K1248" s="54">
        <v>13.444190000000001</v>
      </c>
      <c r="L1248" s="46">
        <v>11.423640000000001</v>
      </c>
      <c r="M1248" s="53">
        <f t="shared" si="76"/>
        <v>2.0205500000000001</v>
      </c>
      <c r="N1248" s="11">
        <v>2.5043600671570059</v>
      </c>
      <c r="O1248" s="11">
        <v>2.1279755669607061</v>
      </c>
      <c r="P1248" s="11">
        <v>0.37638450019629949</v>
      </c>
      <c r="Q1248" s="26">
        <v>46270</v>
      </c>
      <c r="R1248">
        <v>134350</v>
      </c>
      <c r="S1248">
        <v>11670</v>
      </c>
      <c r="T1248" s="27">
        <f t="shared" si="77"/>
        <v>192290</v>
      </c>
      <c r="U1248" s="46" t="str">
        <f t="shared" si="78"/>
        <v>KS</v>
      </c>
      <c r="V1248">
        <f t="shared" si="79"/>
        <v>481563.39731362066</v>
      </c>
    </row>
    <row r="1249" spans="1:22" x14ac:dyDescent="0.2">
      <c r="A1249" s="24">
        <v>21027</v>
      </c>
      <c r="B1249" s="25" t="s">
        <v>1467</v>
      </c>
      <c r="C1249" s="46">
        <v>1043</v>
      </c>
      <c r="D1249" s="46">
        <v>1043</v>
      </c>
      <c r="E1249" s="53">
        <v>8</v>
      </c>
      <c r="F1249" s="54">
        <v>817.32</v>
      </c>
      <c r="G1249" s="46">
        <v>817.32</v>
      </c>
      <c r="H1249" s="53">
        <v>0</v>
      </c>
      <c r="I1249" s="54">
        <v>166.32429999999999</v>
      </c>
      <c r="J1249" s="46">
        <v>166.32429999999999</v>
      </c>
      <c r="K1249" s="54">
        <v>11.49907</v>
      </c>
      <c r="L1249" s="46">
        <v>16.333410000000001</v>
      </c>
      <c r="M1249" s="53">
        <f t="shared" si="76"/>
        <v>-4.834340000000001</v>
      </c>
      <c r="N1249" s="11">
        <v>2.1420265346921692</v>
      </c>
      <c r="O1249" s="11">
        <v>3.0425588871105589</v>
      </c>
      <c r="P1249" s="11">
        <v>-0.90053235241839047</v>
      </c>
      <c r="Q1249" s="26">
        <v>28480</v>
      </c>
      <c r="R1249">
        <v>93430</v>
      </c>
      <c r="S1249">
        <v>16180</v>
      </c>
      <c r="T1249" s="27">
        <f t="shared" si="77"/>
        <v>138090</v>
      </c>
      <c r="U1249" s="46" t="str">
        <f t="shared" si="78"/>
        <v>KY</v>
      </c>
      <c r="V1249">
        <f t="shared" si="79"/>
        <v>295792.44417564163</v>
      </c>
    </row>
    <row r="1250" spans="1:22" x14ac:dyDescent="0.2">
      <c r="A1250" s="24">
        <v>29017</v>
      </c>
      <c r="B1250" s="25" t="s">
        <v>1468</v>
      </c>
      <c r="C1250" s="46">
        <v>1008</v>
      </c>
      <c r="D1250" s="46">
        <v>1008</v>
      </c>
      <c r="E1250" s="53">
        <v>1008</v>
      </c>
      <c r="F1250" s="54">
        <v>891.42</v>
      </c>
      <c r="G1250" s="46">
        <v>891.42</v>
      </c>
      <c r="H1250" s="53">
        <v>891.42</v>
      </c>
      <c r="I1250" s="54">
        <v>166.32429999999999</v>
      </c>
      <c r="J1250" s="46">
        <v>166.32429999999999</v>
      </c>
      <c r="K1250" s="54">
        <v>12.76183</v>
      </c>
      <c r="L1250" s="46">
        <v>11.51773</v>
      </c>
      <c r="M1250" s="53">
        <f t="shared" si="76"/>
        <v>1.2440999999999995</v>
      </c>
      <c r="N1250" s="11">
        <v>2.377251246512158</v>
      </c>
      <c r="O1250" s="11">
        <v>2.1455024866724028</v>
      </c>
      <c r="P1250" s="11">
        <v>0.23174875983975449</v>
      </c>
      <c r="Q1250" s="26">
        <v>39640</v>
      </c>
      <c r="R1250">
        <v>105860</v>
      </c>
      <c r="S1250">
        <v>5760</v>
      </c>
      <c r="T1250" s="27">
        <f t="shared" si="77"/>
        <v>151260</v>
      </c>
      <c r="U1250" s="46" t="str">
        <f t="shared" si="78"/>
        <v>MO</v>
      </c>
      <c r="V1250">
        <f t="shared" si="79"/>
        <v>359583.02354742901</v>
      </c>
    </row>
    <row r="1251" spans="1:22" x14ac:dyDescent="0.2">
      <c r="A1251" s="24">
        <v>31115</v>
      </c>
      <c r="B1251" s="25" t="s">
        <v>1469</v>
      </c>
      <c r="C1251" s="46">
        <v>254</v>
      </c>
      <c r="D1251" s="46">
        <v>254</v>
      </c>
      <c r="E1251" s="53">
        <v>254</v>
      </c>
      <c r="F1251" s="54">
        <v>112.4</v>
      </c>
      <c r="G1251" s="46">
        <v>112.4</v>
      </c>
      <c r="H1251" s="53">
        <v>112.4</v>
      </c>
      <c r="I1251" s="54"/>
      <c r="J1251" s="46">
        <v>166.19829999999999</v>
      </c>
      <c r="K1251" s="54">
        <v>14.21668</v>
      </c>
      <c r="L1251" s="46">
        <v>11.199299999999999</v>
      </c>
      <c r="M1251" s="53">
        <f t="shared" si="76"/>
        <v>3.0173800000000011</v>
      </c>
      <c r="N1251" s="11">
        <v>2.648258145678517</v>
      </c>
      <c r="O1251" s="11">
        <v>2.0861859063365999</v>
      </c>
      <c r="P1251" s="11">
        <v>0.56207223934191708</v>
      </c>
      <c r="Q1251" s="26">
        <v>12550</v>
      </c>
      <c r="R1251">
        <v>1800</v>
      </c>
      <c r="S1251">
        <v>322980</v>
      </c>
      <c r="T1251" s="27">
        <f t="shared" si="77"/>
        <v>337330</v>
      </c>
      <c r="U1251" s="46" t="str">
        <f t="shared" si="78"/>
        <v>NE</v>
      </c>
      <c r="V1251">
        <f t="shared" si="79"/>
        <v>893336.9202817342</v>
      </c>
    </row>
    <row r="1252" spans="1:22" x14ac:dyDescent="0.2">
      <c r="A1252" s="24">
        <v>31129</v>
      </c>
      <c r="B1252" s="25" t="s">
        <v>1470</v>
      </c>
      <c r="C1252" s="46">
        <v>711</v>
      </c>
      <c r="D1252" s="46">
        <v>396</v>
      </c>
      <c r="E1252" s="53">
        <v>615</v>
      </c>
      <c r="F1252" s="54">
        <v>563.98</v>
      </c>
      <c r="G1252" s="46">
        <v>248.98</v>
      </c>
      <c r="H1252" s="53">
        <v>467.98</v>
      </c>
      <c r="I1252" s="54">
        <v>166.0712</v>
      </c>
      <c r="J1252" s="46">
        <v>166.0712</v>
      </c>
      <c r="K1252" s="54">
        <v>14.57033</v>
      </c>
      <c r="L1252" s="46">
        <v>12.159739999999999</v>
      </c>
      <c r="M1252" s="53">
        <f t="shared" si="76"/>
        <v>2.4105900000000009</v>
      </c>
      <c r="N1252" s="11">
        <v>2.7141354456683322</v>
      </c>
      <c r="O1252" s="11">
        <v>2.2650949802860358</v>
      </c>
      <c r="P1252" s="11">
        <v>0.44904046538229592</v>
      </c>
      <c r="Q1252" s="26">
        <v>201430</v>
      </c>
      <c r="R1252">
        <v>250</v>
      </c>
      <c r="S1252">
        <v>136220</v>
      </c>
      <c r="T1252" s="27">
        <f t="shared" si="77"/>
        <v>337900</v>
      </c>
      <c r="U1252" s="46" t="str">
        <f t="shared" si="78"/>
        <v>NE</v>
      </c>
      <c r="V1252">
        <f t="shared" si="79"/>
        <v>917106.36709132942</v>
      </c>
    </row>
    <row r="1253" spans="1:22" x14ac:dyDescent="0.2">
      <c r="A1253" s="24">
        <v>29131</v>
      </c>
      <c r="B1253" s="25" t="s">
        <v>1471</v>
      </c>
      <c r="C1253" s="46">
        <v>874</v>
      </c>
      <c r="D1253" s="46">
        <v>874</v>
      </c>
      <c r="E1253" s="53">
        <v>0</v>
      </c>
      <c r="F1253" s="54">
        <v>750.94</v>
      </c>
      <c r="G1253" s="46">
        <v>750.94</v>
      </c>
      <c r="H1253" s="53">
        <v>0</v>
      </c>
      <c r="I1253" s="54"/>
      <c r="J1253" s="46">
        <v>165.96190000000001</v>
      </c>
      <c r="K1253" s="54">
        <v>12.776619999999999</v>
      </c>
      <c r="L1253" s="46">
        <v>11.18024</v>
      </c>
      <c r="M1253" s="53">
        <f t="shared" si="76"/>
        <v>1.5963799999999999</v>
      </c>
      <c r="N1253" s="11">
        <v>2.3800063016990638</v>
      </c>
      <c r="O1253" s="11">
        <v>2.082635443059897</v>
      </c>
      <c r="P1253" s="11">
        <v>0.29737085863916679</v>
      </c>
      <c r="Q1253" s="26">
        <v>5670</v>
      </c>
      <c r="R1253">
        <v>119200</v>
      </c>
      <c r="S1253">
        <v>5860</v>
      </c>
      <c r="T1253" s="27">
        <f t="shared" si="77"/>
        <v>130730</v>
      </c>
      <c r="U1253" s="46" t="str">
        <f t="shared" si="78"/>
        <v>MO</v>
      </c>
      <c r="V1253">
        <f t="shared" si="79"/>
        <v>311138.22382111859</v>
      </c>
    </row>
    <row r="1254" spans="1:22" x14ac:dyDescent="0.2">
      <c r="A1254" s="24">
        <v>29129</v>
      </c>
      <c r="B1254" s="25" t="s">
        <v>1472</v>
      </c>
      <c r="C1254" s="46">
        <v>260</v>
      </c>
      <c r="D1254" s="46">
        <v>221</v>
      </c>
      <c r="E1254" s="53">
        <v>0</v>
      </c>
      <c r="F1254" s="54">
        <v>144.82</v>
      </c>
      <c r="G1254" s="46">
        <v>105.82</v>
      </c>
      <c r="H1254" s="53">
        <v>0</v>
      </c>
      <c r="I1254" s="54">
        <v>165.94460000000001</v>
      </c>
      <c r="J1254" s="46">
        <v>165.94460000000001</v>
      </c>
      <c r="K1254" s="54">
        <v>13.23419</v>
      </c>
      <c r="L1254" s="46">
        <v>11.656739999999999</v>
      </c>
      <c r="M1254" s="53">
        <f t="shared" si="76"/>
        <v>1.5774500000000007</v>
      </c>
      <c r="N1254" s="11">
        <v>2.465241636511279</v>
      </c>
      <c r="O1254" s="11">
        <v>2.171397024977463</v>
      </c>
      <c r="P1254" s="11">
        <v>0.29384461153381652</v>
      </c>
      <c r="Q1254" s="26">
        <v>42830</v>
      </c>
      <c r="R1254">
        <v>152430</v>
      </c>
      <c r="S1254">
        <v>7740</v>
      </c>
      <c r="T1254" s="27">
        <f t="shared" si="77"/>
        <v>203000</v>
      </c>
      <c r="U1254" s="46" t="str">
        <f t="shared" si="78"/>
        <v>MO</v>
      </c>
      <c r="V1254">
        <f t="shared" si="79"/>
        <v>500444.05221178965</v>
      </c>
    </row>
    <row r="1255" spans="1:22" x14ac:dyDescent="0.2">
      <c r="A1255" s="24">
        <v>55083</v>
      </c>
      <c r="B1255" s="25" t="s">
        <v>1473</v>
      </c>
      <c r="C1255" s="46">
        <v>747</v>
      </c>
      <c r="D1255" s="46">
        <v>685</v>
      </c>
      <c r="E1255" s="53">
        <v>113</v>
      </c>
      <c r="F1255" s="54">
        <v>566.22</v>
      </c>
      <c r="G1255" s="46">
        <v>504.22</v>
      </c>
      <c r="H1255" s="53">
        <v>0</v>
      </c>
      <c r="I1255" s="54">
        <v>165.94460000000001</v>
      </c>
      <c r="J1255" s="46">
        <v>165.94460000000001</v>
      </c>
      <c r="K1255" s="54">
        <v>16.860610000000001</v>
      </c>
      <c r="L1255" s="46">
        <v>14.7036</v>
      </c>
      <c r="M1255" s="53">
        <f t="shared" si="76"/>
        <v>2.1570100000000014</v>
      </c>
      <c r="N1255" s="11">
        <v>3.14076477585545</v>
      </c>
      <c r="O1255" s="11">
        <v>2.7389607468690751</v>
      </c>
      <c r="P1255" s="11">
        <v>0.40180402898637518</v>
      </c>
      <c r="Q1255" s="26">
        <v>133190</v>
      </c>
      <c r="R1255">
        <v>49190</v>
      </c>
      <c r="S1255">
        <v>7600</v>
      </c>
      <c r="T1255" s="27">
        <f t="shared" si="77"/>
        <v>189980</v>
      </c>
      <c r="U1255" s="46" t="str">
        <f t="shared" si="78"/>
        <v>WI</v>
      </c>
      <c r="V1255">
        <f t="shared" si="79"/>
        <v>596682.49211701844</v>
      </c>
    </row>
    <row r="1256" spans="1:22" x14ac:dyDescent="0.2">
      <c r="A1256" s="24">
        <v>20169</v>
      </c>
      <c r="B1256" s="25" t="s">
        <v>1474</v>
      </c>
      <c r="C1256" s="46">
        <v>646</v>
      </c>
      <c r="D1256" s="46">
        <v>730</v>
      </c>
      <c r="E1256" s="53">
        <v>197</v>
      </c>
      <c r="F1256" s="54">
        <v>548.54</v>
      </c>
      <c r="G1256" s="46">
        <v>632.54</v>
      </c>
      <c r="H1256" s="53">
        <v>99.539990000000003</v>
      </c>
      <c r="I1256" s="54">
        <v>165.81800000000001</v>
      </c>
      <c r="J1256" s="46">
        <v>165.81800000000001</v>
      </c>
      <c r="K1256" s="54">
        <v>14.57033</v>
      </c>
      <c r="L1256" s="46">
        <v>11.61608</v>
      </c>
      <c r="M1256" s="53">
        <f t="shared" si="76"/>
        <v>2.95425</v>
      </c>
      <c r="N1256" s="11">
        <v>2.7141354456683322</v>
      </c>
      <c r="O1256" s="11">
        <v>2.1638229516914849</v>
      </c>
      <c r="P1256" s="11">
        <v>0.55031249397684678</v>
      </c>
      <c r="Q1256" s="26">
        <v>187320</v>
      </c>
      <c r="R1256">
        <v>5620</v>
      </c>
      <c r="S1256">
        <v>177330</v>
      </c>
      <c r="T1256" s="27">
        <f t="shared" si="77"/>
        <v>370270</v>
      </c>
      <c r="U1256" s="46" t="str">
        <f t="shared" si="78"/>
        <v>KS</v>
      </c>
      <c r="V1256">
        <f t="shared" si="79"/>
        <v>1004962.9314676133</v>
      </c>
    </row>
    <row r="1257" spans="1:22" x14ac:dyDescent="0.2">
      <c r="A1257" s="24">
        <v>29005</v>
      </c>
      <c r="B1257" s="25" t="s">
        <v>1475</v>
      </c>
      <c r="C1257" s="46">
        <v>1007</v>
      </c>
      <c r="D1257" s="46">
        <v>400</v>
      </c>
      <c r="E1257" s="53">
        <v>116</v>
      </c>
      <c r="F1257" s="54">
        <v>932.42</v>
      </c>
      <c r="G1257" s="46">
        <v>325.42</v>
      </c>
      <c r="H1257" s="53">
        <v>41.42</v>
      </c>
      <c r="I1257" s="54">
        <v>165.69149999999999</v>
      </c>
      <c r="J1257" s="46">
        <v>165.69149999999999</v>
      </c>
      <c r="K1257" s="54">
        <v>14.149800000000001</v>
      </c>
      <c r="L1257" s="46">
        <v>12.109780000000001</v>
      </c>
      <c r="M1257" s="53">
        <f t="shared" si="76"/>
        <v>2.0400200000000002</v>
      </c>
      <c r="N1257" s="11">
        <v>2.6357998569090588</v>
      </c>
      <c r="O1257" s="11">
        <v>2.2557885193571772</v>
      </c>
      <c r="P1257" s="11">
        <v>0.38001133755188188</v>
      </c>
      <c r="Q1257" s="26">
        <v>255300</v>
      </c>
      <c r="R1257">
        <v>36410</v>
      </c>
      <c r="S1257">
        <v>13160</v>
      </c>
      <c r="T1257" s="27">
        <f t="shared" si="77"/>
        <v>304870</v>
      </c>
      <c r="U1257" s="46" t="str">
        <f t="shared" si="78"/>
        <v>MO</v>
      </c>
      <c r="V1257">
        <f t="shared" si="79"/>
        <v>803576.30237586482</v>
      </c>
    </row>
    <row r="1258" spans="1:22" x14ac:dyDescent="0.2">
      <c r="A1258" s="24">
        <v>39109</v>
      </c>
      <c r="B1258" s="25" t="s">
        <v>1476</v>
      </c>
      <c r="C1258" s="46">
        <v>2058</v>
      </c>
      <c r="D1258" s="46">
        <v>1230</v>
      </c>
      <c r="E1258" s="53">
        <v>0</v>
      </c>
      <c r="F1258" s="54">
        <v>1532.94</v>
      </c>
      <c r="G1258" s="46">
        <v>704.94</v>
      </c>
      <c r="H1258" s="53">
        <v>0</v>
      </c>
      <c r="I1258" s="54">
        <v>165.69149999999999</v>
      </c>
      <c r="J1258" s="46">
        <v>165.69149999999999</v>
      </c>
      <c r="K1258" s="54">
        <v>25.381319999999999</v>
      </c>
      <c r="L1258" s="46">
        <v>23.547640000000001</v>
      </c>
      <c r="M1258" s="53">
        <f t="shared" si="76"/>
        <v>1.8336799999999975</v>
      </c>
      <c r="N1258" s="11">
        <v>4.7279876481761596</v>
      </c>
      <c r="O1258" s="11">
        <v>4.3864129629073227</v>
      </c>
      <c r="P1258" s="11">
        <v>0.3415746852688375</v>
      </c>
      <c r="Q1258" s="26">
        <v>186720</v>
      </c>
      <c r="R1258">
        <v>15460</v>
      </c>
      <c r="S1258">
        <v>4300</v>
      </c>
      <c r="T1258" s="27">
        <f t="shared" si="77"/>
        <v>206480</v>
      </c>
      <c r="U1258" s="46" t="str">
        <f t="shared" si="78"/>
        <v>OH</v>
      </c>
      <c r="V1258">
        <f t="shared" si="79"/>
        <v>976234.88959541346</v>
      </c>
    </row>
    <row r="1259" spans="1:22" x14ac:dyDescent="0.2">
      <c r="A1259" s="24">
        <v>46087</v>
      </c>
      <c r="B1259" s="25" t="s">
        <v>1477</v>
      </c>
      <c r="C1259" s="46">
        <v>453</v>
      </c>
      <c r="D1259" s="46">
        <v>286</v>
      </c>
      <c r="E1259" s="53">
        <v>75</v>
      </c>
      <c r="F1259" s="54">
        <v>276.39999999999998</v>
      </c>
      <c r="G1259" s="46">
        <v>109.4</v>
      </c>
      <c r="H1259" s="53">
        <v>0</v>
      </c>
      <c r="I1259" s="54"/>
      <c r="J1259" s="46">
        <v>165.47229999999999</v>
      </c>
      <c r="K1259" s="54">
        <v>13.81776</v>
      </c>
      <c r="L1259" s="46">
        <v>11.47386</v>
      </c>
      <c r="M1259" s="53">
        <f t="shared" si="76"/>
        <v>2.3438999999999997</v>
      </c>
      <c r="N1259" s="11">
        <v>2.5739480297109298</v>
      </c>
      <c r="O1259" s="11">
        <v>2.13733046023227</v>
      </c>
      <c r="P1259" s="11">
        <v>0.43661756947865987</v>
      </c>
      <c r="Q1259" s="26">
        <v>238710</v>
      </c>
      <c r="R1259">
        <v>80230</v>
      </c>
      <c r="S1259">
        <v>16450</v>
      </c>
      <c r="T1259" s="27">
        <f t="shared" si="77"/>
        <v>335390</v>
      </c>
      <c r="U1259" s="46" t="str">
        <f t="shared" si="78"/>
        <v>SD</v>
      </c>
      <c r="V1259">
        <f t="shared" si="79"/>
        <v>863276.42968474876</v>
      </c>
    </row>
    <row r="1260" spans="1:22" x14ac:dyDescent="0.2">
      <c r="A1260" s="24">
        <v>48043</v>
      </c>
      <c r="B1260" s="25" t="s">
        <v>1478</v>
      </c>
      <c r="C1260" s="46">
        <v>170</v>
      </c>
      <c r="D1260" s="46">
        <v>170</v>
      </c>
      <c r="E1260" s="53">
        <v>73</v>
      </c>
      <c r="F1260" s="54">
        <v>0</v>
      </c>
      <c r="G1260" s="46">
        <v>0</v>
      </c>
      <c r="H1260" s="53">
        <v>0</v>
      </c>
      <c r="I1260" s="54"/>
      <c r="J1260" s="46">
        <v>165.4221</v>
      </c>
      <c r="K1260" s="54">
        <v>11.4861</v>
      </c>
      <c r="L1260" s="46">
        <v>15.162699999999999</v>
      </c>
      <c r="M1260" s="53">
        <f t="shared" si="76"/>
        <v>-3.6765999999999988</v>
      </c>
      <c r="N1260" s="11">
        <v>2.1396105059041921</v>
      </c>
      <c r="O1260" s="11">
        <v>2.8244810873902799</v>
      </c>
      <c r="P1260" s="11">
        <v>-0.68487058148608759</v>
      </c>
      <c r="Q1260" s="26">
        <v>0</v>
      </c>
      <c r="R1260">
        <v>0</v>
      </c>
      <c r="S1260">
        <v>24940</v>
      </c>
      <c r="T1260" s="27">
        <f t="shared" si="77"/>
        <v>24940</v>
      </c>
      <c r="U1260" s="46" t="str">
        <f t="shared" si="78"/>
        <v>TX</v>
      </c>
      <c r="V1260">
        <f t="shared" si="79"/>
        <v>53361.886017250552</v>
      </c>
    </row>
    <row r="1261" spans="1:22" x14ac:dyDescent="0.2">
      <c r="A1261" s="24">
        <v>20017</v>
      </c>
      <c r="B1261" s="25" t="s">
        <v>1479</v>
      </c>
      <c r="C1261" s="46">
        <v>263</v>
      </c>
      <c r="D1261" s="46">
        <v>337</v>
      </c>
      <c r="E1261" s="53">
        <v>116</v>
      </c>
      <c r="F1261" s="54">
        <v>159.32</v>
      </c>
      <c r="G1261" s="46">
        <v>233.32</v>
      </c>
      <c r="H1261" s="53">
        <v>12.32</v>
      </c>
      <c r="I1261" s="54"/>
      <c r="J1261" s="46">
        <v>165.08330000000001</v>
      </c>
      <c r="K1261" s="54">
        <v>14.16614</v>
      </c>
      <c r="L1261" s="46">
        <v>11.50981</v>
      </c>
      <c r="M1261" s="53">
        <f t="shared" si="76"/>
        <v>2.6563300000000005</v>
      </c>
      <c r="N1261" s="11">
        <v>2.6388436433697788</v>
      </c>
      <c r="O1261" s="11">
        <v>2.144027163002336</v>
      </c>
      <c r="P1261" s="11">
        <v>0.4948164803674428</v>
      </c>
      <c r="Q1261" s="26">
        <v>33130</v>
      </c>
      <c r="R1261">
        <v>17720</v>
      </c>
      <c r="S1261">
        <v>402870</v>
      </c>
      <c r="T1261" s="27">
        <f t="shared" si="77"/>
        <v>453720</v>
      </c>
      <c r="U1261" s="46" t="str">
        <f t="shared" si="78"/>
        <v>KS</v>
      </c>
      <c r="V1261">
        <f t="shared" si="79"/>
        <v>1197296.1378697359</v>
      </c>
    </row>
    <row r="1262" spans="1:22" x14ac:dyDescent="0.2">
      <c r="A1262" s="24">
        <v>29115</v>
      </c>
      <c r="B1262" s="25" t="s">
        <v>1480</v>
      </c>
      <c r="C1262" s="46">
        <v>620</v>
      </c>
      <c r="D1262" s="46">
        <v>620</v>
      </c>
      <c r="E1262" s="53">
        <v>7</v>
      </c>
      <c r="F1262" s="54">
        <v>523.20000000000005</v>
      </c>
      <c r="G1262" s="46">
        <v>523.20000000000005</v>
      </c>
      <c r="H1262" s="53">
        <v>0</v>
      </c>
      <c r="I1262" s="54">
        <v>164.93199999999999</v>
      </c>
      <c r="J1262" s="46">
        <v>164.93199999999999</v>
      </c>
      <c r="K1262" s="54">
        <v>13.528890000000001</v>
      </c>
      <c r="L1262" s="46">
        <v>11.55158</v>
      </c>
      <c r="M1262" s="53">
        <f t="shared" si="76"/>
        <v>1.977310000000001</v>
      </c>
      <c r="N1262" s="11">
        <v>2.5201378341841161</v>
      </c>
      <c r="O1262" s="11">
        <v>2.151808005136012</v>
      </c>
      <c r="P1262" s="11">
        <v>0.36832982904810352</v>
      </c>
      <c r="Q1262" s="26">
        <v>85710</v>
      </c>
      <c r="R1262">
        <v>210140</v>
      </c>
      <c r="S1262">
        <v>4050</v>
      </c>
      <c r="T1262" s="27">
        <f t="shared" si="77"/>
        <v>299900</v>
      </c>
      <c r="U1262" s="46" t="str">
        <f t="shared" si="78"/>
        <v>MO</v>
      </c>
      <c r="V1262">
        <f t="shared" si="79"/>
        <v>755789.33647181641</v>
      </c>
    </row>
    <row r="1263" spans="1:22" x14ac:dyDescent="0.2">
      <c r="A1263" s="24">
        <v>18163</v>
      </c>
      <c r="B1263" s="25" t="s">
        <v>1481</v>
      </c>
      <c r="C1263" s="46">
        <v>2449</v>
      </c>
      <c r="D1263" s="46">
        <v>2478</v>
      </c>
      <c r="E1263" s="53">
        <v>951</v>
      </c>
      <c r="F1263" s="54">
        <v>2275.46</v>
      </c>
      <c r="G1263" s="46">
        <v>2304.46</v>
      </c>
      <c r="H1263" s="53">
        <v>777.46</v>
      </c>
      <c r="I1263" s="54">
        <v>164.80539999999999</v>
      </c>
      <c r="J1263" s="46">
        <v>164.80539999999999</v>
      </c>
      <c r="K1263" s="54">
        <v>13.704639999999999</v>
      </c>
      <c r="L1263" s="46">
        <v>12.02153</v>
      </c>
      <c r="M1263" s="53">
        <f t="shared" si="76"/>
        <v>1.6831099999999992</v>
      </c>
      <c r="N1263" s="11">
        <v>2.5528762350697649</v>
      </c>
      <c r="O1263" s="11">
        <v>2.2393494645739129</v>
      </c>
      <c r="P1263" s="11">
        <v>0.31352677049585181</v>
      </c>
      <c r="Q1263" s="26">
        <v>68260</v>
      </c>
      <c r="R1263">
        <v>8000</v>
      </c>
      <c r="S1263">
        <v>940</v>
      </c>
      <c r="T1263" s="27">
        <f t="shared" si="77"/>
        <v>77200</v>
      </c>
      <c r="U1263" s="46" t="str">
        <f t="shared" si="78"/>
        <v>IN</v>
      </c>
      <c r="V1263">
        <f t="shared" si="79"/>
        <v>197082.04534738587</v>
      </c>
    </row>
    <row r="1264" spans="1:22" x14ac:dyDescent="0.2">
      <c r="A1264" s="24">
        <v>18007</v>
      </c>
      <c r="B1264" s="25" t="s">
        <v>1482</v>
      </c>
      <c r="C1264" s="46">
        <v>1720</v>
      </c>
      <c r="D1264" s="46">
        <v>1810</v>
      </c>
      <c r="E1264" s="53">
        <v>0</v>
      </c>
      <c r="F1264" s="54">
        <v>1576.92</v>
      </c>
      <c r="G1264" s="46">
        <v>1666.92</v>
      </c>
      <c r="H1264" s="53">
        <v>0</v>
      </c>
      <c r="I1264" s="54"/>
      <c r="J1264" s="46">
        <v>164.46870000000001</v>
      </c>
      <c r="K1264" s="54">
        <v>13.594469999999999</v>
      </c>
      <c r="L1264" s="46">
        <v>10.478440000000001</v>
      </c>
      <c r="M1264" s="53">
        <f t="shared" si="76"/>
        <v>3.1160299999999985</v>
      </c>
      <c r="N1264" s="11">
        <v>2.5323539612400521</v>
      </c>
      <c r="O1264" s="11">
        <v>1.9519053734067029</v>
      </c>
      <c r="P1264" s="11">
        <v>0.58044858783334963</v>
      </c>
      <c r="Q1264" s="26">
        <v>237340</v>
      </c>
      <c r="R1264">
        <v>4320</v>
      </c>
      <c r="S1264">
        <v>190</v>
      </c>
      <c r="T1264" s="27">
        <f t="shared" si="77"/>
        <v>241850</v>
      </c>
      <c r="U1264" s="46" t="str">
        <f t="shared" si="78"/>
        <v>IN</v>
      </c>
      <c r="V1264">
        <f t="shared" si="79"/>
        <v>612449.80552590662</v>
      </c>
    </row>
    <row r="1265" spans="1:22" x14ac:dyDescent="0.2">
      <c r="A1265" s="24">
        <v>29113</v>
      </c>
      <c r="B1265" s="25" t="s">
        <v>1483</v>
      </c>
      <c r="C1265" s="46">
        <v>1445</v>
      </c>
      <c r="D1265" s="46">
        <v>1187</v>
      </c>
      <c r="E1265" s="53">
        <v>101</v>
      </c>
      <c r="F1265" s="54">
        <v>1322.26</v>
      </c>
      <c r="G1265" s="46">
        <v>1064.26</v>
      </c>
      <c r="H1265" s="53">
        <v>0</v>
      </c>
      <c r="I1265" s="54">
        <v>164.29910000000001</v>
      </c>
      <c r="J1265" s="46">
        <v>164.29910000000001</v>
      </c>
      <c r="K1265" s="54">
        <v>12.79434</v>
      </c>
      <c r="L1265" s="46">
        <v>11.14916</v>
      </c>
      <c r="M1265" s="53">
        <f t="shared" si="76"/>
        <v>1.6451799999999999</v>
      </c>
      <c r="N1265" s="11">
        <v>2.3833071521325988</v>
      </c>
      <c r="O1265" s="11">
        <v>2.0768459153243302</v>
      </c>
      <c r="P1265" s="11">
        <v>0.30646123680826898</v>
      </c>
      <c r="Q1265" s="26">
        <v>107330</v>
      </c>
      <c r="R1265">
        <v>107830</v>
      </c>
      <c r="S1265">
        <v>4400</v>
      </c>
      <c r="T1265" s="27">
        <f t="shared" si="77"/>
        <v>219560</v>
      </c>
      <c r="U1265" s="46" t="str">
        <f t="shared" si="78"/>
        <v>MO</v>
      </c>
      <c r="V1265">
        <f t="shared" si="79"/>
        <v>523278.91832223337</v>
      </c>
    </row>
    <row r="1266" spans="1:22" x14ac:dyDescent="0.2">
      <c r="A1266" s="24">
        <v>23021</v>
      </c>
      <c r="B1266" s="25" t="s">
        <v>1484</v>
      </c>
      <c r="C1266" s="46">
        <v>708.74400000000003</v>
      </c>
      <c r="D1266" s="46">
        <v>0</v>
      </c>
      <c r="E1266" s="53">
        <v>81.686300000000003</v>
      </c>
      <c r="F1266" s="54">
        <v>638.37019999999995</v>
      </c>
      <c r="G1266" s="46">
        <v>0</v>
      </c>
      <c r="H1266" s="53">
        <v>11.31223</v>
      </c>
      <c r="I1266" s="54">
        <v>163.7928</v>
      </c>
      <c r="J1266" s="46">
        <v>163.7928</v>
      </c>
      <c r="K1266" s="54">
        <v>21.11937</v>
      </c>
      <c r="L1266" s="46">
        <v>19.296009999999999</v>
      </c>
      <c r="M1266" s="53">
        <f t="shared" si="76"/>
        <v>1.823360000000001</v>
      </c>
      <c r="N1266" s="11">
        <v>3.934079098221138</v>
      </c>
      <c r="O1266" s="11">
        <v>3.5944268044011758</v>
      </c>
      <c r="P1266" s="11">
        <v>0.33965229381996243</v>
      </c>
      <c r="Q1266" s="26">
        <v>9440</v>
      </c>
      <c r="R1266">
        <v>6500</v>
      </c>
      <c r="S1266">
        <v>15790</v>
      </c>
      <c r="T1266" s="27">
        <f t="shared" si="77"/>
        <v>31730</v>
      </c>
      <c r="U1266" s="46" t="str">
        <f t="shared" si="78"/>
        <v>ME</v>
      </c>
      <c r="V1266">
        <f t="shared" si="79"/>
        <v>124828.32978655671</v>
      </c>
    </row>
    <row r="1267" spans="1:22" x14ac:dyDescent="0.2">
      <c r="A1267" s="24">
        <v>20115</v>
      </c>
      <c r="B1267" s="25" t="s">
        <v>1485</v>
      </c>
      <c r="C1267" s="46">
        <v>712</v>
      </c>
      <c r="D1267" s="46">
        <v>687</v>
      </c>
      <c r="E1267" s="53">
        <v>419</v>
      </c>
      <c r="F1267" s="54">
        <v>614.54</v>
      </c>
      <c r="G1267" s="46">
        <v>589.54</v>
      </c>
      <c r="H1267" s="53">
        <v>321.54000000000002</v>
      </c>
      <c r="I1267" s="54"/>
      <c r="J1267" s="46">
        <v>163.64160000000001</v>
      </c>
      <c r="K1267" s="54">
        <v>14.57033</v>
      </c>
      <c r="L1267" s="46">
        <v>11.61608</v>
      </c>
      <c r="M1267" s="53">
        <f t="shared" si="76"/>
        <v>2.95425</v>
      </c>
      <c r="N1267" s="11">
        <v>2.7141354456683322</v>
      </c>
      <c r="O1267" s="11">
        <v>2.1638229516914849</v>
      </c>
      <c r="P1267" s="11">
        <v>0.55031249397684678</v>
      </c>
      <c r="Q1267" s="26">
        <v>247710</v>
      </c>
      <c r="R1267">
        <v>16190</v>
      </c>
      <c r="S1267">
        <v>278120</v>
      </c>
      <c r="T1267" s="27">
        <f t="shared" si="77"/>
        <v>542020</v>
      </c>
      <c r="U1267" s="46" t="str">
        <f t="shared" si="78"/>
        <v>KS</v>
      </c>
      <c r="V1267">
        <f t="shared" si="79"/>
        <v>1471115.6942611495</v>
      </c>
    </row>
    <row r="1268" spans="1:22" x14ac:dyDescent="0.2">
      <c r="A1268" s="24">
        <v>17039</v>
      </c>
      <c r="B1268" s="25" t="s">
        <v>1486</v>
      </c>
      <c r="C1268" s="46">
        <v>1161</v>
      </c>
      <c r="D1268" s="46">
        <v>1978</v>
      </c>
      <c r="E1268" s="53">
        <v>0</v>
      </c>
      <c r="F1268" s="54">
        <v>1058.8</v>
      </c>
      <c r="G1268" s="46">
        <v>1875.8</v>
      </c>
      <c r="H1268" s="53">
        <v>0</v>
      </c>
      <c r="I1268" s="54">
        <v>163.28649999999999</v>
      </c>
      <c r="J1268" s="46">
        <v>163.28649999999999</v>
      </c>
      <c r="K1268" s="54">
        <v>13.36495</v>
      </c>
      <c r="L1268" s="46">
        <v>10.2568</v>
      </c>
      <c r="M1268" s="53">
        <f t="shared" si="76"/>
        <v>3.1081500000000002</v>
      </c>
      <c r="N1268" s="11">
        <v>2.4895993793266848</v>
      </c>
      <c r="O1268" s="11">
        <v>1.9106186640337559</v>
      </c>
      <c r="P1268" s="11">
        <v>0.57898071529292927</v>
      </c>
      <c r="Q1268" s="26">
        <v>204550</v>
      </c>
      <c r="R1268">
        <v>10050</v>
      </c>
      <c r="S1268">
        <v>440</v>
      </c>
      <c r="T1268" s="27">
        <f t="shared" si="77"/>
        <v>215040</v>
      </c>
      <c r="U1268" s="46" t="str">
        <f t="shared" si="78"/>
        <v>IL</v>
      </c>
      <c r="V1268">
        <f t="shared" si="79"/>
        <v>535363.45053041028</v>
      </c>
    </row>
    <row r="1269" spans="1:22" x14ac:dyDescent="0.2">
      <c r="A1269" s="24">
        <v>20197</v>
      </c>
      <c r="B1269" s="25" t="s">
        <v>1487</v>
      </c>
      <c r="C1269" s="46">
        <v>497</v>
      </c>
      <c r="D1269" s="46">
        <v>497</v>
      </c>
      <c r="E1269" s="53">
        <v>0</v>
      </c>
      <c r="F1269" s="54">
        <v>408.82</v>
      </c>
      <c r="G1269" s="46">
        <v>408.82</v>
      </c>
      <c r="H1269" s="53">
        <v>0</v>
      </c>
      <c r="I1269" s="54"/>
      <c r="J1269" s="46">
        <v>163.2004</v>
      </c>
      <c r="K1269" s="54">
        <v>14.01535</v>
      </c>
      <c r="L1269" s="46">
        <v>11.696949999999999</v>
      </c>
      <c r="M1269" s="53">
        <f t="shared" si="76"/>
        <v>2.3184000000000005</v>
      </c>
      <c r="N1269" s="11">
        <v>2.6107547473837349</v>
      </c>
      <c r="O1269" s="11">
        <v>2.1788872730549138</v>
      </c>
      <c r="P1269" s="11">
        <v>0.43186747432882189</v>
      </c>
      <c r="Q1269" s="26">
        <v>49530</v>
      </c>
      <c r="R1269">
        <v>83440</v>
      </c>
      <c r="S1269">
        <v>331460</v>
      </c>
      <c r="T1269" s="27">
        <f t="shared" si="77"/>
        <v>464430</v>
      </c>
      <c r="U1269" s="46" t="str">
        <f t="shared" si="78"/>
        <v>KS</v>
      </c>
      <c r="V1269">
        <f t="shared" si="79"/>
        <v>1212512.8273274279</v>
      </c>
    </row>
    <row r="1270" spans="1:22" x14ac:dyDescent="0.2">
      <c r="A1270" s="24">
        <v>31037</v>
      </c>
      <c r="B1270" s="25" t="s">
        <v>1488</v>
      </c>
      <c r="C1270" s="46">
        <v>755</v>
      </c>
      <c r="D1270" s="46">
        <v>251</v>
      </c>
      <c r="E1270" s="53">
        <v>382</v>
      </c>
      <c r="F1270" s="54">
        <v>607.98</v>
      </c>
      <c r="G1270" s="46">
        <v>103.98</v>
      </c>
      <c r="H1270" s="53">
        <v>234.98</v>
      </c>
      <c r="I1270" s="54">
        <v>163.0333</v>
      </c>
      <c r="J1270" s="46">
        <v>163.0333</v>
      </c>
      <c r="K1270" s="54">
        <v>14.57033</v>
      </c>
      <c r="L1270" s="46">
        <v>12.159739999999999</v>
      </c>
      <c r="M1270" s="53">
        <f t="shared" si="76"/>
        <v>2.4105900000000009</v>
      </c>
      <c r="N1270" s="11">
        <v>2.7141354456683322</v>
      </c>
      <c r="O1270" s="11">
        <v>2.2650949802860358</v>
      </c>
      <c r="P1270" s="11">
        <v>0.44904046538229592</v>
      </c>
      <c r="Q1270" s="26">
        <v>204540</v>
      </c>
      <c r="R1270">
        <v>1340</v>
      </c>
      <c r="S1270">
        <v>36210</v>
      </c>
      <c r="T1270" s="27">
        <f t="shared" si="77"/>
        <v>242090</v>
      </c>
      <c r="U1270" s="46" t="str">
        <f t="shared" si="78"/>
        <v>NE</v>
      </c>
      <c r="V1270">
        <f t="shared" si="79"/>
        <v>657065.05004184658</v>
      </c>
    </row>
    <row r="1271" spans="1:22" x14ac:dyDescent="0.2">
      <c r="A1271" s="24">
        <v>27133</v>
      </c>
      <c r="B1271" s="25" t="s">
        <v>1489</v>
      </c>
      <c r="C1271" s="46">
        <v>741</v>
      </c>
      <c r="D1271" s="46">
        <v>699</v>
      </c>
      <c r="E1271" s="53">
        <v>98</v>
      </c>
      <c r="F1271" s="54">
        <v>678.9</v>
      </c>
      <c r="G1271" s="46">
        <v>636.9</v>
      </c>
      <c r="H1271" s="53">
        <v>35.9</v>
      </c>
      <c r="I1271" s="54"/>
      <c r="J1271" s="46">
        <v>162.88470000000001</v>
      </c>
      <c r="K1271" s="54">
        <v>15.716559999999999</v>
      </c>
      <c r="L1271" s="46">
        <v>11.203720000000001</v>
      </c>
      <c r="M1271" s="53">
        <f t="shared" si="76"/>
        <v>4.5128399999999989</v>
      </c>
      <c r="N1271" s="11">
        <v>2.927653154044767</v>
      </c>
      <c r="O1271" s="11">
        <v>2.0870092561625722</v>
      </c>
      <c r="P1271" s="11">
        <v>0.8406438978821944</v>
      </c>
      <c r="Q1271" s="26">
        <v>251980</v>
      </c>
      <c r="R1271">
        <v>20530</v>
      </c>
      <c r="S1271">
        <v>10090</v>
      </c>
      <c r="T1271" s="27">
        <f t="shared" si="77"/>
        <v>282600</v>
      </c>
      <c r="U1271" s="46" t="str">
        <f t="shared" si="78"/>
        <v>MN</v>
      </c>
      <c r="V1271">
        <f t="shared" si="79"/>
        <v>827354.78133305116</v>
      </c>
    </row>
    <row r="1272" spans="1:22" x14ac:dyDescent="0.2">
      <c r="A1272" s="24">
        <v>20127</v>
      </c>
      <c r="B1272" s="25" t="s">
        <v>1490</v>
      </c>
      <c r="C1272" s="46">
        <v>516</v>
      </c>
      <c r="D1272" s="46">
        <v>516</v>
      </c>
      <c r="E1272" s="53">
        <v>0</v>
      </c>
      <c r="F1272" s="54">
        <v>408.96</v>
      </c>
      <c r="G1272" s="46">
        <v>408.96</v>
      </c>
      <c r="H1272" s="53">
        <v>0</v>
      </c>
      <c r="I1272" s="54"/>
      <c r="J1272" s="46">
        <v>162.78280000000001</v>
      </c>
      <c r="K1272" s="54">
        <v>13.94699</v>
      </c>
      <c r="L1272" s="46">
        <v>11.452199999999999</v>
      </c>
      <c r="M1272" s="53">
        <f t="shared" si="76"/>
        <v>2.4947900000000001</v>
      </c>
      <c r="N1272" s="11">
        <v>2.5980207668173452</v>
      </c>
      <c r="O1272" s="11">
        <v>2.1332956735285249</v>
      </c>
      <c r="P1272" s="11">
        <v>0.46472509328882039</v>
      </c>
      <c r="Q1272" s="26">
        <v>80730</v>
      </c>
      <c r="R1272">
        <v>19950</v>
      </c>
      <c r="S1272">
        <v>302970</v>
      </c>
      <c r="T1272" s="27">
        <f t="shared" si="77"/>
        <v>403650</v>
      </c>
      <c r="U1272" s="46" t="str">
        <f t="shared" si="78"/>
        <v>KS</v>
      </c>
      <c r="V1272">
        <f t="shared" si="79"/>
        <v>1048691.0825258214</v>
      </c>
    </row>
    <row r="1273" spans="1:22" x14ac:dyDescent="0.2">
      <c r="A1273" s="24">
        <v>5091</v>
      </c>
      <c r="B1273" s="25" t="s">
        <v>1491</v>
      </c>
      <c r="C1273" s="46">
        <v>685</v>
      </c>
      <c r="D1273" s="46">
        <v>309</v>
      </c>
      <c r="E1273" s="53">
        <v>427</v>
      </c>
      <c r="F1273" s="54">
        <v>308.22000000000003</v>
      </c>
      <c r="G1273" s="46">
        <v>0</v>
      </c>
      <c r="H1273" s="53">
        <v>50.219970000000004</v>
      </c>
      <c r="I1273" s="54">
        <v>162.78020000000001</v>
      </c>
      <c r="J1273" s="46">
        <v>162.78020000000001</v>
      </c>
      <c r="K1273" s="54">
        <v>11.32611</v>
      </c>
      <c r="L1273" s="46">
        <v>16.397349999999999</v>
      </c>
      <c r="M1273" s="53">
        <f t="shared" si="76"/>
        <v>-5.0712399999999995</v>
      </c>
      <c r="N1273" s="11">
        <v>2.1098078500993842</v>
      </c>
      <c r="O1273" s="11">
        <v>3.0544695178509769</v>
      </c>
      <c r="P1273" s="11">
        <v>-0.94466166775159333</v>
      </c>
      <c r="Q1273" s="26">
        <v>75650</v>
      </c>
      <c r="R1273">
        <v>78570</v>
      </c>
      <c r="S1273">
        <v>100</v>
      </c>
      <c r="T1273" s="27">
        <f t="shared" si="77"/>
        <v>154320</v>
      </c>
      <c r="U1273" s="46" t="str">
        <f t="shared" si="78"/>
        <v>AR</v>
      </c>
      <c r="V1273">
        <f t="shared" si="79"/>
        <v>325585.54742733698</v>
      </c>
    </row>
    <row r="1274" spans="1:22" x14ac:dyDescent="0.2">
      <c r="A1274" s="24">
        <v>18143</v>
      </c>
      <c r="B1274" s="25" t="s">
        <v>1492</v>
      </c>
      <c r="C1274" s="46">
        <v>1624</v>
      </c>
      <c r="D1274" s="46">
        <v>1624</v>
      </c>
      <c r="E1274" s="53">
        <v>374</v>
      </c>
      <c r="F1274" s="54">
        <v>1452.04</v>
      </c>
      <c r="G1274" s="46">
        <v>1452.04</v>
      </c>
      <c r="H1274" s="53">
        <v>202.04</v>
      </c>
      <c r="I1274" s="54">
        <v>162.78020000000001</v>
      </c>
      <c r="J1274" s="46">
        <v>162.78020000000001</v>
      </c>
      <c r="K1274" s="54">
        <v>13.426679999999999</v>
      </c>
      <c r="L1274" s="46">
        <v>11.81166</v>
      </c>
      <c r="M1274" s="53">
        <f t="shared" si="76"/>
        <v>1.6150199999999995</v>
      </c>
      <c r="N1274" s="11">
        <v>2.5010983351541172</v>
      </c>
      <c r="O1274" s="11">
        <v>2.2002552500995392</v>
      </c>
      <c r="P1274" s="11">
        <v>0.30084308505457802</v>
      </c>
      <c r="Q1274" s="26">
        <v>34190</v>
      </c>
      <c r="R1274">
        <v>19610</v>
      </c>
      <c r="S1274">
        <v>1880</v>
      </c>
      <c r="T1274" s="27">
        <f t="shared" si="77"/>
        <v>55680</v>
      </c>
      <c r="U1274" s="46" t="str">
        <f t="shared" si="78"/>
        <v>IN</v>
      </c>
      <c r="V1274">
        <f t="shared" si="79"/>
        <v>139261.15530138125</v>
      </c>
    </row>
    <row r="1275" spans="1:22" x14ac:dyDescent="0.2">
      <c r="A1275" s="24">
        <v>36083</v>
      </c>
      <c r="B1275" s="25" t="s">
        <v>1493</v>
      </c>
      <c r="C1275" s="46">
        <v>1813</v>
      </c>
      <c r="D1275" s="46">
        <v>839</v>
      </c>
      <c r="E1275" s="53">
        <v>465</v>
      </c>
      <c r="F1275" s="54">
        <v>1576.1</v>
      </c>
      <c r="G1275" s="46">
        <v>602.1</v>
      </c>
      <c r="H1275" s="53">
        <v>228.1</v>
      </c>
      <c r="I1275" s="54">
        <v>162.78020000000001</v>
      </c>
      <c r="J1275" s="46">
        <v>162.78020000000001</v>
      </c>
      <c r="K1275" s="54">
        <v>22.859770000000001</v>
      </c>
      <c r="L1275" s="46">
        <v>20.92155</v>
      </c>
      <c r="M1275" s="53">
        <f t="shared" si="76"/>
        <v>1.9382200000000012</v>
      </c>
      <c r="N1275" s="11">
        <v>4.2582777491536277</v>
      </c>
      <c r="O1275" s="11">
        <v>3.8972295365528642</v>
      </c>
      <c r="P1275" s="11">
        <v>0.3610482126007632</v>
      </c>
      <c r="Q1275" s="26">
        <v>16420</v>
      </c>
      <c r="R1275">
        <v>75150</v>
      </c>
      <c r="S1275">
        <v>1120</v>
      </c>
      <c r="T1275" s="27">
        <f t="shared" si="77"/>
        <v>92690</v>
      </c>
      <c r="U1275" s="46" t="str">
        <f t="shared" si="78"/>
        <v>NY</v>
      </c>
      <c r="V1275">
        <f t="shared" si="79"/>
        <v>394699.76456904976</v>
      </c>
    </row>
    <row r="1276" spans="1:22" x14ac:dyDescent="0.2">
      <c r="A1276" s="24">
        <v>20061</v>
      </c>
      <c r="B1276" s="25" t="s">
        <v>1494</v>
      </c>
      <c r="C1276" s="46">
        <v>517</v>
      </c>
      <c r="D1276" s="46">
        <v>517</v>
      </c>
      <c r="E1276" s="53">
        <v>0</v>
      </c>
      <c r="F1276" s="54">
        <v>419.96</v>
      </c>
      <c r="G1276" s="46">
        <v>419.96</v>
      </c>
      <c r="H1276" s="53">
        <v>0</v>
      </c>
      <c r="I1276" s="54"/>
      <c r="J1276" s="46">
        <v>162.76609999999999</v>
      </c>
      <c r="K1276" s="54">
        <v>13.441700000000001</v>
      </c>
      <c r="L1276" s="46">
        <v>11.545579999999999</v>
      </c>
      <c r="M1276" s="53">
        <f t="shared" si="76"/>
        <v>1.8961200000000016</v>
      </c>
      <c r="N1276" s="11">
        <v>2.5038962343364921</v>
      </c>
      <c r="O1276" s="11">
        <v>2.1506903356889908</v>
      </c>
      <c r="P1276" s="11">
        <v>0.35320589864750102</v>
      </c>
      <c r="Q1276" s="26">
        <v>31860</v>
      </c>
      <c r="R1276">
        <v>8010</v>
      </c>
      <c r="S1276">
        <v>128530</v>
      </c>
      <c r="T1276" s="27">
        <f t="shared" si="77"/>
        <v>168400</v>
      </c>
      <c r="U1276" s="46" t="str">
        <f t="shared" si="78"/>
        <v>KS</v>
      </c>
      <c r="V1276">
        <f t="shared" si="79"/>
        <v>421656.1258622653</v>
      </c>
    </row>
    <row r="1277" spans="1:22" x14ac:dyDescent="0.2">
      <c r="A1277" s="24">
        <v>46043</v>
      </c>
      <c r="B1277" s="25" t="s">
        <v>1495</v>
      </c>
      <c r="C1277" s="46">
        <v>416</v>
      </c>
      <c r="D1277" s="46">
        <v>522</v>
      </c>
      <c r="E1277" s="53">
        <v>164</v>
      </c>
      <c r="F1277" s="54">
        <v>239.4</v>
      </c>
      <c r="G1277" s="46">
        <v>345.4</v>
      </c>
      <c r="H1277" s="53">
        <v>0</v>
      </c>
      <c r="I1277" s="54"/>
      <c r="J1277" s="46">
        <v>162.64189999999999</v>
      </c>
      <c r="K1277" s="54">
        <v>13.81776</v>
      </c>
      <c r="L1277" s="46">
        <v>11.89988</v>
      </c>
      <c r="M1277" s="53">
        <f t="shared" si="76"/>
        <v>1.9178800000000003</v>
      </c>
      <c r="N1277" s="11">
        <v>2.5739480297109298</v>
      </c>
      <c r="O1277" s="11">
        <v>2.2166887165355669</v>
      </c>
      <c r="P1277" s="11">
        <v>0.35725931317536258</v>
      </c>
      <c r="Q1277" s="26">
        <v>149170</v>
      </c>
      <c r="R1277">
        <v>94760</v>
      </c>
      <c r="S1277">
        <v>5650</v>
      </c>
      <c r="T1277" s="27">
        <f t="shared" si="77"/>
        <v>249580</v>
      </c>
      <c r="U1277" s="46" t="str">
        <f t="shared" si="78"/>
        <v>SD</v>
      </c>
      <c r="V1277">
        <f t="shared" si="79"/>
        <v>642405.94925525389</v>
      </c>
    </row>
    <row r="1278" spans="1:22" x14ac:dyDescent="0.2">
      <c r="A1278" s="24">
        <v>20121</v>
      </c>
      <c r="B1278" s="25" t="s">
        <v>1496</v>
      </c>
      <c r="C1278" s="46">
        <v>1440</v>
      </c>
      <c r="D1278" s="46">
        <v>1440</v>
      </c>
      <c r="E1278" s="53">
        <v>894</v>
      </c>
      <c r="F1278" s="54">
        <v>1338.92</v>
      </c>
      <c r="G1278" s="46">
        <v>1338.92</v>
      </c>
      <c r="H1278" s="53">
        <v>792.92</v>
      </c>
      <c r="I1278" s="54"/>
      <c r="J1278" s="46">
        <v>162.6266</v>
      </c>
      <c r="K1278" s="54">
        <v>13.45989</v>
      </c>
      <c r="L1278" s="46">
        <v>11.87918</v>
      </c>
      <c r="M1278" s="53">
        <f t="shared" si="76"/>
        <v>1.5807099999999998</v>
      </c>
      <c r="N1278" s="11">
        <v>2.5072846355433769</v>
      </c>
      <c r="O1278" s="11">
        <v>2.212832756943345</v>
      </c>
      <c r="P1278" s="11">
        <v>0.29445187860003103</v>
      </c>
      <c r="Q1278" s="26">
        <v>79550</v>
      </c>
      <c r="R1278">
        <v>193350</v>
      </c>
      <c r="S1278">
        <v>5150</v>
      </c>
      <c r="T1278" s="27">
        <f t="shared" si="77"/>
        <v>278050</v>
      </c>
      <c r="U1278" s="46" t="str">
        <f t="shared" si="78"/>
        <v>KS</v>
      </c>
      <c r="V1278">
        <f t="shared" si="79"/>
        <v>697150.49291283591</v>
      </c>
    </row>
    <row r="1279" spans="1:22" x14ac:dyDescent="0.2">
      <c r="A1279" s="24">
        <v>20091</v>
      </c>
      <c r="B1279" s="25" t="s">
        <v>1497</v>
      </c>
      <c r="C1279" s="46">
        <v>1677</v>
      </c>
      <c r="D1279" s="46">
        <v>1940</v>
      </c>
      <c r="E1279" s="53">
        <v>1014</v>
      </c>
      <c r="F1279" s="54">
        <v>1576.84</v>
      </c>
      <c r="G1279" s="46">
        <v>1839.84</v>
      </c>
      <c r="H1279" s="53">
        <v>913.84</v>
      </c>
      <c r="I1279" s="54"/>
      <c r="J1279" s="46">
        <v>162.60499999999999</v>
      </c>
      <c r="K1279" s="54">
        <v>13.69031</v>
      </c>
      <c r="L1279" s="46">
        <v>11.80645</v>
      </c>
      <c r="M1279" s="53">
        <f t="shared" si="76"/>
        <v>1.8838600000000003</v>
      </c>
      <c r="N1279" s="11">
        <v>2.550206867873797</v>
      </c>
      <c r="O1279" s="11">
        <v>2.199284740463042</v>
      </c>
      <c r="P1279" s="11">
        <v>0.35092212741075501</v>
      </c>
      <c r="Q1279" s="26">
        <v>56500</v>
      </c>
      <c r="R1279">
        <v>78550</v>
      </c>
      <c r="S1279">
        <v>4390</v>
      </c>
      <c r="T1279" s="27">
        <f t="shared" si="77"/>
        <v>139440</v>
      </c>
      <c r="U1279" s="46" t="str">
        <f t="shared" si="78"/>
        <v>KS</v>
      </c>
      <c r="V1279">
        <f t="shared" si="79"/>
        <v>355600.84565632226</v>
      </c>
    </row>
    <row r="1280" spans="1:22" x14ac:dyDescent="0.2">
      <c r="A1280" s="24">
        <v>1089</v>
      </c>
      <c r="B1280" s="25" t="s">
        <v>1498</v>
      </c>
      <c r="C1280" s="46">
        <v>2114</v>
      </c>
      <c r="D1280" s="46">
        <v>2114</v>
      </c>
      <c r="E1280" s="53">
        <v>2114</v>
      </c>
      <c r="F1280" s="54">
        <v>1784.62</v>
      </c>
      <c r="G1280" s="46">
        <v>1784.62</v>
      </c>
      <c r="H1280" s="53">
        <v>1784.62</v>
      </c>
      <c r="I1280" s="54">
        <v>162.1473</v>
      </c>
      <c r="J1280" s="46">
        <v>162.1473</v>
      </c>
      <c r="K1280" s="54">
        <v>11.30555</v>
      </c>
      <c r="L1280" s="46">
        <v>15.99423</v>
      </c>
      <c r="M1280" s="53">
        <f t="shared" si="76"/>
        <v>-4.6886799999999997</v>
      </c>
      <c r="N1280" s="11">
        <v>2.105977969460926</v>
      </c>
      <c r="O1280" s="11">
        <v>2.9793770332704761</v>
      </c>
      <c r="P1280" s="11">
        <v>-0.87339906380954968</v>
      </c>
      <c r="Q1280" s="26">
        <v>104500</v>
      </c>
      <c r="R1280">
        <v>100160</v>
      </c>
      <c r="S1280">
        <v>5630</v>
      </c>
      <c r="T1280" s="27">
        <f t="shared" si="77"/>
        <v>210290</v>
      </c>
      <c r="U1280" s="46" t="str">
        <f t="shared" si="78"/>
        <v>AL</v>
      </c>
      <c r="V1280">
        <f t="shared" si="79"/>
        <v>442866.10719793814</v>
      </c>
    </row>
    <row r="1281" spans="1:22" x14ac:dyDescent="0.2">
      <c r="A1281" s="24">
        <v>29185</v>
      </c>
      <c r="B1281" s="25" t="s">
        <v>1499</v>
      </c>
      <c r="C1281" s="46">
        <v>724</v>
      </c>
      <c r="D1281" s="46">
        <v>724</v>
      </c>
      <c r="E1281" s="53">
        <v>724</v>
      </c>
      <c r="F1281" s="54">
        <v>613.26</v>
      </c>
      <c r="G1281" s="46">
        <v>613.26</v>
      </c>
      <c r="H1281" s="53">
        <v>613.26</v>
      </c>
      <c r="I1281" s="54">
        <v>162.1473</v>
      </c>
      <c r="J1281" s="46">
        <v>162.1473</v>
      </c>
      <c r="K1281" s="54">
        <v>12.89118</v>
      </c>
      <c r="L1281" s="46">
        <v>11.35675</v>
      </c>
      <c r="M1281" s="53">
        <f t="shared" si="76"/>
        <v>1.5344300000000004</v>
      </c>
      <c r="N1281" s="11">
        <v>2.4013463370075141</v>
      </c>
      <c r="O1281" s="11">
        <v>2.115515415408836</v>
      </c>
      <c r="P1281" s="11">
        <v>0.28583092159867762</v>
      </c>
      <c r="Q1281" s="26">
        <v>49530</v>
      </c>
      <c r="R1281">
        <v>135920</v>
      </c>
      <c r="S1281">
        <v>6050</v>
      </c>
      <c r="T1281" s="27">
        <f t="shared" si="77"/>
        <v>191500</v>
      </c>
      <c r="U1281" s="46" t="str">
        <f t="shared" si="78"/>
        <v>MO</v>
      </c>
      <c r="V1281">
        <f t="shared" si="79"/>
        <v>459857.82353693893</v>
      </c>
    </row>
    <row r="1282" spans="1:22" x14ac:dyDescent="0.2">
      <c r="A1282" s="24">
        <v>28055</v>
      </c>
      <c r="B1282" s="25" t="s">
        <v>1500</v>
      </c>
      <c r="C1282" s="46">
        <v>426</v>
      </c>
      <c r="D1282" s="46">
        <v>102</v>
      </c>
      <c r="E1282" s="53">
        <v>46</v>
      </c>
      <c r="F1282" s="54">
        <v>69.300020000000004</v>
      </c>
      <c r="G1282" s="46">
        <v>0</v>
      </c>
      <c r="H1282" s="53">
        <v>0</v>
      </c>
      <c r="I1282" s="54">
        <v>162.02070000000001</v>
      </c>
      <c r="J1282" s="46">
        <v>162.02070000000001</v>
      </c>
      <c r="K1282" s="54">
        <v>10.808579999999999</v>
      </c>
      <c r="L1282" s="46">
        <v>15.71907</v>
      </c>
      <c r="M1282" s="53">
        <f t="shared" si="76"/>
        <v>-4.9104900000000011</v>
      </c>
      <c r="N1282" s="11">
        <v>2.0134032719466082</v>
      </c>
      <c r="O1282" s="11">
        <v>2.9281207124301041</v>
      </c>
      <c r="P1282" s="11">
        <v>-0.91471744048349557</v>
      </c>
      <c r="Q1282" s="26">
        <v>120290</v>
      </c>
      <c r="R1282">
        <v>1070</v>
      </c>
      <c r="S1282">
        <v>0</v>
      </c>
      <c r="T1282" s="27">
        <f t="shared" si="77"/>
        <v>121360</v>
      </c>
      <c r="U1282" s="46" t="str">
        <f t="shared" si="78"/>
        <v>MS</v>
      </c>
      <c r="V1282">
        <f t="shared" si="79"/>
        <v>244346.62108344038</v>
      </c>
    </row>
    <row r="1283" spans="1:22" x14ac:dyDescent="0.2">
      <c r="A1283" s="24">
        <v>31061</v>
      </c>
      <c r="B1283" s="25" t="s">
        <v>1501</v>
      </c>
      <c r="C1283" s="46">
        <v>812</v>
      </c>
      <c r="D1283" s="46">
        <v>470</v>
      </c>
      <c r="E1283" s="53">
        <v>812</v>
      </c>
      <c r="F1283" s="54">
        <v>670.4</v>
      </c>
      <c r="G1283" s="46">
        <v>328.4</v>
      </c>
      <c r="H1283" s="53">
        <v>670.4</v>
      </c>
      <c r="I1283" s="54">
        <v>162.02070000000001</v>
      </c>
      <c r="J1283" s="46">
        <v>162.02070000000001</v>
      </c>
      <c r="K1283" s="54">
        <v>14.21668</v>
      </c>
      <c r="L1283" s="46">
        <v>11.422319999999999</v>
      </c>
      <c r="M1283" s="53">
        <f t="shared" si="76"/>
        <v>2.7943600000000011</v>
      </c>
      <c r="N1283" s="11">
        <v>2.648258145678517</v>
      </c>
      <c r="O1283" s="11">
        <v>2.127729679682361</v>
      </c>
      <c r="P1283" s="11">
        <v>0.52052846599615543</v>
      </c>
      <c r="Q1283" s="26">
        <v>167000</v>
      </c>
      <c r="R1283">
        <v>170</v>
      </c>
      <c r="S1283">
        <v>175140</v>
      </c>
      <c r="T1283" s="27">
        <f t="shared" si="77"/>
        <v>342310</v>
      </c>
      <c r="U1283" s="46" t="str">
        <f t="shared" si="78"/>
        <v>NE</v>
      </c>
      <c r="V1283">
        <f t="shared" si="79"/>
        <v>906525.2458472132</v>
      </c>
    </row>
    <row r="1284" spans="1:22" x14ac:dyDescent="0.2">
      <c r="A1284" s="24">
        <v>31009</v>
      </c>
      <c r="B1284" s="25" t="s">
        <v>1502</v>
      </c>
      <c r="C1284" s="46">
        <v>196</v>
      </c>
      <c r="D1284" s="46">
        <v>196</v>
      </c>
      <c r="E1284" s="53">
        <v>196</v>
      </c>
      <c r="F1284" s="54">
        <v>54.399990000000003</v>
      </c>
      <c r="G1284" s="46">
        <v>54.399990000000003</v>
      </c>
      <c r="H1284" s="53">
        <v>54.399990000000003</v>
      </c>
      <c r="I1284" s="54"/>
      <c r="J1284" s="46">
        <v>161.81209999999999</v>
      </c>
      <c r="K1284" s="54">
        <v>14.21668</v>
      </c>
      <c r="L1284" s="46">
        <v>11.31907</v>
      </c>
      <c r="M1284" s="53">
        <f t="shared" si="76"/>
        <v>2.8976100000000002</v>
      </c>
      <c r="N1284" s="11">
        <v>2.648258145678517</v>
      </c>
      <c r="O1284" s="11">
        <v>2.1084964512815461</v>
      </c>
      <c r="P1284" s="11">
        <v>0.53976169439697086</v>
      </c>
      <c r="Q1284" s="26">
        <v>5090</v>
      </c>
      <c r="R1284">
        <v>1230</v>
      </c>
      <c r="S1284">
        <v>421190</v>
      </c>
      <c r="T1284" s="27">
        <f t="shared" si="77"/>
        <v>427510</v>
      </c>
      <c r="U1284" s="46" t="str">
        <f t="shared" si="78"/>
        <v>NE</v>
      </c>
      <c r="V1284">
        <f t="shared" si="79"/>
        <v>1132156.8398590228</v>
      </c>
    </row>
    <row r="1285" spans="1:22" x14ac:dyDescent="0.2">
      <c r="A1285" s="24">
        <v>40081</v>
      </c>
      <c r="B1285" s="25" t="s">
        <v>1503</v>
      </c>
      <c r="C1285" s="46">
        <v>838</v>
      </c>
      <c r="D1285" s="46">
        <v>838</v>
      </c>
      <c r="E1285" s="53">
        <v>838</v>
      </c>
      <c r="F1285" s="54">
        <v>479.68</v>
      </c>
      <c r="G1285" s="46">
        <v>479.68</v>
      </c>
      <c r="H1285" s="53">
        <v>479.68</v>
      </c>
      <c r="I1285" s="54">
        <v>161.64089999999999</v>
      </c>
      <c r="J1285" s="46">
        <v>161.64089999999999</v>
      </c>
      <c r="K1285" s="54">
        <v>11.508459999999999</v>
      </c>
      <c r="L1285" s="46">
        <v>15.19708</v>
      </c>
      <c r="M1285" s="53">
        <f t="shared" si="76"/>
        <v>-3.6886200000000002</v>
      </c>
      <c r="N1285" s="11">
        <v>2.1437756873767562</v>
      </c>
      <c r="O1285" s="11">
        <v>2.8308853333217092</v>
      </c>
      <c r="P1285" s="11">
        <v>-0.68710964594495283</v>
      </c>
      <c r="Q1285" s="26">
        <v>23090</v>
      </c>
      <c r="R1285">
        <v>50190</v>
      </c>
      <c r="S1285">
        <v>291560</v>
      </c>
      <c r="T1285" s="27">
        <f t="shared" si="77"/>
        <v>364840</v>
      </c>
      <c r="U1285" s="46" t="str">
        <f t="shared" si="78"/>
        <v>OK</v>
      </c>
      <c r="V1285">
        <f t="shared" si="79"/>
        <v>782135.12178253569</v>
      </c>
    </row>
    <row r="1286" spans="1:22" x14ac:dyDescent="0.2">
      <c r="A1286" s="24">
        <v>20007</v>
      </c>
      <c r="B1286" s="25" t="s">
        <v>1504</v>
      </c>
      <c r="C1286" s="46">
        <v>353</v>
      </c>
      <c r="D1286" s="46">
        <v>353</v>
      </c>
      <c r="E1286" s="53">
        <v>353</v>
      </c>
      <c r="F1286" s="54">
        <v>255.54</v>
      </c>
      <c r="G1286" s="46">
        <v>255.54</v>
      </c>
      <c r="H1286" s="53">
        <v>255.54</v>
      </c>
      <c r="I1286" s="54"/>
      <c r="J1286" s="46">
        <v>161.5694</v>
      </c>
      <c r="K1286" s="54">
        <v>14.57033</v>
      </c>
      <c r="L1286" s="46">
        <v>11.61608</v>
      </c>
      <c r="M1286" s="53">
        <f t="shared" si="76"/>
        <v>2.95425</v>
      </c>
      <c r="N1286" s="11">
        <v>2.7141354456683322</v>
      </c>
      <c r="O1286" s="11">
        <v>2.1638229516914849</v>
      </c>
      <c r="P1286" s="11">
        <v>0.55031249397684678</v>
      </c>
      <c r="Q1286" s="26">
        <v>173760</v>
      </c>
      <c r="R1286">
        <v>100</v>
      </c>
      <c r="S1286">
        <v>495550</v>
      </c>
      <c r="T1286" s="27">
        <f t="shared" si="77"/>
        <v>669410</v>
      </c>
      <c r="U1286" s="46" t="str">
        <f t="shared" si="78"/>
        <v>KS</v>
      </c>
      <c r="V1286">
        <f t="shared" si="79"/>
        <v>1816869.4086848383</v>
      </c>
    </row>
    <row r="1287" spans="1:22" x14ac:dyDescent="0.2">
      <c r="A1287" s="24">
        <v>55017</v>
      </c>
      <c r="B1287" s="25" t="s">
        <v>1505</v>
      </c>
      <c r="C1287" s="46">
        <v>621</v>
      </c>
      <c r="D1287" s="46">
        <v>427</v>
      </c>
      <c r="E1287" s="53">
        <v>0</v>
      </c>
      <c r="F1287" s="54">
        <v>385.18</v>
      </c>
      <c r="G1287" s="46">
        <v>191.18</v>
      </c>
      <c r="H1287" s="53">
        <v>0</v>
      </c>
      <c r="I1287" s="54">
        <v>161.51439999999999</v>
      </c>
      <c r="J1287" s="46">
        <v>161.51439999999999</v>
      </c>
      <c r="K1287" s="54">
        <v>16.88937</v>
      </c>
      <c r="L1287" s="46">
        <v>14.9354</v>
      </c>
      <c r="M1287" s="53">
        <f t="shared" si="76"/>
        <v>1.95397</v>
      </c>
      <c r="N1287" s="11">
        <v>3.1461221380715032</v>
      </c>
      <c r="O1287" s="11">
        <v>2.7821400431723098</v>
      </c>
      <c r="P1287" s="11">
        <v>0.36398209489919248</v>
      </c>
      <c r="Q1287" s="26">
        <v>271030</v>
      </c>
      <c r="R1287">
        <v>37110</v>
      </c>
      <c r="S1287">
        <v>7370</v>
      </c>
      <c r="T1287" s="27">
        <f t="shared" si="77"/>
        <v>315510</v>
      </c>
      <c r="U1287" s="46" t="str">
        <f t="shared" si="78"/>
        <v>WI</v>
      </c>
      <c r="V1287">
        <f t="shared" si="79"/>
        <v>992632.99578293995</v>
      </c>
    </row>
    <row r="1288" spans="1:22" x14ac:dyDescent="0.2">
      <c r="A1288" s="24">
        <v>55101</v>
      </c>
      <c r="B1288" s="25" t="s">
        <v>1506</v>
      </c>
      <c r="C1288" s="46">
        <v>1348</v>
      </c>
      <c r="D1288" s="46">
        <v>1512</v>
      </c>
      <c r="E1288" s="53">
        <v>852</v>
      </c>
      <c r="F1288" s="54">
        <v>910.64</v>
      </c>
      <c r="G1288" s="46">
        <v>1074.6400000000001</v>
      </c>
      <c r="H1288" s="53">
        <v>414.64</v>
      </c>
      <c r="I1288" s="54">
        <v>161.51439999999999</v>
      </c>
      <c r="J1288" s="46">
        <v>161.51439999999999</v>
      </c>
      <c r="K1288" s="54">
        <v>16.415120000000002</v>
      </c>
      <c r="L1288" s="46">
        <v>14.81481</v>
      </c>
      <c r="M1288" s="53">
        <f t="shared" si="76"/>
        <v>1.6003100000000021</v>
      </c>
      <c r="N1288" s="11">
        <v>3.0577796821965699</v>
      </c>
      <c r="O1288" s="11">
        <v>2.759676750069604</v>
      </c>
      <c r="P1288" s="11">
        <v>0.29810293212696581</v>
      </c>
      <c r="Q1288" s="26">
        <v>105820</v>
      </c>
      <c r="R1288">
        <v>12990</v>
      </c>
      <c r="S1288">
        <v>13700</v>
      </c>
      <c r="T1288" s="27">
        <f t="shared" si="77"/>
        <v>132510</v>
      </c>
      <c r="U1288" s="46" t="str">
        <f t="shared" si="78"/>
        <v>WI</v>
      </c>
      <c r="V1288">
        <f t="shared" si="79"/>
        <v>405186.38568786747</v>
      </c>
    </row>
    <row r="1289" spans="1:22" x14ac:dyDescent="0.2">
      <c r="A1289" s="24">
        <v>48465</v>
      </c>
      <c r="B1289" s="25" t="s">
        <v>1507</v>
      </c>
      <c r="C1289" s="46">
        <v>183</v>
      </c>
      <c r="D1289" s="46">
        <v>183</v>
      </c>
      <c r="E1289" s="53">
        <v>183</v>
      </c>
      <c r="F1289" s="54">
        <v>0</v>
      </c>
      <c r="G1289" s="46">
        <v>0</v>
      </c>
      <c r="H1289" s="53">
        <v>0</v>
      </c>
      <c r="I1289" s="54"/>
      <c r="J1289" s="46">
        <v>161.24870000000001</v>
      </c>
      <c r="K1289" s="54">
        <v>11.4861</v>
      </c>
      <c r="L1289" s="46">
        <v>15.43755</v>
      </c>
      <c r="M1289" s="53">
        <f t="shared" si="76"/>
        <v>-3.9514499999999995</v>
      </c>
      <c r="N1289" s="11">
        <v>2.1396105059041921</v>
      </c>
      <c r="O1289" s="11">
        <v>2.87567966197589</v>
      </c>
      <c r="P1289" s="11">
        <v>-0.73606915607169698</v>
      </c>
      <c r="Q1289" s="26">
        <v>40</v>
      </c>
      <c r="R1289">
        <v>0</v>
      </c>
      <c r="S1289">
        <v>435340</v>
      </c>
      <c r="T1289" s="27">
        <f t="shared" si="77"/>
        <v>435380</v>
      </c>
      <c r="U1289" s="46" t="str">
        <f t="shared" si="78"/>
        <v>TX</v>
      </c>
      <c r="V1289">
        <f t="shared" si="79"/>
        <v>931543.62206056714</v>
      </c>
    </row>
    <row r="1290" spans="1:22" x14ac:dyDescent="0.2">
      <c r="A1290" s="24">
        <v>29021</v>
      </c>
      <c r="B1290" s="25" t="s">
        <v>1508</v>
      </c>
      <c r="C1290" s="46">
        <v>1093</v>
      </c>
      <c r="D1290" s="46">
        <v>823</v>
      </c>
      <c r="E1290" s="53">
        <v>65</v>
      </c>
      <c r="F1290" s="54">
        <v>1015.82</v>
      </c>
      <c r="G1290" s="46">
        <v>745.82</v>
      </c>
      <c r="H1290" s="53">
        <v>0</v>
      </c>
      <c r="I1290" s="54">
        <v>161.00800000000001</v>
      </c>
      <c r="J1290" s="46">
        <v>161.00800000000001</v>
      </c>
      <c r="K1290" s="54">
        <v>13.74572</v>
      </c>
      <c r="L1290" s="46">
        <v>11.74737</v>
      </c>
      <c r="M1290" s="53">
        <f t="shared" si="76"/>
        <v>1.9983500000000003</v>
      </c>
      <c r="N1290" s="11">
        <v>2.5605285452170339</v>
      </c>
      <c r="O1290" s="11">
        <v>2.1882794219747108</v>
      </c>
      <c r="P1290" s="11">
        <v>0.37224912324232268</v>
      </c>
      <c r="Q1290" s="26">
        <v>99800</v>
      </c>
      <c r="R1290">
        <v>63650</v>
      </c>
      <c r="S1290">
        <v>7180</v>
      </c>
      <c r="T1290" s="27">
        <f t="shared" si="77"/>
        <v>170630</v>
      </c>
      <c r="U1290" s="46" t="str">
        <f t="shared" si="78"/>
        <v>MO</v>
      </c>
      <c r="V1290">
        <f t="shared" si="79"/>
        <v>436902.98567038251</v>
      </c>
    </row>
    <row r="1291" spans="1:22" x14ac:dyDescent="0.2">
      <c r="A1291" s="24">
        <v>36013</v>
      </c>
      <c r="B1291" s="25" t="s">
        <v>1509</v>
      </c>
      <c r="C1291" s="46">
        <v>1145</v>
      </c>
      <c r="D1291" s="46">
        <v>420</v>
      </c>
      <c r="E1291" s="53">
        <v>229</v>
      </c>
      <c r="F1291" s="54">
        <v>985.38</v>
      </c>
      <c r="G1291" s="46">
        <v>260.38</v>
      </c>
      <c r="H1291" s="53">
        <v>69.38</v>
      </c>
      <c r="I1291" s="54">
        <v>161.00800000000001</v>
      </c>
      <c r="J1291" s="46">
        <v>161.00800000000001</v>
      </c>
      <c r="K1291" s="54">
        <v>22.250820000000001</v>
      </c>
      <c r="L1291" s="46">
        <v>20.5913</v>
      </c>
      <c r="M1291" s="53">
        <f t="shared" si="76"/>
        <v>1.6595200000000006</v>
      </c>
      <c r="N1291" s="11">
        <v>4.1448436141930776</v>
      </c>
      <c r="O1291" s="11">
        <v>3.83571114740643</v>
      </c>
      <c r="P1291" s="11">
        <v>0.30913246678664869</v>
      </c>
      <c r="Q1291" s="26">
        <v>99390</v>
      </c>
      <c r="R1291">
        <v>100520</v>
      </c>
      <c r="S1291">
        <v>14140</v>
      </c>
      <c r="T1291" s="27">
        <f t="shared" si="77"/>
        <v>214050</v>
      </c>
      <c r="U1291" s="46" t="str">
        <f t="shared" si="78"/>
        <v>NY</v>
      </c>
      <c r="V1291">
        <f t="shared" si="79"/>
        <v>887203.77561802824</v>
      </c>
    </row>
    <row r="1292" spans="1:22" x14ac:dyDescent="0.2">
      <c r="A1292" s="24">
        <v>38081</v>
      </c>
      <c r="B1292" s="25" t="s">
        <v>1510</v>
      </c>
      <c r="C1292" s="46">
        <v>550</v>
      </c>
      <c r="D1292" s="46">
        <v>550</v>
      </c>
      <c r="E1292" s="53">
        <v>101</v>
      </c>
      <c r="F1292" s="54">
        <v>522.44000000000005</v>
      </c>
      <c r="G1292" s="46">
        <v>522.44000000000005</v>
      </c>
      <c r="H1292" s="53">
        <v>73.44</v>
      </c>
      <c r="I1292" s="54">
        <v>160.75489999999999</v>
      </c>
      <c r="J1292" s="46">
        <v>160.75489999999999</v>
      </c>
      <c r="K1292" s="54">
        <v>14.352740000000001</v>
      </c>
      <c r="L1292" s="46">
        <v>11.959110000000001</v>
      </c>
      <c r="M1292" s="53">
        <f t="shared" ref="M1292:M1355" si="80">K1292-L1292</f>
        <v>2.3936299999999999</v>
      </c>
      <c r="N1292" s="11">
        <v>2.6736031631721242</v>
      </c>
      <c r="O1292" s="11">
        <v>2.227721976760074</v>
      </c>
      <c r="P1292" s="11">
        <v>0.44588118641205038</v>
      </c>
      <c r="Q1292" s="26">
        <v>35740</v>
      </c>
      <c r="R1292">
        <v>3870</v>
      </c>
      <c r="S1292">
        <v>2380</v>
      </c>
      <c r="T1292" s="27">
        <f t="shared" ref="T1292:T1355" si="81">SUM(Q1292:S1292)</f>
        <v>41990</v>
      </c>
      <c r="U1292" s="46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">
      <c r="A1293" s="24">
        <v>39123</v>
      </c>
      <c r="B1293" s="25" t="s">
        <v>1511</v>
      </c>
      <c r="C1293" s="46">
        <v>2212</v>
      </c>
      <c r="D1293" s="46">
        <v>1905</v>
      </c>
      <c r="E1293" s="53">
        <v>147</v>
      </c>
      <c r="F1293" s="54">
        <v>1666.92</v>
      </c>
      <c r="G1293" s="46">
        <v>1359.92</v>
      </c>
      <c r="H1293" s="53">
        <v>0</v>
      </c>
      <c r="I1293" s="54">
        <v>160.37520000000001</v>
      </c>
      <c r="J1293" s="46">
        <v>160.37520000000001</v>
      </c>
      <c r="K1293" s="54">
        <v>25.480689999999999</v>
      </c>
      <c r="L1293" s="46">
        <v>23.651199999999999</v>
      </c>
      <c r="M1293" s="53">
        <f t="shared" si="80"/>
        <v>1.8294899999999998</v>
      </c>
      <c r="N1293" s="11">
        <v>4.7464981170012361</v>
      </c>
      <c r="O1293" s="11">
        <v>4.405703937562901</v>
      </c>
      <c r="P1293" s="11">
        <v>0.34079417943833512</v>
      </c>
      <c r="Q1293" s="26">
        <v>97270</v>
      </c>
      <c r="R1293">
        <v>1010</v>
      </c>
      <c r="S1293">
        <v>3070</v>
      </c>
      <c r="T1293" s="27">
        <f t="shared" si="81"/>
        <v>101350</v>
      </c>
      <c r="U1293" s="46" t="str">
        <f t="shared" si="82"/>
        <v>OH</v>
      </c>
      <c r="V1293">
        <f t="shared" si="83"/>
        <v>481057.58415807527</v>
      </c>
    </row>
    <row r="1294" spans="1:22" x14ac:dyDescent="0.2">
      <c r="A1294" s="24">
        <v>18057</v>
      </c>
      <c r="B1294" s="25" t="s">
        <v>1512</v>
      </c>
      <c r="C1294" s="46">
        <v>2112</v>
      </c>
      <c r="D1294" s="46">
        <v>2686</v>
      </c>
      <c r="E1294" s="53">
        <v>964</v>
      </c>
      <c r="F1294" s="54">
        <v>2013.28</v>
      </c>
      <c r="G1294" s="46">
        <v>2587.2800000000002</v>
      </c>
      <c r="H1294" s="53">
        <v>865.28</v>
      </c>
      <c r="I1294" s="54"/>
      <c r="J1294" s="46">
        <v>160.3186</v>
      </c>
      <c r="K1294" s="54">
        <v>13.943099999999999</v>
      </c>
      <c r="L1294" s="46">
        <v>12.34512</v>
      </c>
      <c r="M1294" s="53">
        <f t="shared" si="80"/>
        <v>1.5979799999999997</v>
      </c>
      <c r="N1294" s="11">
        <v>2.597296144459194</v>
      </c>
      <c r="O1294" s="11">
        <v>2.299627240634154</v>
      </c>
      <c r="P1294" s="11">
        <v>0.29766890382503902</v>
      </c>
      <c r="Q1294" s="26">
        <v>159850</v>
      </c>
      <c r="R1294">
        <v>11300</v>
      </c>
      <c r="S1294">
        <v>4490</v>
      </c>
      <c r="T1294" s="27">
        <f t="shared" si="81"/>
        <v>175640</v>
      </c>
      <c r="U1294" s="46" t="str">
        <f t="shared" si="82"/>
        <v>IN</v>
      </c>
      <c r="V1294">
        <f t="shared" si="83"/>
        <v>456189.09481281281</v>
      </c>
    </row>
    <row r="1295" spans="1:22" x14ac:dyDescent="0.2">
      <c r="A1295" s="24">
        <v>26043</v>
      </c>
      <c r="B1295" s="25" t="s">
        <v>1513</v>
      </c>
      <c r="C1295" s="46">
        <v>943</v>
      </c>
      <c r="D1295" s="46">
        <v>943</v>
      </c>
      <c r="E1295" s="53">
        <v>122</v>
      </c>
      <c r="F1295" s="54">
        <v>815.22</v>
      </c>
      <c r="G1295" s="46">
        <v>815.22</v>
      </c>
      <c r="H1295" s="53">
        <v>0</v>
      </c>
      <c r="I1295" s="54">
        <v>160.24860000000001</v>
      </c>
      <c r="J1295" s="46">
        <v>160.24860000000001</v>
      </c>
      <c r="K1295" s="54">
        <v>16.904150000000001</v>
      </c>
      <c r="L1295" s="46">
        <v>15.12213</v>
      </c>
      <c r="M1295" s="53">
        <f t="shared" si="80"/>
        <v>1.782020000000001</v>
      </c>
      <c r="N1295" s="11">
        <v>3.148875330475998</v>
      </c>
      <c r="O1295" s="11">
        <v>2.8169237791460078</v>
      </c>
      <c r="P1295" s="11">
        <v>0.33195155132998938</v>
      </c>
      <c r="Q1295" s="26">
        <v>15240</v>
      </c>
      <c r="R1295">
        <v>1000</v>
      </c>
      <c r="S1295">
        <v>7960</v>
      </c>
      <c r="T1295" s="27">
        <f t="shared" si="81"/>
        <v>24200</v>
      </c>
      <c r="U1295" s="46" t="str">
        <f t="shared" si="82"/>
        <v>MI</v>
      </c>
      <c r="V1295">
        <f t="shared" si="83"/>
        <v>76202.782997519156</v>
      </c>
    </row>
    <row r="1296" spans="1:22" x14ac:dyDescent="0.2">
      <c r="A1296" s="24">
        <v>38051</v>
      </c>
      <c r="B1296" s="25" t="s">
        <v>1514</v>
      </c>
      <c r="C1296" s="46">
        <v>321</v>
      </c>
      <c r="D1296" s="46">
        <v>321</v>
      </c>
      <c r="E1296" s="53">
        <v>321</v>
      </c>
      <c r="F1296" s="54">
        <v>277.27999999999997</v>
      </c>
      <c r="G1296" s="46">
        <v>277.27999999999997</v>
      </c>
      <c r="H1296" s="53">
        <v>277.27999999999997</v>
      </c>
      <c r="I1296" s="54">
        <v>159.99539999999999</v>
      </c>
      <c r="J1296" s="46">
        <v>159.99539999999999</v>
      </c>
      <c r="K1296" s="54">
        <v>0</v>
      </c>
      <c r="L1296" s="46">
        <v>0</v>
      </c>
      <c r="M1296" s="53">
        <f t="shared" si="80"/>
        <v>0</v>
      </c>
      <c r="N1296" s="11">
        <v>0</v>
      </c>
      <c r="O1296" s="11">
        <v>0</v>
      </c>
      <c r="P1296" s="11">
        <v>0</v>
      </c>
      <c r="Q1296" s="26">
        <v>0</v>
      </c>
      <c r="R1296">
        <v>0</v>
      </c>
      <c r="S1296">
        <v>0</v>
      </c>
      <c r="T1296" s="27">
        <f t="shared" si="81"/>
        <v>0</v>
      </c>
      <c r="U1296" s="46" t="str">
        <f t="shared" si="82"/>
        <v>ND</v>
      </c>
      <c r="V1296">
        <f t="shared" si="83"/>
        <v>0</v>
      </c>
    </row>
    <row r="1297" spans="1:22" x14ac:dyDescent="0.2">
      <c r="A1297" s="24">
        <v>18097</v>
      </c>
      <c r="B1297" s="25" t="s">
        <v>1515</v>
      </c>
      <c r="C1297" s="46">
        <v>922</v>
      </c>
      <c r="D1297" s="46">
        <v>1054</v>
      </c>
      <c r="E1297" s="53">
        <v>392</v>
      </c>
      <c r="F1297" s="54">
        <v>778.92</v>
      </c>
      <c r="G1297" s="46">
        <v>910.92</v>
      </c>
      <c r="H1297" s="53">
        <v>248.92</v>
      </c>
      <c r="I1297" s="54"/>
      <c r="J1297" s="46">
        <v>159.74299999999999</v>
      </c>
      <c r="K1297" s="54">
        <v>13.594469999999999</v>
      </c>
      <c r="L1297" s="46">
        <v>10.76229</v>
      </c>
      <c r="M1297" s="53">
        <f t="shared" si="80"/>
        <v>2.8321799999999993</v>
      </c>
      <c r="N1297" s="11">
        <v>2.5323539612400521</v>
      </c>
      <c r="O1297" s="11">
        <v>2.004780452162843</v>
      </c>
      <c r="P1297" s="11">
        <v>0.52757350907720935</v>
      </c>
      <c r="Q1297" s="26">
        <v>31230</v>
      </c>
      <c r="R1297">
        <v>5620</v>
      </c>
      <c r="S1297">
        <v>240</v>
      </c>
      <c r="T1297" s="27">
        <f t="shared" si="81"/>
        <v>37090</v>
      </c>
      <c r="U1297" s="46" t="str">
        <f t="shared" si="82"/>
        <v>IN</v>
      </c>
      <c r="V1297">
        <f t="shared" si="83"/>
        <v>93925.008422393526</v>
      </c>
    </row>
    <row r="1298" spans="1:22" x14ac:dyDescent="0.2">
      <c r="A1298" s="24">
        <v>17199</v>
      </c>
      <c r="B1298" s="25" t="s">
        <v>1516</v>
      </c>
      <c r="C1298" s="46">
        <v>1476</v>
      </c>
      <c r="D1298" s="46">
        <v>1476</v>
      </c>
      <c r="E1298" s="53">
        <v>379</v>
      </c>
      <c r="F1298" s="54">
        <v>1374.54</v>
      </c>
      <c r="G1298" s="46">
        <v>1374.54</v>
      </c>
      <c r="H1298" s="53">
        <v>277.54000000000002</v>
      </c>
      <c r="I1298" s="54">
        <v>159.7423</v>
      </c>
      <c r="J1298" s="46">
        <v>159.7423</v>
      </c>
      <c r="K1298" s="54">
        <v>13.66766</v>
      </c>
      <c r="L1298" s="46">
        <v>11.761049999999999</v>
      </c>
      <c r="M1298" s="53">
        <f t="shared" si="80"/>
        <v>1.9066100000000006</v>
      </c>
      <c r="N1298" s="11">
        <v>2.5459876657112939</v>
      </c>
      <c r="O1298" s="11">
        <v>2.1908277083139178</v>
      </c>
      <c r="P1298" s="11">
        <v>0.35515995739737538</v>
      </c>
      <c r="Q1298" s="26">
        <v>31550</v>
      </c>
      <c r="R1298">
        <v>75810</v>
      </c>
      <c r="S1298">
        <v>2830</v>
      </c>
      <c r="T1298" s="27">
        <f t="shared" si="81"/>
        <v>110190</v>
      </c>
      <c r="U1298" s="46" t="str">
        <f t="shared" si="82"/>
        <v>IL</v>
      </c>
      <c r="V1298">
        <f t="shared" si="83"/>
        <v>280542.38088472746</v>
      </c>
    </row>
    <row r="1299" spans="1:22" x14ac:dyDescent="0.2">
      <c r="A1299" s="24">
        <v>24017</v>
      </c>
      <c r="B1299" s="25" t="s">
        <v>1517</v>
      </c>
      <c r="C1299" s="46">
        <v>2755</v>
      </c>
      <c r="D1299" s="46">
        <v>0</v>
      </c>
      <c r="E1299" s="53">
        <v>1401</v>
      </c>
      <c r="F1299" s="54">
        <v>2041.5</v>
      </c>
      <c r="G1299" s="46">
        <v>0</v>
      </c>
      <c r="H1299" s="53">
        <v>687.5</v>
      </c>
      <c r="I1299" s="54">
        <v>159.48910000000001</v>
      </c>
      <c r="J1299" s="46">
        <v>159.48910000000001</v>
      </c>
      <c r="K1299" s="54">
        <v>25.480689999999999</v>
      </c>
      <c r="L1299" s="46">
        <v>23.651199999999999</v>
      </c>
      <c r="M1299" s="53">
        <f t="shared" si="80"/>
        <v>1.8294899999999998</v>
      </c>
      <c r="N1299" s="11">
        <v>4.7464981170012361</v>
      </c>
      <c r="O1299" s="11">
        <v>4.405703937562901</v>
      </c>
      <c r="P1299" s="11">
        <v>0.34079417943833512</v>
      </c>
      <c r="Q1299" s="26">
        <v>21930</v>
      </c>
      <c r="R1299">
        <v>38170</v>
      </c>
      <c r="S1299">
        <v>0</v>
      </c>
      <c r="T1299" s="27">
        <f t="shared" si="81"/>
        <v>60100</v>
      </c>
      <c r="U1299" s="46" t="str">
        <f t="shared" si="82"/>
        <v>MD</v>
      </c>
      <c r="V1299">
        <f t="shared" si="83"/>
        <v>285264.53683177428</v>
      </c>
    </row>
    <row r="1300" spans="1:22" x14ac:dyDescent="0.2">
      <c r="A1300" s="24">
        <v>55099</v>
      </c>
      <c r="B1300" s="25" t="s">
        <v>1518</v>
      </c>
      <c r="C1300" s="46">
        <v>739</v>
      </c>
      <c r="D1300" s="46">
        <v>616</v>
      </c>
      <c r="E1300" s="53">
        <v>84</v>
      </c>
      <c r="F1300" s="54">
        <v>637.28</v>
      </c>
      <c r="G1300" s="46">
        <v>514.28</v>
      </c>
      <c r="H1300" s="53">
        <v>0</v>
      </c>
      <c r="I1300" s="54">
        <v>159.23589999999999</v>
      </c>
      <c r="J1300" s="46">
        <v>159.23589999999999</v>
      </c>
      <c r="K1300" s="54">
        <v>16.922249999999998</v>
      </c>
      <c r="L1300" s="46">
        <v>14.898820000000001</v>
      </c>
      <c r="M1300" s="53">
        <f t="shared" si="80"/>
        <v>2.0234299999999976</v>
      </c>
      <c r="N1300" s="11">
        <v>3.1522469666411759</v>
      </c>
      <c r="O1300" s="11">
        <v>2.7753259851103071</v>
      </c>
      <c r="P1300" s="11">
        <v>0.376920981530869</v>
      </c>
      <c r="Q1300" s="26">
        <v>44980</v>
      </c>
      <c r="R1300">
        <v>9020</v>
      </c>
      <c r="S1300">
        <v>7720</v>
      </c>
      <c r="T1300" s="27">
        <f t="shared" si="81"/>
        <v>61720</v>
      </c>
      <c r="U1300" s="46" t="str">
        <f t="shared" si="82"/>
        <v>WI</v>
      </c>
      <c r="V1300">
        <f t="shared" si="83"/>
        <v>194556.68278109338</v>
      </c>
    </row>
    <row r="1301" spans="1:22" x14ac:dyDescent="0.2">
      <c r="A1301" s="24">
        <v>48449</v>
      </c>
      <c r="B1301" s="25" t="s">
        <v>1519</v>
      </c>
      <c r="C1301" s="46">
        <v>1170</v>
      </c>
      <c r="D1301" s="46">
        <v>1170</v>
      </c>
      <c r="E1301" s="53">
        <v>1170</v>
      </c>
      <c r="F1301" s="54">
        <v>1033.68</v>
      </c>
      <c r="G1301" s="46">
        <v>1033.68</v>
      </c>
      <c r="H1301" s="53">
        <v>1033.68</v>
      </c>
      <c r="I1301" s="54">
        <v>159.10939999999999</v>
      </c>
      <c r="J1301" s="46">
        <v>159.10939999999999</v>
      </c>
      <c r="K1301" s="54">
        <v>11.42088</v>
      </c>
      <c r="L1301" s="46">
        <v>16.405049999999999</v>
      </c>
      <c r="M1301" s="53">
        <f t="shared" si="80"/>
        <v>-4.9841699999999989</v>
      </c>
      <c r="N1301" s="11">
        <v>2.127461439015077</v>
      </c>
      <c r="O1301" s="11">
        <v>3.0559038603079869</v>
      </c>
      <c r="P1301" s="11">
        <v>-0.92844242129291021</v>
      </c>
      <c r="Q1301" s="26">
        <v>8110</v>
      </c>
      <c r="R1301">
        <v>106100</v>
      </c>
      <c r="S1301">
        <v>0</v>
      </c>
      <c r="T1301" s="27">
        <f t="shared" si="81"/>
        <v>114210</v>
      </c>
      <c r="U1301" s="46" t="str">
        <f t="shared" si="82"/>
        <v>TX</v>
      </c>
      <c r="V1301">
        <f t="shared" si="83"/>
        <v>242977.37094991194</v>
      </c>
    </row>
    <row r="1302" spans="1:22" x14ac:dyDescent="0.2">
      <c r="A1302" s="24">
        <v>17051</v>
      </c>
      <c r="B1302" s="25" t="s">
        <v>1520</v>
      </c>
      <c r="C1302" s="46">
        <v>847</v>
      </c>
      <c r="D1302" s="46">
        <v>1387</v>
      </c>
      <c r="E1302" s="53">
        <v>81</v>
      </c>
      <c r="F1302" s="54">
        <v>740.62</v>
      </c>
      <c r="G1302" s="46">
        <v>1280.6199999999999</v>
      </c>
      <c r="H1302" s="53">
        <v>0</v>
      </c>
      <c r="I1302" s="54">
        <v>158.8562</v>
      </c>
      <c r="J1302" s="46">
        <v>158.8562</v>
      </c>
      <c r="K1302" s="54">
        <v>13.291069999999999</v>
      </c>
      <c r="L1302" s="46">
        <v>11.70476</v>
      </c>
      <c r="M1302" s="53">
        <f t="shared" si="80"/>
        <v>1.5863099999999992</v>
      </c>
      <c r="N1302" s="11">
        <v>2.475837142869036</v>
      </c>
      <c r="O1302" s="11">
        <v>2.1803421061184531</v>
      </c>
      <c r="P1302" s="11">
        <v>0.29549503675058347</v>
      </c>
      <c r="Q1302" s="26">
        <v>218170</v>
      </c>
      <c r="R1302">
        <v>61910</v>
      </c>
      <c r="S1302">
        <v>1720</v>
      </c>
      <c r="T1302" s="27">
        <f t="shared" si="81"/>
        <v>281800</v>
      </c>
      <c r="U1302" s="46" t="str">
        <f t="shared" si="82"/>
        <v>IL</v>
      </c>
      <c r="V1302">
        <f t="shared" si="83"/>
        <v>697690.90686049429</v>
      </c>
    </row>
    <row r="1303" spans="1:22" x14ac:dyDescent="0.2">
      <c r="A1303" s="24">
        <v>26073</v>
      </c>
      <c r="B1303" s="25" t="s">
        <v>1521</v>
      </c>
      <c r="C1303" s="46">
        <v>1217</v>
      </c>
      <c r="D1303" s="46">
        <v>1217</v>
      </c>
      <c r="E1303" s="53">
        <v>95</v>
      </c>
      <c r="F1303" s="54">
        <v>1007.86</v>
      </c>
      <c r="G1303" s="46">
        <v>1007.86</v>
      </c>
      <c r="H1303" s="53">
        <v>0</v>
      </c>
      <c r="I1303" s="54">
        <v>158.34989999999999</v>
      </c>
      <c r="J1303" s="46">
        <v>158.34989999999999</v>
      </c>
      <c r="K1303" s="54">
        <v>16.407039999999999</v>
      </c>
      <c r="L1303" s="46">
        <v>14.09309</v>
      </c>
      <c r="M1303" s="53">
        <f t="shared" si="80"/>
        <v>2.3139499999999984</v>
      </c>
      <c r="N1303" s="11">
        <v>3.0562745540079148</v>
      </c>
      <c r="O1303" s="11">
        <v>2.6252360178523011</v>
      </c>
      <c r="P1303" s="11">
        <v>0.43103853615561438</v>
      </c>
      <c r="Q1303" s="26">
        <v>136650</v>
      </c>
      <c r="R1303">
        <v>56610</v>
      </c>
      <c r="S1303">
        <v>23640</v>
      </c>
      <c r="T1303" s="27">
        <f t="shared" si="81"/>
        <v>216900</v>
      </c>
      <c r="U1303" s="46" t="str">
        <f t="shared" si="82"/>
        <v>MI</v>
      </c>
      <c r="V1303">
        <f t="shared" si="83"/>
        <v>662905.95076431672</v>
      </c>
    </row>
    <row r="1304" spans="1:22" x14ac:dyDescent="0.2">
      <c r="A1304" s="24">
        <v>40107</v>
      </c>
      <c r="B1304" s="25" t="s">
        <v>1522</v>
      </c>
      <c r="C1304" s="46">
        <v>587</v>
      </c>
      <c r="D1304" s="46">
        <v>587</v>
      </c>
      <c r="E1304" s="53">
        <v>587</v>
      </c>
      <c r="F1304" s="54">
        <v>228.68</v>
      </c>
      <c r="G1304" s="46">
        <v>228.68</v>
      </c>
      <c r="H1304" s="53">
        <v>228.68</v>
      </c>
      <c r="I1304" s="54">
        <v>158.22329999999999</v>
      </c>
      <c r="J1304" s="46">
        <v>158.22329999999999</v>
      </c>
      <c r="K1304" s="54">
        <v>11.508459999999999</v>
      </c>
      <c r="L1304" s="46">
        <v>15.20933</v>
      </c>
      <c r="M1304" s="53">
        <f t="shared" si="80"/>
        <v>-3.7008700000000001</v>
      </c>
      <c r="N1304" s="11">
        <v>2.1437756873767562</v>
      </c>
      <c r="O1304" s="11">
        <v>2.8331672417760432</v>
      </c>
      <c r="P1304" s="11">
        <v>-0.68939155439928679</v>
      </c>
      <c r="Q1304" s="26">
        <v>9930</v>
      </c>
      <c r="R1304">
        <v>86170</v>
      </c>
      <c r="S1304">
        <v>116580</v>
      </c>
      <c r="T1304" s="27">
        <f t="shared" si="81"/>
        <v>212680</v>
      </c>
      <c r="U1304" s="46" t="str">
        <f t="shared" si="82"/>
        <v>OK</v>
      </c>
      <c r="V1304">
        <f t="shared" si="83"/>
        <v>455938.21319128852</v>
      </c>
    </row>
    <row r="1305" spans="1:22" x14ac:dyDescent="0.2">
      <c r="A1305" s="24">
        <v>42091</v>
      </c>
      <c r="B1305" s="25" t="s">
        <v>1523</v>
      </c>
      <c r="C1305" s="46">
        <v>3558</v>
      </c>
      <c r="D1305" s="46">
        <v>4667</v>
      </c>
      <c r="E1305" s="53">
        <v>1775</v>
      </c>
      <c r="F1305" s="54">
        <v>3186.16</v>
      </c>
      <c r="G1305" s="46">
        <v>4295.16</v>
      </c>
      <c r="H1305" s="53">
        <v>1403.16</v>
      </c>
      <c r="I1305" s="54">
        <v>158.22329999999999</v>
      </c>
      <c r="J1305" s="46">
        <v>158.22329999999999</v>
      </c>
      <c r="K1305" s="54">
        <v>24.5383</v>
      </c>
      <c r="L1305" s="46">
        <v>22.66901</v>
      </c>
      <c r="M1305" s="53">
        <f t="shared" si="80"/>
        <v>1.8692899999999995</v>
      </c>
      <c r="N1305" s="11">
        <v>4.5709513653049196</v>
      </c>
      <c r="O1305" s="11">
        <v>4.2227433118680144</v>
      </c>
      <c r="P1305" s="11">
        <v>0.34820805343690608</v>
      </c>
      <c r="Q1305" s="26">
        <v>36670</v>
      </c>
      <c r="R1305">
        <v>59290</v>
      </c>
      <c r="S1305">
        <v>0</v>
      </c>
      <c r="T1305" s="27">
        <f t="shared" si="81"/>
        <v>95960</v>
      </c>
      <c r="U1305" s="46" t="str">
        <f t="shared" si="82"/>
        <v>PA</v>
      </c>
      <c r="V1305">
        <f t="shared" si="83"/>
        <v>438628.49301466008</v>
      </c>
    </row>
    <row r="1306" spans="1:22" x14ac:dyDescent="0.2">
      <c r="A1306" s="24">
        <v>26049</v>
      </c>
      <c r="B1306" s="25" t="s">
        <v>1524</v>
      </c>
      <c r="C1306" s="46">
        <v>2106</v>
      </c>
      <c r="D1306" s="46">
        <v>2106</v>
      </c>
      <c r="E1306" s="53">
        <v>877</v>
      </c>
      <c r="F1306" s="54">
        <v>1888.16</v>
      </c>
      <c r="G1306" s="46">
        <v>1888.16</v>
      </c>
      <c r="H1306" s="53">
        <v>659.16</v>
      </c>
      <c r="I1306" s="54">
        <v>157.97020000000001</v>
      </c>
      <c r="J1306" s="46">
        <v>157.97020000000001</v>
      </c>
      <c r="K1306" s="54">
        <v>17.662800000000001</v>
      </c>
      <c r="L1306" s="46">
        <v>15.697649999999999</v>
      </c>
      <c r="M1306" s="53">
        <f t="shared" si="80"/>
        <v>1.9651500000000013</v>
      </c>
      <c r="N1306" s="11">
        <v>3.2901953181397139</v>
      </c>
      <c r="O1306" s="11">
        <v>2.92413063250424</v>
      </c>
      <c r="P1306" s="11">
        <v>0.36606468563547467</v>
      </c>
      <c r="Q1306" s="26">
        <v>94130</v>
      </c>
      <c r="R1306">
        <v>64510</v>
      </c>
      <c r="S1306">
        <v>10070</v>
      </c>
      <c r="T1306" s="27">
        <f t="shared" si="81"/>
        <v>168710</v>
      </c>
      <c r="U1306" s="46" t="str">
        <f t="shared" si="82"/>
        <v>MI</v>
      </c>
      <c r="V1306">
        <f t="shared" si="83"/>
        <v>555088.85212335119</v>
      </c>
    </row>
    <row r="1307" spans="1:22" x14ac:dyDescent="0.2">
      <c r="A1307" s="24">
        <v>26107</v>
      </c>
      <c r="B1307" s="25" t="s">
        <v>1525</v>
      </c>
      <c r="C1307" s="46">
        <v>1221</v>
      </c>
      <c r="D1307" s="46">
        <v>1270</v>
      </c>
      <c r="E1307" s="53">
        <v>174</v>
      </c>
      <c r="F1307" s="54">
        <v>996.14</v>
      </c>
      <c r="G1307" s="46">
        <v>1045.1400000000001</v>
      </c>
      <c r="H1307" s="53">
        <v>0</v>
      </c>
      <c r="I1307" s="54">
        <v>157.71700000000001</v>
      </c>
      <c r="J1307" s="46">
        <v>157.71700000000001</v>
      </c>
      <c r="K1307" s="54">
        <v>16.75722</v>
      </c>
      <c r="L1307" s="46">
        <v>14.75015</v>
      </c>
      <c r="M1307" s="53">
        <f t="shared" si="80"/>
        <v>2.0070700000000006</v>
      </c>
      <c r="N1307" s="11">
        <v>3.121505468500871</v>
      </c>
      <c r="O1307" s="11">
        <v>2.7476319989955438</v>
      </c>
      <c r="P1307" s="11">
        <v>0.37387346950532629</v>
      </c>
      <c r="Q1307" s="26">
        <v>57390</v>
      </c>
      <c r="R1307">
        <v>38860</v>
      </c>
      <c r="S1307">
        <v>42070</v>
      </c>
      <c r="T1307" s="27">
        <f t="shared" si="81"/>
        <v>138320</v>
      </c>
      <c r="U1307" s="46" t="str">
        <f t="shared" si="82"/>
        <v>MI</v>
      </c>
      <c r="V1307">
        <f t="shared" si="83"/>
        <v>431766.63640304049</v>
      </c>
    </row>
    <row r="1308" spans="1:22" x14ac:dyDescent="0.2">
      <c r="A1308" s="24">
        <v>17033</v>
      </c>
      <c r="B1308" s="25" t="s">
        <v>1526</v>
      </c>
      <c r="C1308" s="46">
        <v>1362</v>
      </c>
      <c r="D1308" s="46">
        <v>1417</v>
      </c>
      <c r="E1308" s="53">
        <v>25</v>
      </c>
      <c r="F1308" s="54">
        <v>1272.92</v>
      </c>
      <c r="G1308" s="46">
        <v>1327.92</v>
      </c>
      <c r="H1308" s="53">
        <v>0</v>
      </c>
      <c r="I1308" s="54">
        <v>157.59039999999999</v>
      </c>
      <c r="J1308" s="46">
        <v>157.59039999999999</v>
      </c>
      <c r="K1308" s="54">
        <v>13.641260000000001</v>
      </c>
      <c r="L1308" s="46">
        <v>11.94683</v>
      </c>
      <c r="M1308" s="53">
        <f t="shared" si="80"/>
        <v>1.6944300000000005</v>
      </c>
      <c r="N1308" s="11">
        <v>2.5410699201444031</v>
      </c>
      <c r="O1308" s="11">
        <v>2.2254344799585049</v>
      </c>
      <c r="P1308" s="11">
        <v>0.3156354401858979</v>
      </c>
      <c r="Q1308" s="26">
        <v>182100</v>
      </c>
      <c r="R1308">
        <v>13090</v>
      </c>
      <c r="S1308">
        <v>2240</v>
      </c>
      <c r="T1308" s="27">
        <f t="shared" si="81"/>
        <v>197430</v>
      </c>
      <c r="U1308" s="46" t="str">
        <f t="shared" si="82"/>
        <v>IL</v>
      </c>
      <c r="V1308">
        <f t="shared" si="83"/>
        <v>501683.43433410954</v>
      </c>
    </row>
    <row r="1309" spans="1:22" x14ac:dyDescent="0.2">
      <c r="A1309" s="24">
        <v>26137</v>
      </c>
      <c r="B1309" s="25" t="s">
        <v>1527</v>
      </c>
      <c r="C1309" s="46">
        <v>1300</v>
      </c>
      <c r="D1309" s="46">
        <v>1300</v>
      </c>
      <c r="E1309" s="53">
        <v>349</v>
      </c>
      <c r="F1309" s="54">
        <v>1101.5</v>
      </c>
      <c r="G1309" s="46">
        <v>1101.5</v>
      </c>
      <c r="H1309" s="53">
        <v>150.5</v>
      </c>
      <c r="I1309" s="54">
        <v>157.3373</v>
      </c>
      <c r="J1309" s="46">
        <v>157.3373</v>
      </c>
      <c r="K1309" s="54">
        <v>17.551089999999999</v>
      </c>
      <c r="L1309" s="46">
        <v>15.278449999999999</v>
      </c>
      <c r="M1309" s="53">
        <f t="shared" si="80"/>
        <v>2.2726399999999991</v>
      </c>
      <c r="N1309" s="11">
        <v>3.2693861758185991</v>
      </c>
      <c r="O1309" s="11">
        <v>2.8460427938057218</v>
      </c>
      <c r="P1309" s="11">
        <v>0.42334338201287658</v>
      </c>
      <c r="Q1309" s="26">
        <v>20260</v>
      </c>
      <c r="R1309">
        <v>2740</v>
      </c>
      <c r="S1309">
        <v>36930</v>
      </c>
      <c r="T1309" s="27">
        <f t="shared" si="81"/>
        <v>59930</v>
      </c>
      <c r="U1309" s="46" t="str">
        <f t="shared" si="82"/>
        <v>MI</v>
      </c>
      <c r="V1309">
        <f t="shared" si="83"/>
        <v>195934.31351680864</v>
      </c>
    </row>
    <row r="1310" spans="1:22" x14ac:dyDescent="0.2">
      <c r="A1310" s="24">
        <v>27117</v>
      </c>
      <c r="B1310" s="25" t="s">
        <v>1528</v>
      </c>
      <c r="C1310" s="46">
        <v>452</v>
      </c>
      <c r="D1310" s="46">
        <v>391</v>
      </c>
      <c r="E1310" s="53">
        <v>16</v>
      </c>
      <c r="F1310" s="54">
        <v>389.9</v>
      </c>
      <c r="G1310" s="46">
        <v>328.9</v>
      </c>
      <c r="H1310" s="53">
        <v>0</v>
      </c>
      <c r="I1310" s="54"/>
      <c r="J1310" s="46">
        <v>157.2593</v>
      </c>
      <c r="K1310" s="54">
        <v>15.716559999999999</v>
      </c>
      <c r="L1310" s="46">
        <v>11.35514</v>
      </c>
      <c r="M1310" s="53">
        <f t="shared" si="80"/>
        <v>4.361419999999999</v>
      </c>
      <c r="N1310" s="11">
        <v>2.927653154044767</v>
      </c>
      <c r="O1310" s="11">
        <v>2.1152155074405532</v>
      </c>
      <c r="P1310" s="11">
        <v>0.8124376466042138</v>
      </c>
      <c r="Q1310" s="26">
        <v>217460</v>
      </c>
      <c r="R1310">
        <v>19410</v>
      </c>
      <c r="S1310">
        <v>36600</v>
      </c>
      <c r="T1310" s="27">
        <f t="shared" si="81"/>
        <v>273470</v>
      </c>
      <c r="U1310" s="46" t="str">
        <f t="shared" si="82"/>
        <v>MN</v>
      </c>
      <c r="V1310">
        <f t="shared" si="83"/>
        <v>800625.30803662247</v>
      </c>
    </row>
    <row r="1311" spans="1:22" x14ac:dyDescent="0.2">
      <c r="A1311" s="24">
        <v>27005</v>
      </c>
      <c r="B1311" s="25" t="s">
        <v>1529</v>
      </c>
      <c r="C1311" s="46">
        <v>418</v>
      </c>
      <c r="D1311" s="46">
        <v>516</v>
      </c>
      <c r="E1311" s="53">
        <v>0</v>
      </c>
      <c r="F1311" s="54">
        <v>370.3</v>
      </c>
      <c r="G1311" s="46">
        <v>468.3</v>
      </c>
      <c r="H1311" s="53">
        <v>0</v>
      </c>
      <c r="I1311" s="54">
        <v>157.2107</v>
      </c>
      <c r="J1311" s="46">
        <v>157.2107</v>
      </c>
      <c r="K1311" s="54">
        <v>15.621259999999999</v>
      </c>
      <c r="L1311" s="46">
        <v>13.65662</v>
      </c>
      <c r="M1311" s="53">
        <f t="shared" si="80"/>
        <v>1.9646399999999993</v>
      </c>
      <c r="N1311" s="11">
        <v>2.9099008376612541</v>
      </c>
      <c r="O1311" s="11">
        <v>2.5439311539287761</v>
      </c>
      <c r="P1311" s="11">
        <v>0.36596968373247762</v>
      </c>
      <c r="Q1311" s="26">
        <v>205410</v>
      </c>
      <c r="R1311">
        <v>98320</v>
      </c>
      <c r="S1311">
        <v>19870</v>
      </c>
      <c r="T1311" s="27">
        <f t="shared" si="81"/>
        <v>323600</v>
      </c>
      <c r="U1311" s="46" t="str">
        <f t="shared" si="82"/>
        <v>MN</v>
      </c>
      <c r="V1311">
        <f t="shared" si="83"/>
        <v>941643.91106718185</v>
      </c>
    </row>
    <row r="1312" spans="1:22" x14ac:dyDescent="0.2">
      <c r="A1312" s="24">
        <v>24021</v>
      </c>
      <c r="B1312" s="25" t="s">
        <v>1530</v>
      </c>
      <c r="C1312" s="46">
        <v>3769</v>
      </c>
      <c r="D1312" s="46">
        <v>0</v>
      </c>
      <c r="E1312" s="53">
        <v>1631</v>
      </c>
      <c r="F1312" s="54">
        <v>3244.54</v>
      </c>
      <c r="G1312" s="46">
        <v>0</v>
      </c>
      <c r="H1312" s="53">
        <v>1106.54</v>
      </c>
      <c r="I1312" s="54">
        <v>156.95750000000001</v>
      </c>
      <c r="J1312" s="46">
        <v>156.95750000000001</v>
      </c>
      <c r="K1312" s="54">
        <v>24.010020000000001</v>
      </c>
      <c r="L1312" s="46">
        <v>22.256989999999998</v>
      </c>
      <c r="M1312" s="53">
        <f t="shared" si="80"/>
        <v>1.7530300000000025</v>
      </c>
      <c r="N1312" s="11">
        <v>4.4725442960595654</v>
      </c>
      <c r="O1312" s="11">
        <v>4.145992950941098</v>
      </c>
      <c r="P1312" s="11">
        <v>0.32655134511846767</v>
      </c>
      <c r="Q1312" s="26">
        <v>59510</v>
      </c>
      <c r="R1312">
        <v>185260</v>
      </c>
      <c r="S1312">
        <v>0</v>
      </c>
      <c r="T1312" s="27">
        <f t="shared" si="81"/>
        <v>244770</v>
      </c>
      <c r="U1312" s="46" t="str">
        <f t="shared" si="82"/>
        <v>MD</v>
      </c>
      <c r="V1312">
        <f t="shared" si="83"/>
        <v>1094744.6673464999</v>
      </c>
    </row>
    <row r="1313" spans="1:22" x14ac:dyDescent="0.2">
      <c r="A1313" s="24">
        <v>5017</v>
      </c>
      <c r="B1313" s="25" t="s">
        <v>1531</v>
      </c>
      <c r="C1313" s="46">
        <v>393</v>
      </c>
      <c r="D1313" s="46">
        <v>70</v>
      </c>
      <c r="E1313" s="53">
        <v>32</v>
      </c>
      <c r="F1313" s="54">
        <v>20.760010000000001</v>
      </c>
      <c r="G1313" s="46">
        <v>0</v>
      </c>
      <c r="H1313" s="53">
        <v>0</v>
      </c>
      <c r="I1313" s="54">
        <v>156.70439999999999</v>
      </c>
      <c r="J1313" s="46">
        <v>156.70439999999999</v>
      </c>
      <c r="K1313" s="54">
        <v>10.95626</v>
      </c>
      <c r="L1313" s="46">
        <v>15.76153</v>
      </c>
      <c r="M1313" s="53">
        <f t="shared" si="80"/>
        <v>-4.8052700000000002</v>
      </c>
      <c r="N1313" s="11">
        <v>2.0409128426026131</v>
      </c>
      <c r="O1313" s="11">
        <v>2.9360300865501872</v>
      </c>
      <c r="P1313" s="11">
        <v>-0.89511724394757475</v>
      </c>
      <c r="Q1313" s="26">
        <v>286180</v>
      </c>
      <c r="R1313">
        <v>3140</v>
      </c>
      <c r="S1313">
        <v>0</v>
      </c>
      <c r="T1313" s="27">
        <f t="shared" si="81"/>
        <v>289320</v>
      </c>
      <c r="U1313" s="46" t="str">
        <f t="shared" si="82"/>
        <v>AR</v>
      </c>
      <c r="V1313">
        <f t="shared" si="83"/>
        <v>590476.90362178802</v>
      </c>
    </row>
    <row r="1314" spans="1:22" x14ac:dyDescent="0.2">
      <c r="A1314" s="24">
        <v>20077</v>
      </c>
      <c r="B1314" s="25" t="s">
        <v>1532</v>
      </c>
      <c r="C1314" s="46">
        <v>292</v>
      </c>
      <c r="D1314" s="46">
        <v>494</v>
      </c>
      <c r="E1314" s="53">
        <v>345</v>
      </c>
      <c r="F1314" s="54">
        <v>194.54</v>
      </c>
      <c r="G1314" s="46">
        <v>396.54</v>
      </c>
      <c r="H1314" s="53">
        <v>247.54</v>
      </c>
      <c r="I1314" s="54"/>
      <c r="J1314" s="46">
        <v>156.4622</v>
      </c>
      <c r="K1314" s="54">
        <v>14.57033</v>
      </c>
      <c r="L1314" s="46">
        <v>12.159739999999999</v>
      </c>
      <c r="M1314" s="53">
        <f t="shared" si="80"/>
        <v>2.4105900000000009</v>
      </c>
      <c r="N1314" s="11">
        <v>2.7141354456683322</v>
      </c>
      <c r="O1314" s="11">
        <v>2.2650949802860358</v>
      </c>
      <c r="P1314" s="11">
        <v>0.44904046538229592</v>
      </c>
      <c r="Q1314" s="26">
        <v>288250</v>
      </c>
      <c r="R1314">
        <v>610</v>
      </c>
      <c r="S1314">
        <v>189590</v>
      </c>
      <c r="T1314" s="27">
        <f t="shared" si="81"/>
        <v>478450</v>
      </c>
      <c r="U1314" s="46" t="str">
        <f t="shared" si="82"/>
        <v>KS</v>
      </c>
      <c r="V1314">
        <f t="shared" si="83"/>
        <v>1298578.1039800136</v>
      </c>
    </row>
    <row r="1315" spans="1:22" x14ac:dyDescent="0.2">
      <c r="A1315" s="24">
        <v>17029</v>
      </c>
      <c r="B1315" s="25" t="s">
        <v>1533</v>
      </c>
      <c r="C1315" s="46">
        <v>1833</v>
      </c>
      <c r="D1315" s="46">
        <v>2204</v>
      </c>
      <c r="E1315" s="53">
        <v>0</v>
      </c>
      <c r="F1315" s="54">
        <v>1751.76</v>
      </c>
      <c r="G1315" s="46">
        <v>2122.7600000000002</v>
      </c>
      <c r="H1315" s="53">
        <v>0</v>
      </c>
      <c r="I1315" s="54">
        <v>156.19810000000001</v>
      </c>
      <c r="J1315" s="46">
        <v>156.19810000000001</v>
      </c>
      <c r="K1315" s="54">
        <v>13.305859999999999</v>
      </c>
      <c r="L1315" s="46">
        <v>11.90471</v>
      </c>
      <c r="M1315" s="53">
        <f t="shared" si="80"/>
        <v>1.4011499999999995</v>
      </c>
      <c r="N1315" s="11">
        <v>2.4785921980559422</v>
      </c>
      <c r="O1315" s="11">
        <v>2.2175884404404189</v>
      </c>
      <c r="P1315" s="11">
        <v>0.26100375761552291</v>
      </c>
      <c r="Q1315" s="26">
        <v>240400</v>
      </c>
      <c r="R1315">
        <v>13910</v>
      </c>
      <c r="S1315">
        <v>1560</v>
      </c>
      <c r="T1315" s="27">
        <f t="shared" si="81"/>
        <v>255870</v>
      </c>
      <c r="U1315" s="46" t="str">
        <f t="shared" si="82"/>
        <v>IL</v>
      </c>
      <c r="V1315">
        <f t="shared" si="83"/>
        <v>634197.38571657392</v>
      </c>
    </row>
    <row r="1316" spans="1:22" x14ac:dyDescent="0.2">
      <c r="A1316" s="24">
        <v>26139</v>
      </c>
      <c r="B1316" s="25" t="s">
        <v>1534</v>
      </c>
      <c r="C1316" s="46">
        <v>1506</v>
      </c>
      <c r="D1316" s="46">
        <v>1465</v>
      </c>
      <c r="E1316" s="53">
        <v>1013</v>
      </c>
      <c r="F1316" s="54">
        <v>1149.5999999999999</v>
      </c>
      <c r="G1316" s="46">
        <v>1108.5999999999999</v>
      </c>
      <c r="H1316" s="53">
        <v>656.6</v>
      </c>
      <c r="I1316" s="54">
        <v>156.19810000000001</v>
      </c>
      <c r="J1316" s="46">
        <v>156.19810000000001</v>
      </c>
      <c r="K1316" s="54">
        <v>17.41254</v>
      </c>
      <c r="L1316" s="46">
        <v>15.333310000000001</v>
      </c>
      <c r="M1316" s="53">
        <f t="shared" si="80"/>
        <v>2.079229999999999</v>
      </c>
      <c r="N1316" s="11">
        <v>3.2435773255044782</v>
      </c>
      <c r="O1316" s="11">
        <v>2.8562620181163161</v>
      </c>
      <c r="P1316" s="11">
        <v>0.38731530738816228</v>
      </c>
      <c r="Q1316" s="26">
        <v>131840</v>
      </c>
      <c r="R1316">
        <v>34620</v>
      </c>
      <c r="S1316">
        <v>6340</v>
      </c>
      <c r="T1316" s="27">
        <f t="shared" si="81"/>
        <v>172800</v>
      </c>
      <c r="U1316" s="46" t="str">
        <f t="shared" si="82"/>
        <v>MI</v>
      </c>
      <c r="V1316">
        <f t="shared" si="83"/>
        <v>560490.16184717382</v>
      </c>
    </row>
    <row r="1317" spans="1:22" x14ac:dyDescent="0.2">
      <c r="A1317" s="24">
        <v>26067</v>
      </c>
      <c r="B1317" s="25" t="s">
        <v>1535</v>
      </c>
      <c r="C1317" s="46">
        <v>1381</v>
      </c>
      <c r="D1317" s="46">
        <v>1439</v>
      </c>
      <c r="E1317" s="53">
        <v>180</v>
      </c>
      <c r="F1317" s="54">
        <v>1149.1400000000001</v>
      </c>
      <c r="G1317" s="46">
        <v>1207.1400000000001</v>
      </c>
      <c r="H1317" s="53">
        <v>0</v>
      </c>
      <c r="I1317" s="54">
        <v>156.07149999999999</v>
      </c>
      <c r="J1317" s="46">
        <v>156.07149999999999</v>
      </c>
      <c r="K1317" s="54">
        <v>17.47439</v>
      </c>
      <c r="L1317" s="46">
        <v>15.4329</v>
      </c>
      <c r="M1317" s="53">
        <f t="shared" si="80"/>
        <v>2.0414899999999996</v>
      </c>
      <c r="N1317" s="11">
        <v>3.2550986347208499</v>
      </c>
      <c r="O1317" s="11">
        <v>2.8748134681544482</v>
      </c>
      <c r="P1317" s="11">
        <v>0.38028516656640188</v>
      </c>
      <c r="Q1317" s="26">
        <v>177160</v>
      </c>
      <c r="R1317">
        <v>61610</v>
      </c>
      <c r="S1317">
        <v>3810</v>
      </c>
      <c r="T1317" s="27">
        <f t="shared" si="81"/>
        <v>242580</v>
      </c>
      <c r="U1317" s="46" t="str">
        <f t="shared" si="82"/>
        <v>MI</v>
      </c>
      <c r="V1317">
        <f t="shared" si="83"/>
        <v>789621.82681058382</v>
      </c>
    </row>
    <row r="1318" spans="1:22" x14ac:dyDescent="0.2">
      <c r="A1318" s="24">
        <v>27119</v>
      </c>
      <c r="B1318" s="25" t="s">
        <v>1536</v>
      </c>
      <c r="C1318" s="46">
        <v>794</v>
      </c>
      <c r="D1318" s="46">
        <v>794</v>
      </c>
      <c r="E1318" s="53">
        <v>0</v>
      </c>
      <c r="F1318" s="54">
        <v>755.04</v>
      </c>
      <c r="G1318" s="46">
        <v>755.04</v>
      </c>
      <c r="H1318" s="53">
        <v>0</v>
      </c>
      <c r="I1318" s="54">
        <v>155.94489999999999</v>
      </c>
      <c r="J1318" s="46">
        <v>155.94489999999999</v>
      </c>
      <c r="K1318" s="54">
        <v>15.44905</v>
      </c>
      <c r="L1318" s="46">
        <v>13.64467</v>
      </c>
      <c r="M1318" s="53">
        <f t="shared" si="80"/>
        <v>1.8043800000000001</v>
      </c>
      <c r="N1318" s="11">
        <v>2.8778218617493461</v>
      </c>
      <c r="O1318" s="11">
        <v>2.5417051289467931</v>
      </c>
      <c r="P1318" s="11">
        <v>0.33611673280255328</v>
      </c>
      <c r="Q1318" s="26">
        <v>778950</v>
      </c>
      <c r="R1318">
        <v>64520</v>
      </c>
      <c r="S1318">
        <v>18200</v>
      </c>
      <c r="T1318" s="27">
        <f t="shared" si="81"/>
        <v>861670</v>
      </c>
      <c r="U1318" s="46" t="str">
        <f t="shared" si="82"/>
        <v>MN</v>
      </c>
      <c r="V1318">
        <f t="shared" si="83"/>
        <v>2479732.7636135588</v>
      </c>
    </row>
    <row r="1319" spans="1:22" x14ac:dyDescent="0.2">
      <c r="A1319" s="24">
        <v>27025</v>
      </c>
      <c r="B1319" s="25" t="s">
        <v>1537</v>
      </c>
      <c r="C1319" s="46">
        <v>1411</v>
      </c>
      <c r="D1319" s="46">
        <v>1322</v>
      </c>
      <c r="E1319" s="53">
        <v>465</v>
      </c>
      <c r="F1319" s="54">
        <v>1317.64</v>
      </c>
      <c r="G1319" s="46">
        <v>1228.6400000000001</v>
      </c>
      <c r="H1319" s="53">
        <v>371.64</v>
      </c>
      <c r="I1319" s="54">
        <v>155.6917</v>
      </c>
      <c r="J1319" s="46">
        <v>155.6917</v>
      </c>
      <c r="K1319" s="54">
        <v>15.66112</v>
      </c>
      <c r="L1319" s="46">
        <v>13.83921</v>
      </c>
      <c r="M1319" s="53">
        <f t="shared" si="80"/>
        <v>1.8219100000000008</v>
      </c>
      <c r="N1319" s="11">
        <v>2.917325888354295</v>
      </c>
      <c r="O1319" s="11">
        <v>2.5779436979840291</v>
      </c>
      <c r="P1319" s="11">
        <v>0.33938219037026568</v>
      </c>
      <c r="Q1319" s="26">
        <v>70960</v>
      </c>
      <c r="R1319">
        <v>67090</v>
      </c>
      <c r="S1319">
        <v>12360</v>
      </c>
      <c r="T1319" s="27">
        <f t="shared" si="81"/>
        <v>150410</v>
      </c>
      <c r="U1319" s="46" t="str">
        <f t="shared" si="82"/>
        <v>MN</v>
      </c>
      <c r="V1319">
        <f t="shared" si="83"/>
        <v>438794.9868673695</v>
      </c>
    </row>
    <row r="1320" spans="1:22" x14ac:dyDescent="0.2">
      <c r="A1320" s="24">
        <v>20011</v>
      </c>
      <c r="B1320" s="25" t="s">
        <v>1538</v>
      </c>
      <c r="C1320" s="46">
        <v>493</v>
      </c>
      <c r="D1320" s="46">
        <v>493</v>
      </c>
      <c r="E1320" s="53">
        <v>493</v>
      </c>
      <c r="F1320" s="54">
        <v>392.36</v>
      </c>
      <c r="G1320" s="46">
        <v>392.36</v>
      </c>
      <c r="H1320" s="53">
        <v>392.36</v>
      </c>
      <c r="I1320" s="54"/>
      <c r="J1320" s="46">
        <v>155.61199999999999</v>
      </c>
      <c r="K1320" s="54">
        <v>13.829029999999999</v>
      </c>
      <c r="L1320" s="46">
        <v>11.93131</v>
      </c>
      <c r="M1320" s="53">
        <f t="shared" si="80"/>
        <v>1.8977199999999996</v>
      </c>
      <c r="N1320" s="11">
        <v>2.5760473854889172</v>
      </c>
      <c r="O1320" s="11">
        <v>2.222543441655545</v>
      </c>
      <c r="P1320" s="11">
        <v>0.35350394383337269</v>
      </c>
      <c r="Q1320" s="26">
        <v>60270</v>
      </c>
      <c r="R1320">
        <v>216390</v>
      </c>
      <c r="S1320">
        <v>37500</v>
      </c>
      <c r="T1320" s="27">
        <f t="shared" si="81"/>
        <v>314160</v>
      </c>
      <c r="U1320" s="46" t="str">
        <f t="shared" si="82"/>
        <v>KS</v>
      </c>
      <c r="V1320">
        <f t="shared" si="83"/>
        <v>809291.04662519821</v>
      </c>
    </row>
    <row r="1321" spans="1:22" x14ac:dyDescent="0.2">
      <c r="A1321" s="24">
        <v>26155</v>
      </c>
      <c r="B1321" s="25" t="s">
        <v>1539</v>
      </c>
      <c r="C1321" s="46">
        <v>1547</v>
      </c>
      <c r="D1321" s="46">
        <v>1547</v>
      </c>
      <c r="E1321" s="53">
        <v>0</v>
      </c>
      <c r="F1321" s="54">
        <v>1161</v>
      </c>
      <c r="G1321" s="46">
        <v>1161</v>
      </c>
      <c r="H1321" s="53">
        <v>0</v>
      </c>
      <c r="I1321" s="54">
        <v>155.5652</v>
      </c>
      <c r="J1321" s="46">
        <v>155.5652</v>
      </c>
      <c r="K1321" s="54">
        <v>17.11656</v>
      </c>
      <c r="L1321" s="46">
        <v>15.55898</v>
      </c>
      <c r="M1321" s="53">
        <f t="shared" si="80"/>
        <v>1.5575799999999997</v>
      </c>
      <c r="N1321" s="11">
        <v>3.188442691682944</v>
      </c>
      <c r="O1321" s="11">
        <v>2.8982994288011779</v>
      </c>
      <c r="P1321" s="11">
        <v>0.2901432628817659</v>
      </c>
      <c r="Q1321" s="26">
        <v>166560</v>
      </c>
      <c r="R1321">
        <v>76290</v>
      </c>
      <c r="S1321">
        <v>2500</v>
      </c>
      <c r="T1321" s="27">
        <f t="shared" si="81"/>
        <v>245350</v>
      </c>
      <c r="U1321" s="46" t="str">
        <f t="shared" si="82"/>
        <v>MI</v>
      </c>
      <c r="V1321">
        <f t="shared" si="83"/>
        <v>782284.41440441029</v>
      </c>
    </row>
    <row r="1322" spans="1:22" x14ac:dyDescent="0.2">
      <c r="A1322" s="24">
        <v>55095</v>
      </c>
      <c r="B1322" s="25" t="s">
        <v>1540</v>
      </c>
      <c r="C1322" s="46">
        <v>969</v>
      </c>
      <c r="D1322" s="46">
        <v>709</v>
      </c>
      <c r="E1322" s="53">
        <v>70</v>
      </c>
      <c r="F1322" s="54">
        <v>635.64</v>
      </c>
      <c r="G1322" s="46">
        <v>375.64</v>
      </c>
      <c r="H1322" s="53">
        <v>0</v>
      </c>
      <c r="I1322" s="54">
        <v>155.5652</v>
      </c>
      <c r="J1322" s="46">
        <v>155.5652</v>
      </c>
      <c r="K1322" s="54">
        <v>16.658049999999999</v>
      </c>
      <c r="L1322" s="46">
        <v>14.65995</v>
      </c>
      <c r="M1322" s="53">
        <f t="shared" si="80"/>
        <v>1.9980999999999991</v>
      </c>
      <c r="N1322" s="11">
        <v>3.1030322553240288</v>
      </c>
      <c r="O1322" s="11">
        <v>2.7308297016419991</v>
      </c>
      <c r="P1322" s="11">
        <v>0.37220255368202998</v>
      </c>
      <c r="Q1322" s="26">
        <v>80000</v>
      </c>
      <c r="R1322">
        <v>165670</v>
      </c>
      <c r="S1322">
        <v>13840</v>
      </c>
      <c r="T1322" s="27">
        <f t="shared" si="81"/>
        <v>259510</v>
      </c>
      <c r="U1322" s="46" t="str">
        <f t="shared" si="82"/>
        <v>WI</v>
      </c>
      <c r="V1322">
        <f t="shared" si="83"/>
        <v>805267.90057913878</v>
      </c>
    </row>
    <row r="1323" spans="1:22" x14ac:dyDescent="0.2">
      <c r="A1323" s="24">
        <v>46101</v>
      </c>
      <c r="B1323" s="25" t="s">
        <v>1541</v>
      </c>
      <c r="C1323" s="46">
        <v>771</v>
      </c>
      <c r="D1323" s="46">
        <v>841</v>
      </c>
      <c r="E1323" s="53">
        <v>77</v>
      </c>
      <c r="F1323" s="54">
        <v>432.7</v>
      </c>
      <c r="G1323" s="46">
        <v>502.7</v>
      </c>
      <c r="H1323" s="53">
        <v>0</v>
      </c>
      <c r="I1323" s="54"/>
      <c r="J1323" s="46">
        <v>155.32419999999999</v>
      </c>
      <c r="K1323" s="54">
        <v>14.57033</v>
      </c>
      <c r="L1323" s="46">
        <v>11.61608</v>
      </c>
      <c r="M1323" s="53">
        <f t="shared" si="80"/>
        <v>2.95425</v>
      </c>
      <c r="N1323" s="11">
        <v>2.7141354456683322</v>
      </c>
      <c r="O1323" s="11">
        <v>2.1638229516914849</v>
      </c>
      <c r="P1323" s="11">
        <v>0.55031249397684678</v>
      </c>
      <c r="Q1323" s="26">
        <v>226580</v>
      </c>
      <c r="R1323">
        <v>62050</v>
      </c>
      <c r="S1323">
        <v>17380</v>
      </c>
      <c r="T1323" s="27">
        <f t="shared" si="81"/>
        <v>306010</v>
      </c>
      <c r="U1323" s="46" t="str">
        <f t="shared" si="82"/>
        <v>SD</v>
      </c>
      <c r="V1323">
        <f t="shared" si="83"/>
        <v>830552.58772896638</v>
      </c>
    </row>
    <row r="1324" spans="1:22" x14ac:dyDescent="0.2">
      <c r="A1324" s="24">
        <v>17127</v>
      </c>
      <c r="B1324" s="25" t="s">
        <v>1542</v>
      </c>
      <c r="C1324" s="46">
        <v>1149</v>
      </c>
      <c r="D1324" s="46">
        <v>1238</v>
      </c>
      <c r="E1324" s="53">
        <v>194</v>
      </c>
      <c r="F1324" s="54">
        <v>1055.46</v>
      </c>
      <c r="G1324" s="46">
        <v>1144.46</v>
      </c>
      <c r="H1324" s="53">
        <v>100.46</v>
      </c>
      <c r="I1324" s="54">
        <v>155.31200000000001</v>
      </c>
      <c r="J1324" s="46">
        <v>155.31200000000001</v>
      </c>
      <c r="K1324" s="54">
        <v>13.416119999999999</v>
      </c>
      <c r="L1324" s="46">
        <v>11.87867</v>
      </c>
      <c r="M1324" s="53">
        <f t="shared" si="80"/>
        <v>1.5374499999999998</v>
      </c>
      <c r="N1324" s="11">
        <v>2.4991312369273602</v>
      </c>
      <c r="O1324" s="11">
        <v>2.2127377550403491</v>
      </c>
      <c r="P1324" s="11">
        <v>0.28639348188701119</v>
      </c>
      <c r="Q1324" s="26">
        <v>49590</v>
      </c>
      <c r="R1324">
        <v>41960</v>
      </c>
      <c r="S1324">
        <v>150</v>
      </c>
      <c r="T1324" s="27">
        <f t="shared" si="81"/>
        <v>91700</v>
      </c>
      <c r="U1324" s="46" t="str">
        <f t="shared" si="82"/>
        <v>IL</v>
      </c>
      <c r="V1324">
        <f t="shared" si="83"/>
        <v>229170.33442623893</v>
      </c>
    </row>
    <row r="1325" spans="1:22" x14ac:dyDescent="0.2">
      <c r="A1325" s="24">
        <v>29215</v>
      </c>
      <c r="B1325" s="25" t="s">
        <v>1543</v>
      </c>
      <c r="C1325" s="46">
        <v>758</v>
      </c>
      <c r="D1325" s="46">
        <v>758</v>
      </c>
      <c r="E1325" s="53">
        <v>758</v>
      </c>
      <c r="F1325" s="54">
        <v>636.94000000000005</v>
      </c>
      <c r="G1325" s="46">
        <v>636.94000000000005</v>
      </c>
      <c r="H1325" s="53">
        <v>636.94000000000005</v>
      </c>
      <c r="I1325" s="54">
        <v>155.18539999999999</v>
      </c>
      <c r="J1325" s="46">
        <v>155.18539999999999</v>
      </c>
      <c r="K1325" s="54">
        <v>12.73269</v>
      </c>
      <c r="L1325" s="46">
        <v>11.47334</v>
      </c>
      <c r="M1325" s="53">
        <f t="shared" si="80"/>
        <v>1.2593499999999995</v>
      </c>
      <c r="N1325" s="11">
        <v>2.3718230985644611</v>
      </c>
      <c r="O1325" s="11">
        <v>2.1372335955468622</v>
      </c>
      <c r="P1325" s="11">
        <v>0.23458950301759901</v>
      </c>
      <c r="Q1325" s="26">
        <v>690</v>
      </c>
      <c r="R1325">
        <v>230640</v>
      </c>
      <c r="S1325">
        <v>10860</v>
      </c>
      <c r="T1325" s="27">
        <f t="shared" si="81"/>
        <v>242190</v>
      </c>
      <c r="U1325" s="46" t="str">
        <f t="shared" si="82"/>
        <v>MO</v>
      </c>
      <c r="V1325">
        <f t="shared" si="83"/>
        <v>574431.83624132688</v>
      </c>
    </row>
    <row r="1326" spans="1:22" x14ac:dyDescent="0.2">
      <c r="A1326" s="24">
        <v>20003</v>
      </c>
      <c r="B1326" s="25" t="s">
        <v>1544</v>
      </c>
      <c r="C1326" s="46">
        <v>455</v>
      </c>
      <c r="D1326" s="46">
        <v>537</v>
      </c>
      <c r="E1326" s="53">
        <v>343</v>
      </c>
      <c r="F1326" s="54">
        <v>350.68</v>
      </c>
      <c r="G1326" s="46">
        <v>432.68</v>
      </c>
      <c r="H1326" s="53">
        <v>238.68</v>
      </c>
      <c r="I1326" s="54"/>
      <c r="J1326" s="46">
        <v>155.13890000000001</v>
      </c>
      <c r="K1326" s="54">
        <v>13.77243</v>
      </c>
      <c r="L1326" s="46">
        <v>11.60206</v>
      </c>
      <c r="M1326" s="53">
        <f t="shared" si="80"/>
        <v>2.1703700000000001</v>
      </c>
      <c r="N1326" s="11">
        <v>2.5655040370386879</v>
      </c>
      <c r="O1326" s="11">
        <v>2.1612113307502798</v>
      </c>
      <c r="P1326" s="11">
        <v>0.40429270628840791</v>
      </c>
      <c r="Q1326" s="26">
        <v>97590</v>
      </c>
      <c r="R1326">
        <v>173400</v>
      </c>
      <c r="S1326">
        <v>44440</v>
      </c>
      <c r="T1326" s="27">
        <f t="shared" si="81"/>
        <v>315430</v>
      </c>
      <c r="U1326" s="46" t="str">
        <f t="shared" si="82"/>
        <v>KS</v>
      </c>
      <c r="V1326">
        <f t="shared" si="83"/>
        <v>809236.93840311328</v>
      </c>
    </row>
    <row r="1327" spans="1:22" x14ac:dyDescent="0.2">
      <c r="A1327" s="24">
        <v>5003</v>
      </c>
      <c r="B1327" s="25" t="s">
        <v>1545</v>
      </c>
      <c r="C1327" s="46">
        <v>449</v>
      </c>
      <c r="D1327" s="46">
        <v>184</v>
      </c>
      <c r="E1327" s="53">
        <v>199</v>
      </c>
      <c r="F1327" s="54">
        <v>63.339970000000001</v>
      </c>
      <c r="G1327" s="46">
        <v>0</v>
      </c>
      <c r="H1327" s="53">
        <v>0</v>
      </c>
      <c r="I1327" s="54">
        <v>155.05889999999999</v>
      </c>
      <c r="J1327" s="46">
        <v>155.05889999999999</v>
      </c>
      <c r="K1327" s="54">
        <v>11.428369999999999</v>
      </c>
      <c r="L1327" s="46">
        <v>16.743179999999999</v>
      </c>
      <c r="M1327" s="53">
        <f t="shared" si="80"/>
        <v>-5.3148099999999996</v>
      </c>
      <c r="N1327" s="11">
        <v>2.1288566630414398</v>
      </c>
      <c r="O1327" s="11">
        <v>3.1188901219948422</v>
      </c>
      <c r="P1327" s="11">
        <v>-0.99003345895340111</v>
      </c>
      <c r="Q1327" s="26">
        <v>116840</v>
      </c>
      <c r="R1327">
        <v>15550</v>
      </c>
      <c r="S1327">
        <v>10</v>
      </c>
      <c r="T1327" s="27">
        <f t="shared" si="81"/>
        <v>132400</v>
      </c>
      <c r="U1327" s="46" t="str">
        <f t="shared" si="82"/>
        <v>AR</v>
      </c>
      <c r="V1327">
        <f t="shared" si="83"/>
        <v>281860.62218668661</v>
      </c>
    </row>
    <row r="1328" spans="1:22" x14ac:dyDescent="0.2">
      <c r="A1328" s="24">
        <v>55027</v>
      </c>
      <c r="B1328" s="25" t="s">
        <v>1546</v>
      </c>
      <c r="C1328" s="46">
        <v>867</v>
      </c>
      <c r="D1328" s="46">
        <v>725</v>
      </c>
      <c r="E1328" s="53">
        <v>53</v>
      </c>
      <c r="F1328" s="54">
        <v>587.84</v>
      </c>
      <c r="G1328" s="46">
        <v>445.84</v>
      </c>
      <c r="H1328" s="53">
        <v>0</v>
      </c>
      <c r="I1328" s="54">
        <v>155.05889999999999</v>
      </c>
      <c r="J1328" s="46">
        <v>155.05889999999999</v>
      </c>
      <c r="K1328" s="54">
        <v>17.489039999999999</v>
      </c>
      <c r="L1328" s="46">
        <v>15.65652</v>
      </c>
      <c r="M1328" s="53">
        <f t="shared" si="80"/>
        <v>1.8325199999999988</v>
      </c>
      <c r="N1328" s="11">
        <v>3.257827610953993</v>
      </c>
      <c r="O1328" s="11">
        <v>2.9164690084449121</v>
      </c>
      <c r="P1328" s="11">
        <v>0.34135860250908029</v>
      </c>
      <c r="Q1328" s="26">
        <v>288630</v>
      </c>
      <c r="R1328">
        <v>108920</v>
      </c>
      <c r="S1328">
        <v>3740</v>
      </c>
      <c r="T1328" s="27">
        <f t="shared" si="81"/>
        <v>401290</v>
      </c>
      <c r="U1328" s="46" t="str">
        <f t="shared" si="82"/>
        <v>WI</v>
      </c>
      <c r="V1328">
        <f t="shared" si="83"/>
        <v>1307333.6419997278</v>
      </c>
    </row>
    <row r="1329" spans="1:22" x14ac:dyDescent="0.2">
      <c r="A1329" s="24">
        <v>39077</v>
      </c>
      <c r="B1329" s="25" t="s">
        <v>1547</v>
      </c>
      <c r="C1329" s="46">
        <v>1100</v>
      </c>
      <c r="D1329" s="46">
        <v>925</v>
      </c>
      <c r="E1329" s="53">
        <v>144</v>
      </c>
      <c r="F1329" s="54">
        <v>786.28</v>
      </c>
      <c r="G1329" s="46">
        <v>611.28</v>
      </c>
      <c r="H1329" s="53">
        <v>0</v>
      </c>
      <c r="I1329" s="54">
        <v>154.9323</v>
      </c>
      <c r="J1329" s="46">
        <v>154.9323</v>
      </c>
      <c r="K1329" s="54">
        <v>22.71518</v>
      </c>
      <c r="L1329" s="46">
        <v>20.869530000000001</v>
      </c>
      <c r="M1329" s="53">
        <f t="shared" si="80"/>
        <v>1.8456499999999991</v>
      </c>
      <c r="N1329" s="11">
        <v>4.2313437782628389</v>
      </c>
      <c r="O1329" s="11">
        <v>3.887539342447194</v>
      </c>
      <c r="P1329" s="11">
        <v>0.34380443581564418</v>
      </c>
      <c r="Q1329" s="26">
        <v>218890</v>
      </c>
      <c r="R1329">
        <v>10110</v>
      </c>
      <c r="S1329">
        <v>420</v>
      </c>
      <c r="T1329" s="27">
        <f t="shared" si="81"/>
        <v>229420</v>
      </c>
      <c r="U1329" s="46" t="str">
        <f t="shared" si="82"/>
        <v>OH</v>
      </c>
      <c r="V1329">
        <f t="shared" si="83"/>
        <v>970754.88960906048</v>
      </c>
    </row>
    <row r="1330" spans="1:22" x14ac:dyDescent="0.2">
      <c r="A1330" s="24">
        <v>18125</v>
      </c>
      <c r="B1330" s="25" t="s">
        <v>1548</v>
      </c>
      <c r="C1330" s="46">
        <v>1455</v>
      </c>
      <c r="D1330" s="46">
        <v>1455</v>
      </c>
      <c r="E1330" s="53">
        <v>91</v>
      </c>
      <c r="F1330" s="54">
        <v>1280.78</v>
      </c>
      <c r="G1330" s="46">
        <v>1280.78</v>
      </c>
      <c r="H1330" s="53">
        <v>0</v>
      </c>
      <c r="I1330" s="54"/>
      <c r="J1330" s="46">
        <v>154.8646</v>
      </c>
      <c r="K1330" s="54">
        <v>13.4467</v>
      </c>
      <c r="L1330" s="46">
        <v>11.692449999999999</v>
      </c>
      <c r="M1330" s="53">
        <f t="shared" si="80"/>
        <v>1.7542500000000008</v>
      </c>
      <c r="N1330" s="11">
        <v>2.504827625542343</v>
      </c>
      <c r="O1330" s="11">
        <v>2.1780490209696479</v>
      </c>
      <c r="P1330" s="11">
        <v>0.32677860457269492</v>
      </c>
      <c r="Q1330" s="26">
        <v>87040</v>
      </c>
      <c r="R1330">
        <v>12850</v>
      </c>
      <c r="S1330">
        <v>3890</v>
      </c>
      <c r="T1330" s="27">
        <f t="shared" si="81"/>
        <v>103780</v>
      </c>
      <c r="U1330" s="46" t="str">
        <f t="shared" si="82"/>
        <v>IN</v>
      </c>
      <c r="V1330">
        <f t="shared" si="83"/>
        <v>259951.01097878435</v>
      </c>
    </row>
    <row r="1331" spans="1:22" x14ac:dyDescent="0.2">
      <c r="A1331" s="24">
        <v>19075</v>
      </c>
      <c r="B1331" s="25" t="s">
        <v>1549</v>
      </c>
      <c r="C1331" s="46">
        <v>1218</v>
      </c>
      <c r="D1331" s="46">
        <v>1605</v>
      </c>
      <c r="E1331" s="53">
        <v>0</v>
      </c>
      <c r="F1331" s="54">
        <v>1120.1600000000001</v>
      </c>
      <c r="G1331" s="46">
        <v>1507.16</v>
      </c>
      <c r="H1331" s="53">
        <v>0</v>
      </c>
      <c r="I1331" s="54">
        <v>154.8057</v>
      </c>
      <c r="J1331" s="46">
        <v>154.8057</v>
      </c>
      <c r="K1331" s="54">
        <v>13.487159999999999</v>
      </c>
      <c r="L1331" s="46">
        <v>10.561540000000001</v>
      </c>
      <c r="M1331" s="53">
        <f t="shared" si="80"/>
        <v>2.9256199999999986</v>
      </c>
      <c r="N1331" s="11">
        <v>2.5123644431800858</v>
      </c>
      <c r="O1331" s="11">
        <v>1.9673850952479399</v>
      </c>
      <c r="P1331" s="11">
        <v>0.54497934793214575</v>
      </c>
      <c r="Q1331" s="26">
        <v>283950</v>
      </c>
      <c r="R1331">
        <v>6270</v>
      </c>
      <c r="S1331">
        <v>5350</v>
      </c>
      <c r="T1331" s="27">
        <f t="shared" si="81"/>
        <v>295570</v>
      </c>
      <c r="U1331" s="46" t="str">
        <f t="shared" si="82"/>
        <v>IA</v>
      </c>
      <c r="V1331">
        <f t="shared" si="83"/>
        <v>742579.558470738</v>
      </c>
    </row>
    <row r="1332" spans="1:22" x14ac:dyDescent="0.2">
      <c r="A1332" s="24">
        <v>27039</v>
      </c>
      <c r="B1332" s="25" t="s">
        <v>1550</v>
      </c>
      <c r="C1332" s="46">
        <v>821</v>
      </c>
      <c r="D1332" s="46">
        <v>908</v>
      </c>
      <c r="E1332" s="53">
        <v>0</v>
      </c>
      <c r="F1332" s="54">
        <v>654.76</v>
      </c>
      <c r="G1332" s="46">
        <v>741.76</v>
      </c>
      <c r="H1332" s="53">
        <v>0</v>
      </c>
      <c r="I1332" s="54">
        <v>154.42599999999999</v>
      </c>
      <c r="J1332" s="46">
        <v>154.42599999999999</v>
      </c>
      <c r="K1332" s="54">
        <v>15.94525</v>
      </c>
      <c r="L1332" s="46">
        <v>14.099869999999999</v>
      </c>
      <c r="M1332" s="53">
        <f t="shared" si="80"/>
        <v>1.8453800000000005</v>
      </c>
      <c r="N1332" s="11">
        <v>2.9702531250179631</v>
      </c>
      <c r="O1332" s="11">
        <v>2.626498984327434</v>
      </c>
      <c r="P1332" s="11">
        <v>0.34375414069052851</v>
      </c>
      <c r="Q1332" s="26">
        <v>218900</v>
      </c>
      <c r="R1332">
        <v>11250</v>
      </c>
      <c r="S1332">
        <v>14320</v>
      </c>
      <c r="T1332" s="27">
        <f t="shared" si="81"/>
        <v>244470</v>
      </c>
      <c r="U1332" s="46" t="str">
        <f t="shared" si="82"/>
        <v>MN</v>
      </c>
      <c r="V1332">
        <f t="shared" si="83"/>
        <v>726137.7814731414</v>
      </c>
    </row>
    <row r="1333" spans="1:22" x14ac:dyDescent="0.2">
      <c r="A1333" s="24">
        <v>31137</v>
      </c>
      <c r="B1333" s="25" t="s">
        <v>1551</v>
      </c>
      <c r="C1333" s="46">
        <v>730</v>
      </c>
      <c r="D1333" s="46">
        <v>196</v>
      </c>
      <c r="E1333" s="53">
        <v>399</v>
      </c>
      <c r="F1333" s="54">
        <v>588.4</v>
      </c>
      <c r="G1333" s="46">
        <v>54.399990000000003</v>
      </c>
      <c r="H1333" s="53">
        <v>257.39999999999998</v>
      </c>
      <c r="I1333" s="54">
        <v>154.42599999999999</v>
      </c>
      <c r="J1333" s="46">
        <v>154.42599999999999</v>
      </c>
      <c r="K1333" s="54">
        <v>14.21668</v>
      </c>
      <c r="L1333" s="46">
        <v>9.9900210000000005</v>
      </c>
      <c r="M1333" s="53">
        <f t="shared" si="80"/>
        <v>4.2266589999999997</v>
      </c>
      <c r="N1333" s="11">
        <v>2.648258145678517</v>
      </c>
      <c r="O1333" s="11">
        <v>1.8609235411326299</v>
      </c>
      <c r="P1333" s="11">
        <v>0.78733460454588655</v>
      </c>
      <c r="Q1333" s="26">
        <v>274940</v>
      </c>
      <c r="R1333">
        <v>1610</v>
      </c>
      <c r="S1333">
        <v>40330</v>
      </c>
      <c r="T1333" s="27">
        <f t="shared" si="81"/>
        <v>316880</v>
      </c>
      <c r="U1333" s="46" t="str">
        <f t="shared" si="82"/>
        <v>NE</v>
      </c>
      <c r="V1333">
        <f t="shared" si="83"/>
        <v>839180.0412026085</v>
      </c>
    </row>
    <row r="1334" spans="1:22" x14ac:dyDescent="0.2">
      <c r="A1334" s="24">
        <v>27027</v>
      </c>
      <c r="B1334" s="25" t="s">
        <v>1552</v>
      </c>
      <c r="C1334" s="46">
        <v>1035</v>
      </c>
      <c r="D1334" s="46">
        <v>1035</v>
      </c>
      <c r="E1334" s="53">
        <v>0</v>
      </c>
      <c r="F1334" s="54">
        <v>904.32</v>
      </c>
      <c r="G1334" s="46">
        <v>904.32</v>
      </c>
      <c r="H1334" s="53">
        <v>0</v>
      </c>
      <c r="I1334" s="54">
        <v>154.29939999999999</v>
      </c>
      <c r="J1334" s="46">
        <v>154.29939999999999</v>
      </c>
      <c r="K1334" s="54">
        <v>15.806620000000001</v>
      </c>
      <c r="L1334" s="46">
        <v>14.16112</v>
      </c>
      <c r="M1334" s="53">
        <f t="shared" si="80"/>
        <v>1.6455000000000002</v>
      </c>
      <c r="N1334" s="11">
        <v>2.9444293724445481</v>
      </c>
      <c r="O1334" s="11">
        <v>2.6379085265991051</v>
      </c>
      <c r="P1334" s="11">
        <v>0.30652084584544348</v>
      </c>
      <c r="Q1334" s="26">
        <v>510710</v>
      </c>
      <c r="R1334">
        <v>32530</v>
      </c>
      <c r="S1334">
        <v>10430</v>
      </c>
      <c r="T1334" s="27">
        <f t="shared" si="81"/>
        <v>553670</v>
      </c>
      <c r="U1334" s="46" t="str">
        <f t="shared" si="82"/>
        <v>MN</v>
      </c>
      <c r="V1334">
        <f t="shared" si="83"/>
        <v>1630242.2106413729</v>
      </c>
    </row>
    <row r="1335" spans="1:22" x14ac:dyDescent="0.2">
      <c r="A1335" s="24">
        <v>29147</v>
      </c>
      <c r="B1335" s="25" t="s">
        <v>1553</v>
      </c>
      <c r="C1335" s="46">
        <v>845</v>
      </c>
      <c r="D1335" s="46">
        <v>643</v>
      </c>
      <c r="E1335" s="53">
        <v>64</v>
      </c>
      <c r="F1335" s="54">
        <v>741.6</v>
      </c>
      <c r="G1335" s="46">
        <v>539.6</v>
      </c>
      <c r="H1335" s="53">
        <v>0</v>
      </c>
      <c r="I1335" s="54">
        <v>153.9196</v>
      </c>
      <c r="J1335" s="46">
        <v>153.9196</v>
      </c>
      <c r="K1335" s="54">
        <v>13.623340000000001</v>
      </c>
      <c r="L1335" s="46">
        <v>11.67943</v>
      </c>
      <c r="M1335" s="53">
        <f t="shared" si="80"/>
        <v>1.9439100000000007</v>
      </c>
      <c r="N1335" s="11">
        <v>2.5377318140626342</v>
      </c>
      <c r="O1335" s="11">
        <v>2.1756236782696128</v>
      </c>
      <c r="P1335" s="11">
        <v>0.36210813579302109</v>
      </c>
      <c r="Q1335" s="26">
        <v>264180</v>
      </c>
      <c r="R1335">
        <v>190230</v>
      </c>
      <c r="S1335">
        <v>10390</v>
      </c>
      <c r="T1335" s="27">
        <f t="shared" si="81"/>
        <v>464800</v>
      </c>
      <c r="U1335" s="46" t="str">
        <f t="shared" si="82"/>
        <v>MO</v>
      </c>
      <c r="V1335">
        <f t="shared" si="83"/>
        <v>1179537.7471763124</v>
      </c>
    </row>
    <row r="1336" spans="1:22" x14ac:dyDescent="0.2">
      <c r="A1336" s="24">
        <v>20015</v>
      </c>
      <c r="B1336" s="25" t="s">
        <v>1554</v>
      </c>
      <c r="C1336" s="46">
        <v>698</v>
      </c>
      <c r="D1336" s="46">
        <v>715</v>
      </c>
      <c r="E1336" s="53">
        <v>447</v>
      </c>
      <c r="F1336" s="54">
        <v>596.14</v>
      </c>
      <c r="G1336" s="46">
        <v>613.14</v>
      </c>
      <c r="H1336" s="53">
        <v>345.14</v>
      </c>
      <c r="I1336" s="54"/>
      <c r="J1336" s="46">
        <v>153.7842</v>
      </c>
      <c r="K1336" s="54">
        <v>14.28359</v>
      </c>
      <c r="L1336" s="46">
        <v>11.58933</v>
      </c>
      <c r="M1336" s="53">
        <f t="shared" si="80"/>
        <v>2.6942599999999999</v>
      </c>
      <c r="N1336" s="11">
        <v>2.66072202279521</v>
      </c>
      <c r="O1336" s="11">
        <v>2.1588400087401838</v>
      </c>
      <c r="P1336" s="11">
        <v>0.50188201405502553</v>
      </c>
      <c r="Q1336" s="26">
        <v>149980</v>
      </c>
      <c r="R1336">
        <v>19540</v>
      </c>
      <c r="S1336">
        <v>627830</v>
      </c>
      <c r="T1336" s="27">
        <f t="shared" si="81"/>
        <v>797350</v>
      </c>
      <c r="U1336" s="46" t="str">
        <f t="shared" si="82"/>
        <v>KS</v>
      </c>
      <c r="V1336">
        <f t="shared" si="83"/>
        <v>2121526.7048757607</v>
      </c>
    </row>
    <row r="1337" spans="1:22" x14ac:dyDescent="0.2">
      <c r="A1337" s="24">
        <v>48435</v>
      </c>
      <c r="B1337" s="25" t="s">
        <v>1555</v>
      </c>
      <c r="C1337" s="46">
        <v>247</v>
      </c>
      <c r="D1337" s="46">
        <v>247</v>
      </c>
      <c r="E1337" s="53">
        <v>247</v>
      </c>
      <c r="F1337" s="54">
        <v>47.62</v>
      </c>
      <c r="G1337" s="46">
        <v>47.62</v>
      </c>
      <c r="H1337" s="53">
        <v>47.62</v>
      </c>
      <c r="I1337" s="54"/>
      <c r="J1337" s="46">
        <v>153.7012</v>
      </c>
      <c r="K1337" s="54">
        <v>11.4861</v>
      </c>
      <c r="L1337" s="46">
        <v>15.55471</v>
      </c>
      <c r="M1337" s="53">
        <f t="shared" si="80"/>
        <v>-4.0686099999999996</v>
      </c>
      <c r="N1337" s="11">
        <v>2.1396105059041921</v>
      </c>
      <c r="O1337" s="11">
        <v>2.897504020711382</v>
      </c>
      <c r="P1337" s="11">
        <v>-0.75789351480718914</v>
      </c>
      <c r="Q1337" s="26">
        <v>50</v>
      </c>
      <c r="R1337">
        <v>0</v>
      </c>
      <c r="S1337">
        <v>881380</v>
      </c>
      <c r="T1337" s="27">
        <f t="shared" si="81"/>
        <v>881430</v>
      </c>
      <c r="U1337" s="46" t="str">
        <f t="shared" si="82"/>
        <v>TX</v>
      </c>
      <c r="V1337">
        <f t="shared" si="83"/>
        <v>1885916.8882191321</v>
      </c>
    </row>
    <row r="1338" spans="1:22" x14ac:dyDescent="0.2">
      <c r="A1338" s="24">
        <v>20107</v>
      </c>
      <c r="B1338" s="25" t="s">
        <v>1556</v>
      </c>
      <c r="C1338" s="46">
        <v>640</v>
      </c>
      <c r="D1338" s="46">
        <v>669</v>
      </c>
      <c r="E1338" s="53">
        <v>669</v>
      </c>
      <c r="F1338" s="54">
        <v>530.16</v>
      </c>
      <c r="G1338" s="46">
        <v>559.16</v>
      </c>
      <c r="H1338" s="53">
        <v>559.16</v>
      </c>
      <c r="I1338" s="54"/>
      <c r="J1338" s="46">
        <v>153.51589999999999</v>
      </c>
      <c r="K1338" s="54">
        <v>13.336370000000001</v>
      </c>
      <c r="L1338" s="46">
        <v>11.76254</v>
      </c>
      <c r="M1338" s="53">
        <f t="shared" si="80"/>
        <v>1.573830000000001</v>
      </c>
      <c r="N1338" s="11">
        <v>2.4842755471940432</v>
      </c>
      <c r="O1338" s="11">
        <v>2.1911052628932621</v>
      </c>
      <c r="P1338" s="11">
        <v>0.29317028430078068</v>
      </c>
      <c r="Q1338" s="26">
        <v>73560</v>
      </c>
      <c r="R1338">
        <v>175940</v>
      </c>
      <c r="S1338">
        <v>10310</v>
      </c>
      <c r="T1338" s="27">
        <f t="shared" si="81"/>
        <v>259810</v>
      </c>
      <c r="U1338" s="46" t="str">
        <f t="shared" si="82"/>
        <v>KS</v>
      </c>
      <c r="V1338">
        <f t="shared" si="83"/>
        <v>645439.62991648435</v>
      </c>
    </row>
    <row r="1339" spans="1:22" x14ac:dyDescent="0.2">
      <c r="A1339" s="24">
        <v>27015</v>
      </c>
      <c r="B1339" s="25" t="s">
        <v>1557</v>
      </c>
      <c r="C1339" s="46">
        <v>1030</v>
      </c>
      <c r="D1339" s="46">
        <v>599</v>
      </c>
      <c r="E1339" s="53">
        <v>0</v>
      </c>
      <c r="F1339" s="54">
        <v>863.76</v>
      </c>
      <c r="G1339" s="46">
        <v>432.76</v>
      </c>
      <c r="H1339" s="53">
        <v>0</v>
      </c>
      <c r="I1339" s="54"/>
      <c r="J1339" s="46">
        <v>153.43950000000001</v>
      </c>
      <c r="K1339" s="54">
        <v>15.94525</v>
      </c>
      <c r="L1339" s="46">
        <v>14.099869999999999</v>
      </c>
      <c r="M1339" s="53">
        <f t="shared" si="80"/>
        <v>1.8453800000000005</v>
      </c>
      <c r="N1339" s="11">
        <v>2.9702531250179631</v>
      </c>
      <c r="O1339" s="11">
        <v>2.626498984327434</v>
      </c>
      <c r="P1339" s="11">
        <v>0.34375414069052851</v>
      </c>
      <c r="Q1339" s="26">
        <v>316800</v>
      </c>
      <c r="R1339">
        <v>5050</v>
      </c>
      <c r="S1339">
        <v>3340</v>
      </c>
      <c r="T1339" s="27">
        <f t="shared" si="81"/>
        <v>325190</v>
      </c>
      <c r="U1339" s="46" t="str">
        <f t="shared" si="82"/>
        <v>MN</v>
      </c>
      <c r="V1339">
        <f t="shared" si="83"/>
        <v>965896.61372459144</v>
      </c>
    </row>
    <row r="1340" spans="1:22" x14ac:dyDescent="0.2">
      <c r="A1340" s="24">
        <v>20001</v>
      </c>
      <c r="B1340" s="25" t="s">
        <v>1558</v>
      </c>
      <c r="C1340" s="46">
        <v>690</v>
      </c>
      <c r="D1340" s="46">
        <v>698</v>
      </c>
      <c r="E1340" s="53">
        <v>698</v>
      </c>
      <c r="F1340" s="54">
        <v>592.54</v>
      </c>
      <c r="G1340" s="46">
        <v>600.54</v>
      </c>
      <c r="H1340" s="53">
        <v>600.54</v>
      </c>
      <c r="I1340" s="54"/>
      <c r="J1340" s="46">
        <v>153.33699999999999</v>
      </c>
      <c r="K1340" s="54">
        <v>14.57033</v>
      </c>
      <c r="L1340" s="46">
        <v>12.159739999999999</v>
      </c>
      <c r="M1340" s="53">
        <f t="shared" si="80"/>
        <v>2.4105900000000009</v>
      </c>
      <c r="N1340" s="11">
        <v>2.7141354456683322</v>
      </c>
      <c r="O1340" s="11">
        <v>2.2650949802860358</v>
      </c>
      <c r="P1340" s="11">
        <v>0.44904046538229592</v>
      </c>
      <c r="Q1340" s="26">
        <v>90250</v>
      </c>
      <c r="R1340">
        <v>154340</v>
      </c>
      <c r="S1340">
        <v>28470</v>
      </c>
      <c r="T1340" s="27">
        <f t="shared" si="81"/>
        <v>273060</v>
      </c>
      <c r="U1340" s="46" t="str">
        <f t="shared" si="82"/>
        <v>KS</v>
      </c>
      <c r="V1340">
        <f t="shared" si="83"/>
        <v>741121.82479419478</v>
      </c>
    </row>
    <row r="1341" spans="1:22" x14ac:dyDescent="0.2">
      <c r="A1341" s="24">
        <v>13111</v>
      </c>
      <c r="B1341" s="25" t="s">
        <v>1559</v>
      </c>
      <c r="C1341" s="46">
        <v>1202</v>
      </c>
      <c r="D1341" s="46">
        <v>2254</v>
      </c>
      <c r="E1341" s="53">
        <v>812</v>
      </c>
      <c r="F1341" s="54">
        <v>906.76</v>
      </c>
      <c r="G1341" s="46">
        <v>1958.76</v>
      </c>
      <c r="H1341" s="53">
        <v>516.76</v>
      </c>
      <c r="I1341" s="54">
        <v>153.1602</v>
      </c>
      <c r="J1341" s="46">
        <v>153.1602</v>
      </c>
      <c r="K1341" s="54">
        <v>11.36164</v>
      </c>
      <c r="L1341" s="46">
        <v>18.37294</v>
      </c>
      <c r="M1341" s="53">
        <f t="shared" si="80"/>
        <v>-7.0113000000000003</v>
      </c>
      <c r="N1341" s="11">
        <v>2.116426316008158</v>
      </c>
      <c r="O1341" s="11">
        <v>3.4224789483242679</v>
      </c>
      <c r="P1341" s="11">
        <v>-1.306052632316109</v>
      </c>
      <c r="Q1341" s="26">
        <v>330</v>
      </c>
      <c r="R1341">
        <v>12670</v>
      </c>
      <c r="S1341">
        <v>2270</v>
      </c>
      <c r="T1341" s="27">
        <f t="shared" si="81"/>
        <v>15270</v>
      </c>
      <c r="U1341" s="46" t="str">
        <f t="shared" si="82"/>
        <v>GA</v>
      </c>
      <c r="V1341">
        <f t="shared" si="83"/>
        <v>32317.829845444572</v>
      </c>
    </row>
    <row r="1342" spans="1:22" x14ac:dyDescent="0.2">
      <c r="A1342" s="24">
        <v>27111</v>
      </c>
      <c r="B1342" s="25" t="s">
        <v>1560</v>
      </c>
      <c r="C1342" s="46">
        <v>712</v>
      </c>
      <c r="D1342" s="46">
        <v>624</v>
      </c>
      <c r="E1342" s="53">
        <v>0</v>
      </c>
      <c r="F1342" s="54">
        <v>644.14</v>
      </c>
      <c r="G1342" s="46">
        <v>556.14</v>
      </c>
      <c r="H1342" s="53">
        <v>0</v>
      </c>
      <c r="I1342" s="54">
        <v>153.1602</v>
      </c>
      <c r="J1342" s="46">
        <v>153.1602</v>
      </c>
      <c r="K1342" s="54">
        <v>15.59628</v>
      </c>
      <c r="L1342" s="46">
        <v>13.906599999999999</v>
      </c>
      <c r="M1342" s="53">
        <f t="shared" si="80"/>
        <v>1.689680000000001</v>
      </c>
      <c r="N1342" s="11">
        <v>2.9052476071968241</v>
      </c>
      <c r="O1342" s="11">
        <v>2.5904969886564841</v>
      </c>
      <c r="P1342" s="11">
        <v>0.31475061854033992</v>
      </c>
      <c r="Q1342" s="26">
        <v>458250</v>
      </c>
      <c r="R1342">
        <v>236720</v>
      </c>
      <c r="S1342">
        <v>59840</v>
      </c>
      <c r="T1342" s="27">
        <f t="shared" si="81"/>
        <v>754810</v>
      </c>
      <c r="U1342" s="46" t="str">
        <f t="shared" si="82"/>
        <v>MN</v>
      </c>
      <c r="V1342">
        <f t="shared" si="83"/>
        <v>2192909.9463882349</v>
      </c>
    </row>
    <row r="1343" spans="1:22" x14ac:dyDescent="0.2">
      <c r="A1343" s="24">
        <v>28119</v>
      </c>
      <c r="B1343" s="25" t="s">
        <v>1561</v>
      </c>
      <c r="C1343" s="46">
        <v>420</v>
      </c>
      <c r="D1343" s="46">
        <v>100</v>
      </c>
      <c r="E1343" s="53">
        <v>0</v>
      </c>
      <c r="F1343" s="54">
        <v>79.700010000000006</v>
      </c>
      <c r="G1343" s="46">
        <v>0</v>
      </c>
      <c r="H1343" s="53">
        <v>0</v>
      </c>
      <c r="I1343" s="54">
        <v>153.1602</v>
      </c>
      <c r="J1343" s="46">
        <v>153.1602</v>
      </c>
      <c r="K1343" s="54">
        <v>10.9099</v>
      </c>
      <c r="L1343" s="46">
        <v>16.115570000000002</v>
      </c>
      <c r="M1343" s="53">
        <f t="shared" si="80"/>
        <v>-5.2056700000000014</v>
      </c>
      <c r="N1343" s="11">
        <v>2.0322769833419652</v>
      </c>
      <c r="O1343" s="11">
        <v>3.0019800350540589</v>
      </c>
      <c r="P1343" s="11">
        <v>-0.9697030517120937</v>
      </c>
      <c r="Q1343" s="26">
        <v>201550</v>
      </c>
      <c r="R1343">
        <v>140</v>
      </c>
      <c r="S1343">
        <v>0</v>
      </c>
      <c r="T1343" s="27">
        <f t="shared" si="81"/>
        <v>201690</v>
      </c>
      <c r="U1343" s="46" t="str">
        <f t="shared" si="82"/>
        <v>MS</v>
      </c>
      <c r="V1343">
        <f t="shared" si="83"/>
        <v>409889.94477024098</v>
      </c>
    </row>
    <row r="1344" spans="1:22" x14ac:dyDescent="0.2">
      <c r="A1344" s="24">
        <v>17181</v>
      </c>
      <c r="B1344" s="25" t="s">
        <v>1562</v>
      </c>
      <c r="C1344" s="46">
        <v>1229</v>
      </c>
      <c r="D1344" s="46">
        <v>1229</v>
      </c>
      <c r="E1344" s="53">
        <v>193</v>
      </c>
      <c r="F1344" s="54">
        <v>1151.5999999999999</v>
      </c>
      <c r="G1344" s="46">
        <v>1151.5999999999999</v>
      </c>
      <c r="H1344" s="53">
        <v>115.6</v>
      </c>
      <c r="I1344" s="54">
        <v>153.03360000000001</v>
      </c>
      <c r="J1344" s="46">
        <v>153.03360000000001</v>
      </c>
      <c r="K1344" s="54">
        <v>13.45199</v>
      </c>
      <c r="L1344" s="46">
        <v>11.960699999999999</v>
      </c>
      <c r="M1344" s="53">
        <f t="shared" si="80"/>
        <v>1.4912900000000011</v>
      </c>
      <c r="N1344" s="11">
        <v>2.5058130374381329</v>
      </c>
      <c r="O1344" s="11">
        <v>2.228018159163534</v>
      </c>
      <c r="P1344" s="11">
        <v>0.27779487827459848</v>
      </c>
      <c r="Q1344" s="26">
        <v>28090</v>
      </c>
      <c r="R1344">
        <v>67590</v>
      </c>
      <c r="S1344">
        <v>140</v>
      </c>
      <c r="T1344" s="27">
        <f t="shared" si="81"/>
        <v>95820</v>
      </c>
      <c r="U1344" s="46" t="str">
        <f t="shared" si="82"/>
        <v>IL</v>
      </c>
      <c r="V1344">
        <f t="shared" si="83"/>
        <v>240107.00524732188</v>
      </c>
    </row>
    <row r="1345" spans="1:22" x14ac:dyDescent="0.2">
      <c r="A1345" s="24">
        <v>39131</v>
      </c>
      <c r="B1345" s="25" t="s">
        <v>1563</v>
      </c>
      <c r="C1345" s="46">
        <v>1208</v>
      </c>
      <c r="D1345" s="46">
        <v>1208</v>
      </c>
      <c r="E1345" s="53">
        <v>307</v>
      </c>
      <c r="F1345" s="54">
        <v>748.36</v>
      </c>
      <c r="G1345" s="46">
        <v>748.36</v>
      </c>
      <c r="H1345" s="53">
        <v>0</v>
      </c>
      <c r="I1345" s="54">
        <v>152.78039999999999</v>
      </c>
      <c r="J1345" s="46">
        <v>152.78039999999999</v>
      </c>
      <c r="K1345" s="54">
        <v>24.93328</v>
      </c>
      <c r="L1345" s="46">
        <v>22.865290000000002</v>
      </c>
      <c r="M1345" s="53">
        <f t="shared" si="80"/>
        <v>2.0679899999999982</v>
      </c>
      <c r="N1345" s="11">
        <v>4.6445275450022967</v>
      </c>
      <c r="O1345" s="11">
        <v>4.2593060050448868</v>
      </c>
      <c r="P1345" s="11">
        <v>0.38522153995740999</v>
      </c>
      <c r="Q1345" s="26">
        <v>29150</v>
      </c>
      <c r="R1345">
        <v>40140</v>
      </c>
      <c r="S1345">
        <v>12830</v>
      </c>
      <c r="T1345" s="27">
        <f t="shared" si="81"/>
        <v>82120</v>
      </c>
      <c r="U1345" s="46" t="str">
        <f t="shared" si="82"/>
        <v>OH</v>
      </c>
      <c r="V1345">
        <f t="shared" si="83"/>
        <v>381408.60199558863</v>
      </c>
    </row>
    <row r="1346" spans="1:22" x14ac:dyDescent="0.2">
      <c r="A1346" s="24">
        <v>47005</v>
      </c>
      <c r="B1346" s="25" t="s">
        <v>1564</v>
      </c>
      <c r="C1346" s="46">
        <v>1162</v>
      </c>
      <c r="D1346" s="46">
        <v>1162</v>
      </c>
      <c r="E1346" s="53">
        <v>1162</v>
      </c>
      <c r="F1346" s="54">
        <v>929.02</v>
      </c>
      <c r="G1346" s="46">
        <v>929.02</v>
      </c>
      <c r="H1346" s="53">
        <v>929.02</v>
      </c>
      <c r="I1346" s="54">
        <v>152.78039999999999</v>
      </c>
      <c r="J1346" s="46">
        <v>152.78039999999999</v>
      </c>
      <c r="K1346" s="54">
        <v>11.450469999999999</v>
      </c>
      <c r="L1346" s="46">
        <v>16.312080000000002</v>
      </c>
      <c r="M1346" s="53">
        <f t="shared" si="80"/>
        <v>-4.8616100000000024</v>
      </c>
      <c r="N1346" s="11">
        <v>2.1329734121713</v>
      </c>
      <c r="O1346" s="11">
        <v>3.0385855722264008</v>
      </c>
      <c r="P1346" s="11">
        <v>-0.90561216005510004</v>
      </c>
      <c r="Q1346" s="26">
        <v>20190</v>
      </c>
      <c r="R1346">
        <v>19190</v>
      </c>
      <c r="S1346">
        <v>7710</v>
      </c>
      <c r="T1346" s="27">
        <f t="shared" si="81"/>
        <v>47090</v>
      </c>
      <c r="U1346" s="46" t="str">
        <f t="shared" si="82"/>
        <v>TN</v>
      </c>
      <c r="V1346">
        <f t="shared" si="83"/>
        <v>100441.71797914652</v>
      </c>
    </row>
    <row r="1347" spans="1:22" x14ac:dyDescent="0.2">
      <c r="A1347" s="24">
        <v>26151</v>
      </c>
      <c r="B1347" s="25" t="s">
        <v>1565</v>
      </c>
      <c r="C1347" s="46">
        <v>1275</v>
      </c>
      <c r="D1347" s="46">
        <v>1379</v>
      </c>
      <c r="E1347" s="53">
        <v>0</v>
      </c>
      <c r="F1347" s="54">
        <v>1158.8599999999999</v>
      </c>
      <c r="G1347" s="46">
        <v>1262.8599999999999</v>
      </c>
      <c r="H1347" s="53">
        <v>0</v>
      </c>
      <c r="I1347" s="54">
        <v>152.65389999999999</v>
      </c>
      <c r="J1347" s="46">
        <v>152.65389999999999</v>
      </c>
      <c r="K1347" s="54">
        <v>17.220849999999999</v>
      </c>
      <c r="L1347" s="46">
        <v>15.51178</v>
      </c>
      <c r="M1347" s="53">
        <f t="shared" si="80"/>
        <v>1.7090699999999988</v>
      </c>
      <c r="N1347" s="11">
        <v>3.207869649454576</v>
      </c>
      <c r="O1347" s="11">
        <v>2.8895070958179478</v>
      </c>
      <c r="P1347" s="11">
        <v>0.31836255363662819</v>
      </c>
      <c r="Q1347" s="26">
        <v>350450</v>
      </c>
      <c r="R1347">
        <v>97610</v>
      </c>
      <c r="S1347">
        <v>8600</v>
      </c>
      <c r="T1347" s="27">
        <f t="shared" si="81"/>
        <v>456660</v>
      </c>
      <c r="U1347" s="46" t="str">
        <f t="shared" si="82"/>
        <v>MI</v>
      </c>
      <c r="V1347">
        <f t="shared" si="83"/>
        <v>1464905.7541199266</v>
      </c>
    </row>
    <row r="1348" spans="1:22" x14ac:dyDescent="0.2">
      <c r="A1348" s="24">
        <v>20025</v>
      </c>
      <c r="B1348" s="25" t="s">
        <v>1566</v>
      </c>
      <c r="C1348" s="46">
        <v>401</v>
      </c>
      <c r="D1348" s="46">
        <v>499</v>
      </c>
      <c r="E1348" s="53">
        <v>213</v>
      </c>
      <c r="F1348" s="54">
        <v>299.2</v>
      </c>
      <c r="G1348" s="46">
        <v>397.2</v>
      </c>
      <c r="H1348" s="53">
        <v>111.2</v>
      </c>
      <c r="I1348" s="54"/>
      <c r="J1348" s="46">
        <v>152.19929999999999</v>
      </c>
      <c r="K1348" s="54">
        <v>13.83562</v>
      </c>
      <c r="L1348" s="46">
        <v>10.53295</v>
      </c>
      <c r="M1348" s="53">
        <f t="shared" si="80"/>
        <v>3.3026700000000009</v>
      </c>
      <c r="N1348" s="11">
        <v>2.577274959098228</v>
      </c>
      <c r="O1348" s="11">
        <v>1.962059400332886</v>
      </c>
      <c r="P1348" s="11">
        <v>0.61521555876534251</v>
      </c>
      <c r="Q1348" s="26">
        <v>141430</v>
      </c>
      <c r="R1348">
        <v>11360</v>
      </c>
      <c r="S1348">
        <v>448040</v>
      </c>
      <c r="T1348" s="27">
        <f t="shared" si="81"/>
        <v>600830</v>
      </c>
      <c r="U1348" s="46" t="str">
        <f t="shared" si="82"/>
        <v>KS</v>
      </c>
      <c r="V1348">
        <f t="shared" si="83"/>
        <v>1548504.1136749883</v>
      </c>
    </row>
    <row r="1349" spans="1:22" x14ac:dyDescent="0.2">
      <c r="A1349" s="24">
        <v>17117</v>
      </c>
      <c r="B1349" s="25" t="s">
        <v>1567</v>
      </c>
      <c r="C1349" s="46">
        <v>1405</v>
      </c>
      <c r="D1349" s="46">
        <v>2028</v>
      </c>
      <c r="E1349" s="53">
        <v>12</v>
      </c>
      <c r="F1349" s="54">
        <v>1271.72</v>
      </c>
      <c r="G1349" s="46">
        <v>1894.72</v>
      </c>
      <c r="H1349" s="53">
        <v>0</v>
      </c>
      <c r="I1349" s="54">
        <v>152.14750000000001</v>
      </c>
      <c r="J1349" s="46">
        <v>152.14750000000001</v>
      </c>
      <c r="K1349" s="54">
        <v>13.00422</v>
      </c>
      <c r="L1349" s="46">
        <v>11.37702</v>
      </c>
      <c r="M1349" s="53">
        <f t="shared" si="80"/>
        <v>1.6272000000000002</v>
      </c>
      <c r="N1349" s="11">
        <v>2.4224032293893849</v>
      </c>
      <c r="O1349" s="11">
        <v>2.1192912753573552</v>
      </c>
      <c r="P1349" s="11">
        <v>0.30311195403203017</v>
      </c>
      <c r="Q1349" s="26">
        <v>336440</v>
      </c>
      <c r="R1349">
        <v>41430</v>
      </c>
      <c r="S1349">
        <v>340</v>
      </c>
      <c r="T1349" s="27">
        <f t="shared" si="81"/>
        <v>378210</v>
      </c>
      <c r="U1349" s="46" t="str">
        <f t="shared" si="82"/>
        <v>IL</v>
      </c>
      <c r="V1349">
        <f t="shared" si="83"/>
        <v>916177.12538735929</v>
      </c>
    </row>
    <row r="1350" spans="1:22" x14ac:dyDescent="0.2">
      <c r="A1350" s="24">
        <v>31103</v>
      </c>
      <c r="B1350" s="25" t="s">
        <v>1568</v>
      </c>
      <c r="C1350" s="46">
        <v>275</v>
      </c>
      <c r="D1350" s="46">
        <v>275</v>
      </c>
      <c r="E1350" s="53">
        <v>95</v>
      </c>
      <c r="F1350" s="54">
        <v>133.4</v>
      </c>
      <c r="G1350" s="46">
        <v>133.4</v>
      </c>
      <c r="H1350" s="53">
        <v>0</v>
      </c>
      <c r="I1350" s="54"/>
      <c r="J1350" s="46">
        <v>152.06379999999999</v>
      </c>
      <c r="K1350" s="54">
        <v>14.21668</v>
      </c>
      <c r="L1350" s="46">
        <v>9.2697430000000001</v>
      </c>
      <c r="M1350" s="53">
        <f t="shared" si="80"/>
        <v>4.9469370000000001</v>
      </c>
      <c r="N1350" s="11">
        <v>2.648258145678517</v>
      </c>
      <c r="O1350" s="11">
        <v>1.726751422139094</v>
      </c>
      <c r="P1350" s="11">
        <v>0.92150672353942298</v>
      </c>
      <c r="Q1350" s="26">
        <v>17090</v>
      </c>
      <c r="R1350">
        <v>3080</v>
      </c>
      <c r="S1350">
        <v>224730</v>
      </c>
      <c r="T1350" s="27">
        <f t="shared" si="81"/>
        <v>244900</v>
      </c>
      <c r="U1350" s="46" t="str">
        <f t="shared" si="82"/>
        <v>NE</v>
      </c>
      <c r="V1350">
        <f t="shared" si="83"/>
        <v>648558.41987666884</v>
      </c>
    </row>
    <row r="1351" spans="1:22" x14ac:dyDescent="0.2">
      <c r="A1351" s="24">
        <v>17077</v>
      </c>
      <c r="B1351" s="25" t="s">
        <v>1569</v>
      </c>
      <c r="C1351" s="46">
        <v>985</v>
      </c>
      <c r="D1351" s="46">
        <v>1452</v>
      </c>
      <c r="E1351" s="53">
        <v>132</v>
      </c>
      <c r="F1351" s="54">
        <v>882.76</v>
      </c>
      <c r="G1351" s="46">
        <v>1349.76</v>
      </c>
      <c r="H1351" s="53">
        <v>29.76</v>
      </c>
      <c r="I1351" s="54">
        <v>152.02099999999999</v>
      </c>
      <c r="J1351" s="46">
        <v>152.02099999999999</v>
      </c>
      <c r="K1351" s="54">
        <v>13.44697</v>
      </c>
      <c r="L1351" s="46">
        <v>11.91596</v>
      </c>
      <c r="M1351" s="53">
        <f t="shared" si="80"/>
        <v>1.5310100000000002</v>
      </c>
      <c r="N1351" s="11">
        <v>2.5048779206674592</v>
      </c>
      <c r="O1351" s="11">
        <v>2.219684070653583</v>
      </c>
      <c r="P1351" s="11">
        <v>0.28519385001387582</v>
      </c>
      <c r="Q1351" s="26">
        <v>93810</v>
      </c>
      <c r="R1351">
        <v>75790</v>
      </c>
      <c r="S1351">
        <v>3700</v>
      </c>
      <c r="T1351" s="27">
        <f t="shared" si="81"/>
        <v>173300</v>
      </c>
      <c r="U1351" s="46" t="str">
        <f t="shared" si="82"/>
        <v>IL</v>
      </c>
      <c r="V1351">
        <f t="shared" si="83"/>
        <v>434095.34365167067</v>
      </c>
    </row>
    <row r="1352" spans="1:22" x14ac:dyDescent="0.2">
      <c r="A1352" s="24">
        <v>46015</v>
      </c>
      <c r="B1352" s="25" t="s">
        <v>1570</v>
      </c>
      <c r="C1352" s="46">
        <v>380</v>
      </c>
      <c r="D1352" s="46">
        <v>380</v>
      </c>
      <c r="E1352" s="53">
        <v>194</v>
      </c>
      <c r="F1352" s="54">
        <v>203.4</v>
      </c>
      <c r="G1352" s="46">
        <v>203.4</v>
      </c>
      <c r="H1352" s="53">
        <v>17.399989999999999</v>
      </c>
      <c r="I1352" s="54">
        <v>152.02099999999999</v>
      </c>
      <c r="J1352" s="46">
        <v>152.02099999999999</v>
      </c>
      <c r="K1352" s="54">
        <v>13.81776</v>
      </c>
      <c r="L1352" s="46">
        <v>11.5418</v>
      </c>
      <c r="M1352" s="53">
        <f t="shared" si="80"/>
        <v>2.2759599999999995</v>
      </c>
      <c r="N1352" s="11">
        <v>2.5739480297109298</v>
      </c>
      <c r="O1352" s="11">
        <v>2.1499862039373689</v>
      </c>
      <c r="P1352" s="11">
        <v>0.42396182577356151</v>
      </c>
      <c r="Q1352" s="26">
        <v>79190</v>
      </c>
      <c r="R1352">
        <v>90820</v>
      </c>
      <c r="S1352">
        <v>20950</v>
      </c>
      <c r="T1352" s="27">
        <f t="shared" si="81"/>
        <v>190960</v>
      </c>
      <c r="U1352" s="46" t="str">
        <f t="shared" si="82"/>
        <v>SD</v>
      </c>
      <c r="V1352">
        <f t="shared" si="83"/>
        <v>491521.11575359915</v>
      </c>
    </row>
    <row r="1353" spans="1:22" x14ac:dyDescent="0.2">
      <c r="A1353" s="24">
        <v>17097</v>
      </c>
      <c r="B1353" s="25" t="s">
        <v>1571</v>
      </c>
      <c r="C1353" s="46">
        <v>1882</v>
      </c>
      <c r="D1353" s="46">
        <v>2956</v>
      </c>
      <c r="E1353" s="53">
        <v>0</v>
      </c>
      <c r="F1353" s="54">
        <v>1779.8</v>
      </c>
      <c r="G1353" s="46">
        <v>2853.8</v>
      </c>
      <c r="H1353" s="53">
        <v>0</v>
      </c>
      <c r="I1353" s="54"/>
      <c r="J1353" s="46">
        <v>151.9907</v>
      </c>
      <c r="K1353" s="54">
        <v>13.36495</v>
      </c>
      <c r="L1353" s="46">
        <v>10.47767</v>
      </c>
      <c r="M1353" s="53">
        <f t="shared" si="80"/>
        <v>2.8872800000000005</v>
      </c>
      <c r="N1353" s="11">
        <v>2.4895993793266848</v>
      </c>
      <c r="O1353" s="11">
        <v>1.951761939161001</v>
      </c>
      <c r="P1353" s="11">
        <v>0.53783744016568347</v>
      </c>
      <c r="Q1353" s="26">
        <v>31760</v>
      </c>
      <c r="R1353">
        <v>6080</v>
      </c>
      <c r="S1353">
        <v>16070</v>
      </c>
      <c r="T1353" s="27">
        <f t="shared" si="81"/>
        <v>53910</v>
      </c>
      <c r="U1353" s="46" t="str">
        <f t="shared" si="82"/>
        <v>IL</v>
      </c>
      <c r="V1353">
        <f t="shared" si="83"/>
        <v>134214.30253950157</v>
      </c>
    </row>
    <row r="1354" spans="1:22" x14ac:dyDescent="0.2">
      <c r="A1354" s="24">
        <v>17129</v>
      </c>
      <c r="B1354" s="25" t="s">
        <v>1572</v>
      </c>
      <c r="C1354" s="46">
        <v>1171</v>
      </c>
      <c r="D1354" s="46">
        <v>1713</v>
      </c>
      <c r="E1354" s="53">
        <v>25</v>
      </c>
      <c r="F1354" s="54">
        <v>1067.28</v>
      </c>
      <c r="G1354" s="46">
        <v>1609.28</v>
      </c>
      <c r="H1354" s="53">
        <v>0</v>
      </c>
      <c r="I1354" s="54">
        <v>151.89439999999999</v>
      </c>
      <c r="J1354" s="46">
        <v>151.89439999999999</v>
      </c>
      <c r="K1354" s="54">
        <v>13.103820000000001</v>
      </c>
      <c r="L1354" s="46">
        <v>11.76567</v>
      </c>
      <c r="M1354" s="53">
        <f t="shared" si="80"/>
        <v>1.3381500000000006</v>
      </c>
      <c r="N1354" s="11">
        <v>2.4409565422099302</v>
      </c>
      <c r="O1354" s="11">
        <v>2.1916883137881249</v>
      </c>
      <c r="P1354" s="11">
        <v>0.2492682284218051</v>
      </c>
      <c r="Q1354" s="26">
        <v>148760</v>
      </c>
      <c r="R1354">
        <v>13810</v>
      </c>
      <c r="S1354">
        <v>350</v>
      </c>
      <c r="T1354" s="27">
        <f t="shared" si="81"/>
        <v>162920</v>
      </c>
      <c r="U1354" s="46" t="str">
        <f t="shared" si="82"/>
        <v>IL</v>
      </c>
      <c r="V1354">
        <f t="shared" si="83"/>
        <v>397680.63985684182</v>
      </c>
    </row>
    <row r="1355" spans="1:22" x14ac:dyDescent="0.2">
      <c r="A1355" s="24">
        <v>18139</v>
      </c>
      <c r="B1355" s="25" t="s">
        <v>1573</v>
      </c>
      <c r="C1355" s="46">
        <v>1190</v>
      </c>
      <c r="D1355" s="46">
        <v>1708</v>
      </c>
      <c r="E1355" s="53">
        <v>0</v>
      </c>
      <c r="F1355" s="54">
        <v>1071</v>
      </c>
      <c r="G1355" s="46">
        <v>1589</v>
      </c>
      <c r="H1355" s="53">
        <v>0</v>
      </c>
      <c r="I1355" s="54">
        <v>151.89439999999999</v>
      </c>
      <c r="J1355" s="46">
        <v>151.89439999999999</v>
      </c>
      <c r="K1355" s="54">
        <v>14.2371</v>
      </c>
      <c r="L1355" s="46">
        <v>12.40756</v>
      </c>
      <c r="M1355" s="53">
        <f t="shared" si="80"/>
        <v>1.8295399999999997</v>
      </c>
      <c r="N1355" s="11">
        <v>2.6520619473632112</v>
      </c>
      <c r="O1355" s="11">
        <v>2.3112584540128172</v>
      </c>
      <c r="P1355" s="11">
        <v>0.34080349335039362</v>
      </c>
      <c r="Q1355" s="26">
        <v>219380</v>
      </c>
      <c r="R1355">
        <v>8530</v>
      </c>
      <c r="S1355">
        <v>1380</v>
      </c>
      <c r="T1355" s="27">
        <f t="shared" si="81"/>
        <v>229290</v>
      </c>
      <c r="U1355" s="46" t="str">
        <f t="shared" si="82"/>
        <v>IN</v>
      </c>
      <c r="V1355">
        <f t="shared" si="83"/>
        <v>608091.28391091072</v>
      </c>
    </row>
    <row r="1356" spans="1:22" x14ac:dyDescent="0.2">
      <c r="A1356" s="24">
        <v>18165</v>
      </c>
      <c r="B1356" s="25" t="s">
        <v>1574</v>
      </c>
      <c r="C1356" s="46">
        <v>1524</v>
      </c>
      <c r="D1356" s="46">
        <v>1524</v>
      </c>
      <c r="E1356" s="53">
        <v>80</v>
      </c>
      <c r="F1356" s="54">
        <v>1395.8</v>
      </c>
      <c r="G1356" s="46">
        <v>1395.8</v>
      </c>
      <c r="H1356" s="53">
        <v>0</v>
      </c>
      <c r="I1356" s="54">
        <v>151.89439999999999</v>
      </c>
      <c r="J1356" s="46">
        <v>151.89439999999999</v>
      </c>
      <c r="K1356" s="54">
        <v>13.54866</v>
      </c>
      <c r="L1356" s="46">
        <v>11.875069999999999</v>
      </c>
      <c r="M1356" s="53">
        <f t="shared" ref="M1356:M1419" si="84">K1356-L1356</f>
        <v>1.6735900000000008</v>
      </c>
      <c r="N1356" s="11">
        <v>2.5238205550120481</v>
      </c>
      <c r="O1356" s="11">
        <v>2.2120671533721361</v>
      </c>
      <c r="P1356" s="11">
        <v>0.3117534016399125</v>
      </c>
      <c r="Q1356" s="26">
        <v>89240</v>
      </c>
      <c r="R1356">
        <v>9300</v>
      </c>
      <c r="S1356">
        <v>5130</v>
      </c>
      <c r="T1356" s="27">
        <f t="shared" ref="T1356:T1419" si="85">SUM(Q1356:S1356)</f>
        <v>103670</v>
      </c>
      <c r="U1356" s="46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">
      <c r="A1357" s="24">
        <v>20005</v>
      </c>
      <c r="B1357" s="25" t="s">
        <v>1575</v>
      </c>
      <c r="C1357" s="46">
        <v>932</v>
      </c>
      <c r="D1357" s="46">
        <v>932</v>
      </c>
      <c r="E1357" s="53">
        <v>0</v>
      </c>
      <c r="F1357" s="54">
        <v>836.96</v>
      </c>
      <c r="G1357" s="46">
        <v>836.96</v>
      </c>
      <c r="H1357" s="53">
        <v>0</v>
      </c>
      <c r="I1357" s="54">
        <v>151.89439999999999</v>
      </c>
      <c r="J1357" s="46">
        <v>151.89439999999999</v>
      </c>
      <c r="K1357" s="54">
        <v>13.906779999999999</v>
      </c>
      <c r="L1357" s="46">
        <v>11.60216</v>
      </c>
      <c r="M1357" s="53">
        <f t="shared" si="84"/>
        <v>2.3046199999999999</v>
      </c>
      <c r="N1357" s="11">
        <v>2.5905305187398939</v>
      </c>
      <c r="O1357" s="11">
        <v>2.1612299585743968</v>
      </c>
      <c r="P1357" s="11">
        <v>0.42930056016549728</v>
      </c>
      <c r="Q1357" s="26">
        <v>97100</v>
      </c>
      <c r="R1357">
        <v>112370</v>
      </c>
      <c r="S1357">
        <v>8720</v>
      </c>
      <c r="T1357" s="27">
        <f t="shared" si="85"/>
        <v>218190</v>
      </c>
      <c r="U1357" s="46" t="str">
        <f t="shared" si="86"/>
        <v>KS</v>
      </c>
      <c r="V1357">
        <f t="shared" si="87"/>
        <v>565227.85388385749</v>
      </c>
    </row>
    <row r="1358" spans="1:22" x14ac:dyDescent="0.2">
      <c r="A1358" s="24">
        <v>29009</v>
      </c>
      <c r="B1358" s="25" t="s">
        <v>1576</v>
      </c>
      <c r="C1358" s="46">
        <v>1284</v>
      </c>
      <c r="D1358" s="46">
        <v>1309</v>
      </c>
      <c r="E1358" s="53">
        <v>611</v>
      </c>
      <c r="F1358" s="54">
        <v>1165.1199999999999</v>
      </c>
      <c r="G1358" s="46">
        <v>1190.1199999999999</v>
      </c>
      <c r="H1358" s="53">
        <v>492.12</v>
      </c>
      <c r="I1358" s="54">
        <v>151.89439999999999</v>
      </c>
      <c r="J1358" s="46">
        <v>151.89439999999999</v>
      </c>
      <c r="K1358" s="54">
        <v>12.73207</v>
      </c>
      <c r="L1358" s="46">
        <v>11.49616</v>
      </c>
      <c r="M1358" s="53">
        <f t="shared" si="84"/>
        <v>1.2359100000000005</v>
      </c>
      <c r="N1358" s="11">
        <v>2.3717076060549349</v>
      </c>
      <c r="O1358" s="11">
        <v>2.1414844650103642</v>
      </c>
      <c r="P1358" s="11">
        <v>0.23022314104457131</v>
      </c>
      <c r="Q1358" s="26">
        <v>1210</v>
      </c>
      <c r="R1358">
        <v>229090</v>
      </c>
      <c r="S1358">
        <v>5440</v>
      </c>
      <c r="T1358" s="27">
        <f t="shared" si="85"/>
        <v>235740</v>
      </c>
      <c r="U1358" s="46" t="str">
        <f t="shared" si="86"/>
        <v>MO</v>
      </c>
      <c r="V1358">
        <f t="shared" si="87"/>
        <v>559106.3510513904</v>
      </c>
    </row>
    <row r="1359" spans="1:22" x14ac:dyDescent="0.2">
      <c r="A1359" s="24">
        <v>42021</v>
      </c>
      <c r="B1359" s="25" t="s">
        <v>1577</v>
      </c>
      <c r="C1359" s="46">
        <v>1322</v>
      </c>
      <c r="D1359" s="46">
        <v>1322</v>
      </c>
      <c r="E1359" s="53">
        <v>248</v>
      </c>
      <c r="F1359" s="54">
        <v>971.2</v>
      </c>
      <c r="G1359" s="46">
        <v>971.2</v>
      </c>
      <c r="H1359" s="53">
        <v>0</v>
      </c>
      <c r="I1359" s="54">
        <v>151.89439999999999</v>
      </c>
      <c r="J1359" s="46">
        <v>151.89439999999999</v>
      </c>
      <c r="K1359" s="54">
        <v>23.770530000000001</v>
      </c>
      <c r="L1359" s="46">
        <v>21.930209999999999</v>
      </c>
      <c r="M1359" s="53">
        <f t="shared" si="84"/>
        <v>1.840320000000002</v>
      </c>
      <c r="N1359" s="11">
        <v>4.4279325200817334</v>
      </c>
      <c r="O1359" s="11">
        <v>4.0851209472915242</v>
      </c>
      <c r="P1359" s="11">
        <v>0.34281157279020791</v>
      </c>
      <c r="Q1359" s="26">
        <v>17400</v>
      </c>
      <c r="R1359">
        <v>53910</v>
      </c>
      <c r="S1359">
        <v>0</v>
      </c>
      <c r="T1359" s="27">
        <f t="shared" si="85"/>
        <v>71310</v>
      </c>
      <c r="U1359" s="46" t="str">
        <f t="shared" si="86"/>
        <v>PA</v>
      </c>
      <c r="V1359">
        <f t="shared" si="87"/>
        <v>315755.86800702842</v>
      </c>
    </row>
    <row r="1360" spans="1:22" x14ac:dyDescent="0.2">
      <c r="A1360" s="24">
        <v>20033</v>
      </c>
      <c r="B1360" s="25" t="s">
        <v>1578</v>
      </c>
      <c r="C1360" s="46">
        <v>390</v>
      </c>
      <c r="D1360" s="46">
        <v>390</v>
      </c>
      <c r="E1360" s="53">
        <v>390</v>
      </c>
      <c r="F1360" s="54">
        <v>288.2</v>
      </c>
      <c r="G1360" s="46">
        <v>288.2</v>
      </c>
      <c r="H1360" s="53">
        <v>288.2</v>
      </c>
      <c r="I1360" s="54"/>
      <c r="J1360" s="46">
        <v>151.81110000000001</v>
      </c>
      <c r="K1360" s="54">
        <v>13.83562</v>
      </c>
      <c r="L1360" s="46">
        <v>10.7835</v>
      </c>
      <c r="M1360" s="53">
        <f t="shared" si="84"/>
        <v>3.0521200000000004</v>
      </c>
      <c r="N1360" s="11">
        <v>2.577274959098228</v>
      </c>
      <c r="O1360" s="11">
        <v>2.0087314136580621</v>
      </c>
      <c r="P1360" s="11">
        <v>0.56854354544016705</v>
      </c>
      <c r="Q1360" s="26">
        <v>109880</v>
      </c>
      <c r="R1360">
        <v>0</v>
      </c>
      <c r="S1360">
        <v>375420</v>
      </c>
      <c r="T1360" s="27">
        <f t="shared" si="85"/>
        <v>485300</v>
      </c>
      <c r="U1360" s="46" t="str">
        <f t="shared" si="86"/>
        <v>KS</v>
      </c>
      <c r="V1360">
        <f t="shared" si="87"/>
        <v>1250751.53765037</v>
      </c>
    </row>
    <row r="1361" spans="1:22" x14ac:dyDescent="0.2">
      <c r="A1361" s="24">
        <v>40151</v>
      </c>
      <c r="B1361" s="25" t="s">
        <v>1579</v>
      </c>
      <c r="C1361" s="46">
        <v>587</v>
      </c>
      <c r="D1361" s="46">
        <v>587</v>
      </c>
      <c r="E1361" s="53">
        <v>285</v>
      </c>
      <c r="F1361" s="54">
        <v>228.68</v>
      </c>
      <c r="G1361" s="46">
        <v>228.68</v>
      </c>
      <c r="H1361" s="53">
        <v>0</v>
      </c>
      <c r="I1361" s="54"/>
      <c r="J1361" s="46">
        <v>151.7088</v>
      </c>
      <c r="K1361" s="54">
        <v>11.508459999999999</v>
      </c>
      <c r="L1361" s="46">
        <v>14.721730000000001</v>
      </c>
      <c r="M1361" s="53">
        <f t="shared" si="84"/>
        <v>-3.2132700000000014</v>
      </c>
      <c r="N1361" s="11">
        <v>2.1437756873767562</v>
      </c>
      <c r="O1361" s="11">
        <v>2.742337971381489</v>
      </c>
      <c r="P1361" s="11">
        <v>-0.59856228400473332</v>
      </c>
      <c r="Q1361" s="26">
        <v>232020</v>
      </c>
      <c r="R1361">
        <v>2070</v>
      </c>
      <c r="S1361">
        <v>520640</v>
      </c>
      <c r="T1361" s="27">
        <f t="shared" si="85"/>
        <v>754730</v>
      </c>
      <c r="U1361" s="46" t="str">
        <f t="shared" si="86"/>
        <v>OK</v>
      </c>
      <c r="V1361">
        <f t="shared" si="87"/>
        <v>1617971.8245338593</v>
      </c>
    </row>
    <row r="1362" spans="1:22" x14ac:dyDescent="0.2">
      <c r="A1362" s="24">
        <v>27127</v>
      </c>
      <c r="B1362" s="25" t="s">
        <v>1580</v>
      </c>
      <c r="C1362" s="46">
        <v>1007</v>
      </c>
      <c r="D1362" s="46">
        <v>693</v>
      </c>
      <c r="E1362" s="53">
        <v>0</v>
      </c>
      <c r="F1362" s="54">
        <v>840.76</v>
      </c>
      <c r="G1362" s="46">
        <v>526.76</v>
      </c>
      <c r="H1362" s="53">
        <v>0</v>
      </c>
      <c r="I1362" s="54"/>
      <c r="J1362" s="46">
        <v>151.6232</v>
      </c>
      <c r="K1362" s="54">
        <v>15.94525</v>
      </c>
      <c r="L1362" s="46">
        <v>14.464969999999999</v>
      </c>
      <c r="M1362" s="53">
        <f t="shared" si="84"/>
        <v>1.4802800000000005</v>
      </c>
      <c r="N1362" s="11">
        <v>2.9702531250179631</v>
      </c>
      <c r="O1362" s="11">
        <v>2.6945091701786481</v>
      </c>
      <c r="P1362" s="11">
        <v>0.27574395483931519</v>
      </c>
      <c r="Q1362" s="26">
        <v>480030</v>
      </c>
      <c r="R1362">
        <v>6530</v>
      </c>
      <c r="S1362">
        <v>5190</v>
      </c>
      <c r="T1362" s="27">
        <f t="shared" si="85"/>
        <v>491750</v>
      </c>
      <c r="U1362" s="46" t="str">
        <f t="shared" si="86"/>
        <v>MN</v>
      </c>
      <c r="V1362">
        <f t="shared" si="87"/>
        <v>1460621.9742275833</v>
      </c>
    </row>
    <row r="1363" spans="1:22" x14ac:dyDescent="0.2">
      <c r="A1363" s="24">
        <v>17107</v>
      </c>
      <c r="B1363" s="25" t="s">
        <v>1581</v>
      </c>
      <c r="C1363" s="46">
        <v>1651</v>
      </c>
      <c r="D1363" s="46">
        <v>2430</v>
      </c>
      <c r="E1363" s="53">
        <v>1</v>
      </c>
      <c r="F1363" s="54">
        <v>1591.6</v>
      </c>
      <c r="G1363" s="46">
        <v>2370.6</v>
      </c>
      <c r="H1363" s="53">
        <v>0</v>
      </c>
      <c r="I1363" s="54">
        <v>151.5146</v>
      </c>
      <c r="J1363" s="46">
        <v>151.5146</v>
      </c>
      <c r="K1363" s="54">
        <v>14.334960000000001</v>
      </c>
      <c r="L1363" s="46">
        <v>12.33478</v>
      </c>
      <c r="M1363" s="53">
        <f t="shared" si="84"/>
        <v>2.0001800000000003</v>
      </c>
      <c r="N1363" s="11">
        <v>2.6702911360441202</v>
      </c>
      <c r="O1363" s="11">
        <v>2.2977011236204561</v>
      </c>
      <c r="P1363" s="11">
        <v>0.37259001242366407</v>
      </c>
      <c r="Q1363" s="26">
        <v>342660</v>
      </c>
      <c r="R1363">
        <v>9270</v>
      </c>
      <c r="S1363">
        <v>730</v>
      </c>
      <c r="T1363" s="27">
        <f t="shared" si="85"/>
        <v>352660</v>
      </c>
      <c r="U1363" s="46" t="str">
        <f t="shared" si="86"/>
        <v>IL</v>
      </c>
      <c r="V1363">
        <f t="shared" si="87"/>
        <v>941704.87203731947</v>
      </c>
    </row>
    <row r="1364" spans="1:22" x14ac:dyDescent="0.2">
      <c r="A1364" s="24">
        <v>21155</v>
      </c>
      <c r="B1364" s="25" t="s">
        <v>1582</v>
      </c>
      <c r="C1364" s="46">
        <v>1147</v>
      </c>
      <c r="D1364" s="46">
        <v>1147</v>
      </c>
      <c r="E1364" s="53">
        <v>0</v>
      </c>
      <c r="F1364" s="54">
        <v>928.56</v>
      </c>
      <c r="G1364" s="46">
        <v>928.56</v>
      </c>
      <c r="H1364" s="53">
        <v>0</v>
      </c>
      <c r="I1364" s="54">
        <v>151.5146</v>
      </c>
      <c r="J1364" s="46">
        <v>151.5146</v>
      </c>
      <c r="K1364" s="54">
        <v>11.4693</v>
      </c>
      <c r="L1364" s="46">
        <v>16.25291</v>
      </c>
      <c r="M1364" s="53">
        <f t="shared" si="84"/>
        <v>-4.7836099999999995</v>
      </c>
      <c r="N1364" s="11">
        <v>2.1364810314525342</v>
      </c>
      <c r="O1364" s="11">
        <v>3.027563488696364</v>
      </c>
      <c r="P1364" s="11">
        <v>-0.89108245724382973</v>
      </c>
      <c r="Q1364" s="26">
        <v>23150</v>
      </c>
      <c r="R1364">
        <v>80900</v>
      </c>
      <c r="S1364">
        <v>3860</v>
      </c>
      <c r="T1364" s="27">
        <f t="shared" si="85"/>
        <v>107910</v>
      </c>
      <c r="U1364" s="46" t="str">
        <f t="shared" si="86"/>
        <v>KY</v>
      </c>
      <c r="V1364">
        <f t="shared" si="87"/>
        <v>230547.66810404297</v>
      </c>
    </row>
    <row r="1365" spans="1:22" x14ac:dyDescent="0.2">
      <c r="A1365" s="24">
        <v>28027</v>
      </c>
      <c r="B1365" s="25" t="s">
        <v>1583</v>
      </c>
      <c r="C1365" s="46">
        <v>324</v>
      </c>
      <c r="D1365" s="46">
        <v>70</v>
      </c>
      <c r="E1365" s="53">
        <v>0</v>
      </c>
      <c r="F1365" s="54">
        <v>0</v>
      </c>
      <c r="G1365" s="46">
        <v>0</v>
      </c>
      <c r="H1365" s="53">
        <v>0</v>
      </c>
      <c r="I1365" s="54">
        <v>151.5146</v>
      </c>
      <c r="J1365" s="46">
        <v>151.5146</v>
      </c>
      <c r="K1365" s="54">
        <v>10.883839999999999</v>
      </c>
      <c r="L1365" s="46">
        <v>16.107220000000002</v>
      </c>
      <c r="M1365" s="53">
        <f t="shared" si="84"/>
        <v>-5.2233800000000024</v>
      </c>
      <c r="N1365" s="11">
        <v>2.027422572377072</v>
      </c>
      <c r="O1365" s="11">
        <v>3.000424611740288</v>
      </c>
      <c r="P1365" s="11">
        <v>-0.97300203936321683</v>
      </c>
      <c r="Q1365" s="26">
        <v>249390</v>
      </c>
      <c r="R1365">
        <v>1270</v>
      </c>
      <c r="S1365">
        <v>660</v>
      </c>
      <c r="T1365" s="27">
        <f t="shared" si="85"/>
        <v>251320</v>
      </c>
      <c r="U1365" s="46" t="str">
        <f t="shared" si="86"/>
        <v>MS</v>
      </c>
      <c r="V1365">
        <f t="shared" si="87"/>
        <v>509531.84088980575</v>
      </c>
    </row>
    <row r="1366" spans="1:22" x14ac:dyDescent="0.2">
      <c r="A1366" s="24">
        <v>36035</v>
      </c>
      <c r="B1366" s="25" t="s">
        <v>1584</v>
      </c>
      <c r="C1366" s="46">
        <v>1215</v>
      </c>
      <c r="D1366" s="46">
        <v>311</v>
      </c>
      <c r="E1366" s="53">
        <v>57</v>
      </c>
      <c r="F1366" s="54">
        <v>1099.78</v>
      </c>
      <c r="G1366" s="46">
        <v>195.78</v>
      </c>
      <c r="H1366" s="53">
        <v>0</v>
      </c>
      <c r="I1366" s="54">
        <v>151.5146</v>
      </c>
      <c r="J1366" s="46">
        <v>151.5146</v>
      </c>
      <c r="K1366" s="54">
        <v>21.386369999999999</v>
      </c>
      <c r="L1366" s="46">
        <v>19.7972</v>
      </c>
      <c r="M1366" s="53">
        <f t="shared" si="84"/>
        <v>1.5891699999999993</v>
      </c>
      <c r="N1366" s="11">
        <v>3.9838153886135621</v>
      </c>
      <c r="O1366" s="11">
        <v>3.6877875960932318</v>
      </c>
      <c r="P1366" s="11">
        <v>0.29602779252033012</v>
      </c>
      <c r="Q1366" s="26">
        <v>11140</v>
      </c>
      <c r="R1366">
        <v>24670</v>
      </c>
      <c r="S1366">
        <v>2080</v>
      </c>
      <c r="T1366" s="27">
        <f t="shared" si="85"/>
        <v>37890</v>
      </c>
      <c r="U1366" s="46" t="str">
        <f t="shared" si="86"/>
        <v>NY</v>
      </c>
      <c r="V1366">
        <f t="shared" si="87"/>
        <v>150946.76507456787</v>
      </c>
    </row>
    <row r="1367" spans="1:22" x14ac:dyDescent="0.2">
      <c r="A1367" s="24">
        <v>26025</v>
      </c>
      <c r="B1367" s="25" t="s">
        <v>1585</v>
      </c>
      <c r="C1367" s="46">
        <v>1333</v>
      </c>
      <c r="D1367" s="46">
        <v>1333</v>
      </c>
      <c r="E1367" s="53">
        <v>188</v>
      </c>
      <c r="F1367" s="54">
        <v>1041.28</v>
      </c>
      <c r="G1367" s="46">
        <v>1041.28</v>
      </c>
      <c r="H1367" s="53">
        <v>0</v>
      </c>
      <c r="I1367" s="54">
        <v>151.38810000000001</v>
      </c>
      <c r="J1367" s="46">
        <v>151.38810000000001</v>
      </c>
      <c r="K1367" s="54">
        <v>17.291920000000001</v>
      </c>
      <c r="L1367" s="46">
        <v>15.686450000000001</v>
      </c>
      <c r="M1367" s="53">
        <f t="shared" si="84"/>
        <v>1.6054700000000004</v>
      </c>
      <c r="N1367" s="11">
        <v>3.2211084440545381</v>
      </c>
      <c r="O1367" s="11">
        <v>2.922044316203134</v>
      </c>
      <c r="P1367" s="11">
        <v>0.29906412785140341</v>
      </c>
      <c r="Q1367" s="26">
        <v>175340</v>
      </c>
      <c r="R1367">
        <v>53730</v>
      </c>
      <c r="S1367">
        <v>6500</v>
      </c>
      <c r="T1367" s="27">
        <f t="shared" si="85"/>
        <v>235570</v>
      </c>
      <c r="U1367" s="46" t="str">
        <f t="shared" si="86"/>
        <v>MI</v>
      </c>
      <c r="V1367">
        <f t="shared" si="87"/>
        <v>758796.51616592752</v>
      </c>
    </row>
    <row r="1368" spans="1:22" x14ac:dyDescent="0.2">
      <c r="A1368" s="24">
        <v>39063</v>
      </c>
      <c r="B1368" s="25" t="s">
        <v>1586</v>
      </c>
      <c r="C1368" s="46">
        <v>946</v>
      </c>
      <c r="D1368" s="46">
        <v>1027</v>
      </c>
      <c r="E1368" s="53">
        <v>0</v>
      </c>
      <c r="F1368" s="54">
        <v>546.18010000000004</v>
      </c>
      <c r="G1368" s="46">
        <v>627.18010000000004</v>
      </c>
      <c r="H1368" s="53">
        <v>0</v>
      </c>
      <c r="I1368" s="54"/>
      <c r="J1368" s="46">
        <v>151.24780000000001</v>
      </c>
      <c r="K1368" s="54">
        <v>24.97099</v>
      </c>
      <c r="L1368" s="46">
        <v>22.948789999999999</v>
      </c>
      <c r="M1368" s="53">
        <f t="shared" si="84"/>
        <v>2.0222000000000016</v>
      </c>
      <c r="N1368" s="11">
        <v>4.6515520974768219</v>
      </c>
      <c r="O1368" s="11">
        <v>4.2748602381825922</v>
      </c>
      <c r="P1368" s="11">
        <v>0.37669185929423049</v>
      </c>
      <c r="Q1368" s="26">
        <v>274010</v>
      </c>
      <c r="R1368">
        <v>2100</v>
      </c>
      <c r="S1368">
        <v>4700</v>
      </c>
      <c r="T1368" s="27">
        <f t="shared" si="85"/>
        <v>280810</v>
      </c>
      <c r="U1368" s="46" t="str">
        <f t="shared" si="86"/>
        <v>OH</v>
      </c>
      <c r="V1368">
        <f t="shared" si="87"/>
        <v>1306202.3444924664</v>
      </c>
    </row>
    <row r="1369" spans="1:22" x14ac:dyDescent="0.2">
      <c r="A1369" s="24">
        <v>55035</v>
      </c>
      <c r="B1369" s="25" t="s">
        <v>1587</v>
      </c>
      <c r="C1369" s="46">
        <v>788</v>
      </c>
      <c r="D1369" s="46">
        <v>666</v>
      </c>
      <c r="E1369" s="53">
        <v>152</v>
      </c>
      <c r="F1369" s="54">
        <v>306.12</v>
      </c>
      <c r="G1369" s="46">
        <v>184.12</v>
      </c>
      <c r="H1369" s="53">
        <v>0</v>
      </c>
      <c r="I1369" s="54">
        <v>151.13489999999999</v>
      </c>
      <c r="J1369" s="46">
        <v>151.13489999999999</v>
      </c>
      <c r="K1369" s="54">
        <v>16.264520000000001</v>
      </c>
      <c r="L1369" s="46">
        <v>14.20274</v>
      </c>
      <c r="M1369" s="53">
        <f t="shared" si="84"/>
        <v>2.0617800000000006</v>
      </c>
      <c r="N1369" s="11">
        <v>3.029726179076349</v>
      </c>
      <c r="O1369" s="11">
        <v>2.6456614269966061</v>
      </c>
      <c r="P1369" s="11">
        <v>0.38406475207974389</v>
      </c>
      <c r="Q1369" s="26">
        <v>124460</v>
      </c>
      <c r="R1369">
        <v>40760</v>
      </c>
      <c r="S1369">
        <v>9250</v>
      </c>
      <c r="T1369" s="27">
        <f t="shared" si="85"/>
        <v>174470</v>
      </c>
      <c r="U1369" s="46" t="str">
        <f t="shared" si="86"/>
        <v>WI</v>
      </c>
      <c r="V1369">
        <f t="shared" si="87"/>
        <v>528596.32646345056</v>
      </c>
    </row>
    <row r="1370" spans="1:22" x14ac:dyDescent="0.2">
      <c r="A1370" s="24">
        <v>29189</v>
      </c>
      <c r="B1370" s="25" t="s">
        <v>1588</v>
      </c>
      <c r="C1370" s="46">
        <v>1484</v>
      </c>
      <c r="D1370" s="46">
        <v>1391</v>
      </c>
      <c r="E1370" s="53">
        <v>877</v>
      </c>
      <c r="F1370" s="54">
        <v>1434.18</v>
      </c>
      <c r="G1370" s="46">
        <v>1341.18</v>
      </c>
      <c r="H1370" s="53">
        <v>827.18</v>
      </c>
      <c r="I1370" s="54"/>
      <c r="J1370" s="46">
        <v>151.06180000000001</v>
      </c>
      <c r="K1370" s="54">
        <v>12.871689999999999</v>
      </c>
      <c r="L1370" s="46">
        <v>11.327159999999999</v>
      </c>
      <c r="M1370" s="53">
        <f t="shared" si="84"/>
        <v>1.54453</v>
      </c>
      <c r="N1370" s="11">
        <v>2.397715774087108</v>
      </c>
      <c r="O1370" s="11">
        <v>2.1100034422526122</v>
      </c>
      <c r="P1370" s="11">
        <v>0.28771233183449568</v>
      </c>
      <c r="Q1370" s="26">
        <v>16010</v>
      </c>
      <c r="R1370">
        <v>8260</v>
      </c>
      <c r="S1370">
        <v>1680</v>
      </c>
      <c r="T1370" s="27">
        <f t="shared" si="85"/>
        <v>25950</v>
      </c>
      <c r="U1370" s="46" t="str">
        <f t="shared" si="86"/>
        <v>MO</v>
      </c>
      <c r="V1370">
        <f t="shared" si="87"/>
        <v>62220.724337560452</v>
      </c>
    </row>
    <row r="1371" spans="1:22" x14ac:dyDescent="0.2">
      <c r="A1371" s="24">
        <v>40059</v>
      </c>
      <c r="B1371" s="25" t="s">
        <v>1589</v>
      </c>
      <c r="C1371" s="46">
        <v>158</v>
      </c>
      <c r="D1371" s="46">
        <v>291</v>
      </c>
      <c r="E1371" s="53">
        <v>111</v>
      </c>
      <c r="F1371" s="54">
        <v>0</v>
      </c>
      <c r="G1371" s="46">
        <v>0</v>
      </c>
      <c r="H1371" s="53">
        <v>0</v>
      </c>
      <c r="I1371" s="54"/>
      <c r="J1371" s="46">
        <v>150.72919999999999</v>
      </c>
      <c r="K1371" s="54">
        <v>11.508459999999999</v>
      </c>
      <c r="L1371" s="46">
        <v>15.174300000000001</v>
      </c>
      <c r="M1371" s="53">
        <f t="shared" si="84"/>
        <v>-3.6658400000000011</v>
      </c>
      <c r="N1371" s="11">
        <v>2.1437756873767562</v>
      </c>
      <c r="O1371" s="11">
        <v>2.826641914987853</v>
      </c>
      <c r="P1371" s="11">
        <v>-0.68286622761109739</v>
      </c>
      <c r="Q1371" s="26">
        <v>137780</v>
      </c>
      <c r="R1371">
        <v>610</v>
      </c>
      <c r="S1371">
        <v>450900</v>
      </c>
      <c r="T1371" s="27">
        <f t="shared" si="85"/>
        <v>589290</v>
      </c>
      <c r="U1371" s="46" t="str">
        <f t="shared" si="86"/>
        <v>OK</v>
      </c>
      <c r="V1371">
        <f t="shared" si="87"/>
        <v>1263305.5748142486</v>
      </c>
    </row>
    <row r="1372" spans="1:22" x14ac:dyDescent="0.2">
      <c r="A1372" s="24">
        <v>17027</v>
      </c>
      <c r="B1372" s="25" t="s">
        <v>1590</v>
      </c>
      <c r="C1372" s="46">
        <v>1036</v>
      </c>
      <c r="D1372" s="46">
        <v>1370</v>
      </c>
      <c r="E1372" s="53">
        <v>18</v>
      </c>
      <c r="F1372" s="54">
        <v>935.54</v>
      </c>
      <c r="G1372" s="46">
        <v>1269.54</v>
      </c>
      <c r="H1372" s="53">
        <v>0</v>
      </c>
      <c r="I1372" s="54">
        <v>150.62860000000001</v>
      </c>
      <c r="J1372" s="46">
        <v>150.62860000000001</v>
      </c>
      <c r="K1372" s="54">
        <v>14.151439999999999</v>
      </c>
      <c r="L1372" s="46">
        <v>12.002050000000001</v>
      </c>
      <c r="M1372" s="53">
        <f t="shared" si="84"/>
        <v>2.1493899999999986</v>
      </c>
      <c r="N1372" s="11">
        <v>2.6361053532245782</v>
      </c>
      <c r="O1372" s="11">
        <v>2.2357207644359192</v>
      </c>
      <c r="P1372" s="11">
        <v>0.40038458878865829</v>
      </c>
      <c r="Q1372" s="26">
        <v>160070</v>
      </c>
      <c r="R1372">
        <v>55660</v>
      </c>
      <c r="S1372">
        <v>1700</v>
      </c>
      <c r="T1372" s="27">
        <f t="shared" si="85"/>
        <v>217430</v>
      </c>
      <c r="U1372" s="46" t="str">
        <f t="shared" si="86"/>
        <v>IL</v>
      </c>
      <c r="V1372">
        <f t="shared" si="87"/>
        <v>573168.38695161999</v>
      </c>
    </row>
    <row r="1373" spans="1:22" x14ac:dyDescent="0.2">
      <c r="A1373" s="24">
        <v>29105</v>
      </c>
      <c r="B1373" s="25" t="s">
        <v>1591</v>
      </c>
      <c r="C1373" s="46">
        <v>920</v>
      </c>
      <c r="D1373" s="46">
        <v>920</v>
      </c>
      <c r="E1373" s="53">
        <v>920</v>
      </c>
      <c r="F1373" s="54">
        <v>796.24</v>
      </c>
      <c r="G1373" s="46">
        <v>796.24</v>
      </c>
      <c r="H1373" s="53">
        <v>796.24</v>
      </c>
      <c r="I1373" s="54">
        <v>150.62860000000001</v>
      </c>
      <c r="J1373" s="46">
        <v>150.62860000000001</v>
      </c>
      <c r="K1373" s="54">
        <v>12.66925</v>
      </c>
      <c r="L1373" s="46">
        <v>11.1341</v>
      </c>
      <c r="M1373" s="53">
        <f t="shared" si="84"/>
        <v>1.5351499999999998</v>
      </c>
      <c r="N1373" s="11">
        <v>2.360005606944628</v>
      </c>
      <c r="O1373" s="11">
        <v>2.0740405650123082</v>
      </c>
      <c r="P1373" s="11">
        <v>0.28596504193231997</v>
      </c>
      <c r="Q1373" s="26">
        <v>2170</v>
      </c>
      <c r="R1373">
        <v>180060</v>
      </c>
      <c r="S1373">
        <v>5390</v>
      </c>
      <c r="T1373" s="27">
        <f t="shared" si="85"/>
        <v>187620</v>
      </c>
      <c r="U1373" s="46" t="str">
        <f t="shared" si="86"/>
        <v>MO</v>
      </c>
      <c r="V1373">
        <f t="shared" si="87"/>
        <v>442784.25197495113</v>
      </c>
    </row>
    <row r="1374" spans="1:22" x14ac:dyDescent="0.2">
      <c r="A1374" s="24">
        <v>26015</v>
      </c>
      <c r="B1374" s="25" t="s">
        <v>1592</v>
      </c>
      <c r="C1374" s="46">
        <v>1813</v>
      </c>
      <c r="D1374" s="46">
        <v>1813</v>
      </c>
      <c r="E1374" s="53">
        <v>122</v>
      </c>
      <c r="F1374" s="54">
        <v>1482.62</v>
      </c>
      <c r="G1374" s="46">
        <v>1482.62</v>
      </c>
      <c r="H1374" s="53">
        <v>0</v>
      </c>
      <c r="I1374" s="54">
        <v>150.1223</v>
      </c>
      <c r="J1374" s="46">
        <v>150.1223</v>
      </c>
      <c r="K1374" s="54">
        <v>17.473960000000002</v>
      </c>
      <c r="L1374" s="46">
        <v>15.828860000000001</v>
      </c>
      <c r="M1374" s="53">
        <f t="shared" si="84"/>
        <v>1.6451000000000011</v>
      </c>
      <c r="N1374" s="11">
        <v>3.2550185350771468</v>
      </c>
      <c r="O1374" s="11">
        <v>2.9485722005281709</v>
      </c>
      <c r="P1374" s="11">
        <v>0.30644633454897557</v>
      </c>
      <c r="Q1374" s="26">
        <v>104160</v>
      </c>
      <c r="R1374">
        <v>66720</v>
      </c>
      <c r="S1374">
        <v>5350</v>
      </c>
      <c r="T1374" s="27">
        <f t="shared" si="85"/>
        <v>176230</v>
      </c>
      <c r="U1374" s="46" t="str">
        <f t="shared" si="86"/>
        <v>MI</v>
      </c>
      <c r="V1374">
        <f t="shared" si="87"/>
        <v>573631.91643664555</v>
      </c>
    </row>
    <row r="1375" spans="1:22" x14ac:dyDescent="0.2">
      <c r="A1375" s="24">
        <v>29053</v>
      </c>
      <c r="B1375" s="25" t="s">
        <v>1593</v>
      </c>
      <c r="C1375" s="46">
        <v>941</v>
      </c>
      <c r="D1375" s="46">
        <v>941</v>
      </c>
      <c r="E1375" s="53">
        <v>428</v>
      </c>
      <c r="F1375" s="54">
        <v>839.38</v>
      </c>
      <c r="G1375" s="46">
        <v>839.38</v>
      </c>
      <c r="H1375" s="53">
        <v>326.38</v>
      </c>
      <c r="I1375" s="54">
        <v>150.1223</v>
      </c>
      <c r="J1375" s="46">
        <v>150.1223</v>
      </c>
      <c r="K1375" s="54">
        <v>13.095269999999999</v>
      </c>
      <c r="L1375" s="46">
        <v>11.705909999999999</v>
      </c>
      <c r="M1375" s="53">
        <f t="shared" si="84"/>
        <v>1.3893599999999999</v>
      </c>
      <c r="N1375" s="11">
        <v>2.4393638632479249</v>
      </c>
      <c r="O1375" s="11">
        <v>2.1805563260957981</v>
      </c>
      <c r="P1375" s="11">
        <v>0.25880753715212718</v>
      </c>
      <c r="Q1375" s="26">
        <v>114940</v>
      </c>
      <c r="R1375">
        <v>117460</v>
      </c>
      <c r="S1375">
        <v>1740</v>
      </c>
      <c r="T1375" s="27">
        <f t="shared" si="85"/>
        <v>234140</v>
      </c>
      <c r="U1375" s="46" t="str">
        <f t="shared" si="86"/>
        <v>MO</v>
      </c>
      <c r="V1375">
        <f t="shared" si="87"/>
        <v>571152.65494086908</v>
      </c>
    </row>
    <row r="1376" spans="1:22" x14ac:dyDescent="0.2">
      <c r="A1376" s="24">
        <v>55079</v>
      </c>
      <c r="B1376" s="25" t="s">
        <v>1594</v>
      </c>
      <c r="C1376" s="46">
        <v>817</v>
      </c>
      <c r="D1376" s="46">
        <v>1459</v>
      </c>
      <c r="E1376" s="53">
        <v>0</v>
      </c>
      <c r="F1376" s="54">
        <v>542.1</v>
      </c>
      <c r="G1376" s="46">
        <v>1184.0999999999999</v>
      </c>
      <c r="H1376" s="53">
        <v>0</v>
      </c>
      <c r="I1376" s="54"/>
      <c r="J1376" s="46">
        <v>150.00540000000001</v>
      </c>
      <c r="K1376" s="54">
        <v>16.828610000000001</v>
      </c>
      <c r="L1376" s="46">
        <v>14.835319999999999</v>
      </c>
      <c r="M1376" s="53">
        <f t="shared" si="84"/>
        <v>1.9932900000000018</v>
      </c>
      <c r="N1376" s="11">
        <v>3.134803872138006</v>
      </c>
      <c r="O1376" s="11">
        <v>2.7634973167960042</v>
      </c>
      <c r="P1376" s="11">
        <v>0.37130655534200219</v>
      </c>
      <c r="Q1376" s="26">
        <v>11910</v>
      </c>
      <c r="R1376">
        <v>3230</v>
      </c>
      <c r="S1376">
        <v>1190</v>
      </c>
      <c r="T1376" s="27">
        <f t="shared" si="85"/>
        <v>16330</v>
      </c>
      <c r="U1376" s="46" t="str">
        <f t="shared" si="86"/>
        <v>WI</v>
      </c>
      <c r="V1376">
        <f t="shared" si="87"/>
        <v>51191.347232013635</v>
      </c>
    </row>
    <row r="1377" spans="1:22" x14ac:dyDescent="0.2">
      <c r="A1377" s="24">
        <v>26141</v>
      </c>
      <c r="B1377" s="25" t="s">
        <v>1595</v>
      </c>
      <c r="C1377" s="46">
        <v>739</v>
      </c>
      <c r="D1377" s="46">
        <v>878</v>
      </c>
      <c r="E1377" s="53">
        <v>127</v>
      </c>
      <c r="F1377" s="54">
        <v>525.52</v>
      </c>
      <c r="G1377" s="46">
        <v>664.52</v>
      </c>
      <c r="H1377" s="53">
        <v>0</v>
      </c>
      <c r="I1377" s="54">
        <v>149.74260000000001</v>
      </c>
      <c r="J1377" s="46">
        <v>149.74260000000001</v>
      </c>
      <c r="K1377" s="54">
        <v>16.220600000000001</v>
      </c>
      <c r="L1377" s="46">
        <v>14.29054</v>
      </c>
      <c r="M1377" s="53">
        <f t="shared" si="84"/>
        <v>1.930060000000001</v>
      </c>
      <c r="N1377" s="11">
        <v>3.0215448387241568</v>
      </c>
      <c r="O1377" s="11">
        <v>2.662016656571343</v>
      </c>
      <c r="P1377" s="11">
        <v>0.3595281821528149</v>
      </c>
      <c r="Q1377" s="26">
        <v>25940</v>
      </c>
      <c r="R1377">
        <v>14260</v>
      </c>
      <c r="S1377">
        <v>33180</v>
      </c>
      <c r="T1377" s="27">
        <f t="shared" si="85"/>
        <v>73380</v>
      </c>
      <c r="U1377" s="46" t="str">
        <f t="shared" si="86"/>
        <v>MI</v>
      </c>
      <c r="V1377">
        <f t="shared" si="87"/>
        <v>221720.96026557861</v>
      </c>
    </row>
    <row r="1378" spans="1:22" x14ac:dyDescent="0.2">
      <c r="A1378" s="24">
        <v>28149</v>
      </c>
      <c r="B1378" s="25" t="s">
        <v>1596</v>
      </c>
      <c r="C1378" s="46">
        <v>902</v>
      </c>
      <c r="D1378" s="46">
        <v>337</v>
      </c>
      <c r="E1378" s="53">
        <v>398</v>
      </c>
      <c r="F1378" s="54">
        <v>659.16</v>
      </c>
      <c r="G1378" s="46">
        <v>94.16</v>
      </c>
      <c r="H1378" s="53">
        <v>155.16</v>
      </c>
      <c r="I1378" s="54">
        <v>149.74260000000001</v>
      </c>
      <c r="J1378" s="46">
        <v>149.74260000000001</v>
      </c>
      <c r="K1378" s="54">
        <v>11.2326</v>
      </c>
      <c r="L1378" s="46">
        <v>16.154129999999999</v>
      </c>
      <c r="M1378" s="53">
        <f t="shared" si="84"/>
        <v>-4.9215299999999989</v>
      </c>
      <c r="N1378" s="11">
        <v>2.0923889717675652</v>
      </c>
      <c r="O1378" s="11">
        <v>3.009162924033578</v>
      </c>
      <c r="P1378" s="11">
        <v>-0.91677395226601344</v>
      </c>
      <c r="Q1378" s="26">
        <v>54470</v>
      </c>
      <c r="R1378">
        <v>10140</v>
      </c>
      <c r="S1378">
        <v>50</v>
      </c>
      <c r="T1378" s="27">
        <f t="shared" si="85"/>
        <v>64660</v>
      </c>
      <c r="U1378" s="46" t="str">
        <f t="shared" si="86"/>
        <v>MS</v>
      </c>
      <c r="V1378">
        <f t="shared" si="87"/>
        <v>135293.87091449078</v>
      </c>
    </row>
    <row r="1379" spans="1:22" x14ac:dyDescent="0.2">
      <c r="A1379" s="24">
        <v>42039</v>
      </c>
      <c r="B1379" s="25" t="s">
        <v>1597</v>
      </c>
      <c r="C1379" s="46">
        <v>1088</v>
      </c>
      <c r="D1379" s="46">
        <v>1088</v>
      </c>
      <c r="E1379" s="53">
        <v>143</v>
      </c>
      <c r="F1379" s="54">
        <v>813.22</v>
      </c>
      <c r="G1379" s="46">
        <v>813.22</v>
      </c>
      <c r="H1379" s="53">
        <v>0</v>
      </c>
      <c r="I1379" s="54">
        <v>149.61600000000001</v>
      </c>
      <c r="J1379" s="46">
        <v>149.61600000000001</v>
      </c>
      <c r="K1379" s="54">
        <v>23.261790000000001</v>
      </c>
      <c r="L1379" s="46">
        <v>21.466200000000001</v>
      </c>
      <c r="M1379" s="53">
        <f t="shared" si="84"/>
        <v>1.7955900000000007</v>
      </c>
      <c r="N1379" s="11">
        <v>4.3331653276688424</v>
      </c>
      <c r="O1379" s="11">
        <v>3.9986859806061741</v>
      </c>
      <c r="P1379" s="11">
        <v>0.33447934706266802</v>
      </c>
      <c r="Q1379" s="26">
        <v>96530</v>
      </c>
      <c r="R1379">
        <v>112990</v>
      </c>
      <c r="S1379">
        <v>7570</v>
      </c>
      <c r="T1379" s="27">
        <f t="shared" si="85"/>
        <v>217090</v>
      </c>
      <c r="U1379" s="46" t="str">
        <f t="shared" si="86"/>
        <v>PA</v>
      </c>
      <c r="V1379">
        <f t="shared" si="87"/>
        <v>940686.86098362901</v>
      </c>
    </row>
    <row r="1380" spans="1:22" x14ac:dyDescent="0.2">
      <c r="A1380" s="24">
        <v>55001</v>
      </c>
      <c r="B1380" s="25" t="s">
        <v>1598</v>
      </c>
      <c r="C1380" s="46">
        <v>1263</v>
      </c>
      <c r="D1380" s="46">
        <v>553</v>
      </c>
      <c r="E1380" s="53">
        <v>156</v>
      </c>
      <c r="F1380" s="54">
        <v>795.82</v>
      </c>
      <c r="G1380" s="46">
        <v>85.820009999999996</v>
      </c>
      <c r="H1380" s="53">
        <v>0</v>
      </c>
      <c r="I1380" s="54">
        <v>149.61600000000001</v>
      </c>
      <c r="J1380" s="46">
        <v>149.61600000000001</v>
      </c>
      <c r="K1380" s="54">
        <v>16.787659999999999</v>
      </c>
      <c r="L1380" s="46">
        <v>14.61009</v>
      </c>
      <c r="M1380" s="53">
        <f t="shared" si="84"/>
        <v>2.1775699999999993</v>
      </c>
      <c r="N1380" s="11">
        <v>3.1271757781620888</v>
      </c>
      <c r="O1380" s="11">
        <v>2.7215418685372561</v>
      </c>
      <c r="P1380" s="11">
        <v>0.4056339096248327</v>
      </c>
      <c r="Q1380" s="26">
        <v>99760</v>
      </c>
      <c r="R1380">
        <v>16550</v>
      </c>
      <c r="S1380">
        <v>28810</v>
      </c>
      <c r="T1380" s="27">
        <f t="shared" si="85"/>
        <v>145120</v>
      </c>
      <c r="U1380" s="46" t="str">
        <f t="shared" si="86"/>
        <v>WI</v>
      </c>
      <c r="V1380">
        <f t="shared" si="87"/>
        <v>453815.74892688234</v>
      </c>
    </row>
    <row r="1381" spans="1:22" x14ac:dyDescent="0.2">
      <c r="A1381" s="24">
        <v>39007</v>
      </c>
      <c r="B1381" s="25" t="s">
        <v>1599</v>
      </c>
      <c r="C1381" s="46">
        <v>1637</v>
      </c>
      <c r="D1381" s="46">
        <v>1637</v>
      </c>
      <c r="E1381" s="53">
        <v>358</v>
      </c>
      <c r="F1381" s="54">
        <v>1252.02</v>
      </c>
      <c r="G1381" s="46">
        <v>1252.02</v>
      </c>
      <c r="H1381" s="53">
        <v>0</v>
      </c>
      <c r="I1381" s="54">
        <v>149.48939999999999</v>
      </c>
      <c r="J1381" s="46">
        <v>149.48939999999999</v>
      </c>
      <c r="K1381" s="54">
        <v>23.6722</v>
      </c>
      <c r="L1381" s="46">
        <v>22.002929999999999</v>
      </c>
      <c r="M1381" s="53">
        <f t="shared" si="84"/>
        <v>1.6692700000000009</v>
      </c>
      <c r="N1381" s="11">
        <v>4.4096157806274734</v>
      </c>
      <c r="O1381" s="11">
        <v>4.0986671009894149</v>
      </c>
      <c r="P1381" s="11">
        <v>0.31094867963805761</v>
      </c>
      <c r="Q1381" s="26">
        <v>113340</v>
      </c>
      <c r="R1381">
        <v>41720</v>
      </c>
      <c r="S1381">
        <v>14380</v>
      </c>
      <c r="T1381" s="27">
        <f t="shared" si="85"/>
        <v>169440</v>
      </c>
      <c r="U1381" s="46" t="str">
        <f t="shared" si="86"/>
        <v>OH</v>
      </c>
      <c r="V1381">
        <f t="shared" si="87"/>
        <v>747165.2978695191</v>
      </c>
    </row>
    <row r="1382" spans="1:22" x14ac:dyDescent="0.2">
      <c r="A1382" s="24">
        <v>47119</v>
      </c>
      <c r="B1382" s="25" t="s">
        <v>1600</v>
      </c>
      <c r="C1382" s="46">
        <v>1813</v>
      </c>
      <c r="D1382" s="46">
        <v>1813</v>
      </c>
      <c r="E1382" s="53">
        <v>498</v>
      </c>
      <c r="F1382" s="54">
        <v>1602.36</v>
      </c>
      <c r="G1382" s="46">
        <v>1602.36</v>
      </c>
      <c r="H1382" s="53">
        <v>287.36</v>
      </c>
      <c r="I1382" s="54">
        <v>149.36279999999999</v>
      </c>
      <c r="J1382" s="46">
        <v>149.36279999999999</v>
      </c>
      <c r="K1382" s="54">
        <v>11.496449999999999</v>
      </c>
      <c r="L1382" s="46">
        <v>15.94918</v>
      </c>
      <c r="M1382" s="53">
        <f t="shared" si="84"/>
        <v>-4.4527300000000007</v>
      </c>
      <c r="N1382" s="11">
        <v>2.1415384857003028</v>
      </c>
      <c r="O1382" s="11">
        <v>2.9709851985057609</v>
      </c>
      <c r="P1382" s="11">
        <v>-0.82944671280545845</v>
      </c>
      <c r="Q1382" s="26">
        <v>15470</v>
      </c>
      <c r="R1382">
        <v>138940</v>
      </c>
      <c r="S1382">
        <v>9320</v>
      </c>
      <c r="T1382" s="27">
        <f t="shared" si="85"/>
        <v>163730</v>
      </c>
      <c r="U1382" s="46" t="str">
        <f t="shared" si="86"/>
        <v>TN</v>
      </c>
      <c r="V1382">
        <f t="shared" si="87"/>
        <v>350634.09626371058</v>
      </c>
    </row>
    <row r="1383" spans="1:22" x14ac:dyDescent="0.2">
      <c r="A1383" s="24">
        <v>47141</v>
      </c>
      <c r="B1383" s="25" t="s">
        <v>1601</v>
      </c>
      <c r="C1383" s="46">
        <v>2259</v>
      </c>
      <c r="D1383" s="46">
        <v>2259</v>
      </c>
      <c r="E1383" s="53">
        <v>766</v>
      </c>
      <c r="F1383" s="54">
        <v>2043.98</v>
      </c>
      <c r="G1383" s="46">
        <v>2043.98</v>
      </c>
      <c r="H1383" s="53">
        <v>550.98</v>
      </c>
      <c r="I1383" s="54">
        <v>149.36279999999999</v>
      </c>
      <c r="J1383" s="46">
        <v>149.36279999999999</v>
      </c>
      <c r="K1383" s="54">
        <v>11.51619</v>
      </c>
      <c r="L1383" s="46">
        <v>16.403030000000001</v>
      </c>
      <c r="M1383" s="53">
        <f t="shared" si="84"/>
        <v>-4.8868400000000012</v>
      </c>
      <c r="N1383" s="11">
        <v>2.1452156181810009</v>
      </c>
      <c r="O1383" s="11">
        <v>3.0555275782608242</v>
      </c>
      <c r="P1383" s="11">
        <v>-0.91031196007982218</v>
      </c>
      <c r="Q1383" s="26">
        <v>41310</v>
      </c>
      <c r="R1383">
        <v>23750</v>
      </c>
      <c r="S1383">
        <v>3500</v>
      </c>
      <c r="T1383" s="27">
        <f t="shared" si="85"/>
        <v>68560</v>
      </c>
      <c r="U1383" s="46" t="str">
        <f t="shared" si="86"/>
        <v>TN</v>
      </c>
      <c r="V1383">
        <f t="shared" si="87"/>
        <v>147075.98278248942</v>
      </c>
    </row>
    <row r="1384" spans="1:22" x14ac:dyDescent="0.2">
      <c r="A1384" s="24">
        <v>55025</v>
      </c>
      <c r="B1384" s="25" t="s">
        <v>1602</v>
      </c>
      <c r="C1384" s="46">
        <v>1063</v>
      </c>
      <c r="D1384" s="46">
        <v>992</v>
      </c>
      <c r="E1384" s="53">
        <v>522</v>
      </c>
      <c r="F1384" s="54">
        <v>429.98</v>
      </c>
      <c r="G1384" s="46">
        <v>358.98</v>
      </c>
      <c r="H1384" s="53">
        <v>0</v>
      </c>
      <c r="I1384" s="54">
        <v>149.36279999999999</v>
      </c>
      <c r="J1384" s="46">
        <v>149.36279999999999</v>
      </c>
      <c r="K1384" s="54">
        <v>16.089780000000001</v>
      </c>
      <c r="L1384" s="46">
        <v>14.20979</v>
      </c>
      <c r="M1384" s="53">
        <f t="shared" si="84"/>
        <v>1.8799900000000012</v>
      </c>
      <c r="N1384" s="11">
        <v>2.9971759192142819</v>
      </c>
      <c r="O1384" s="11">
        <v>2.6469746885968539</v>
      </c>
      <c r="P1384" s="11">
        <v>0.3502012306174267</v>
      </c>
      <c r="Q1384" s="26">
        <v>353890</v>
      </c>
      <c r="R1384">
        <v>147220</v>
      </c>
      <c r="S1384">
        <v>5460</v>
      </c>
      <c r="T1384" s="27">
        <f t="shared" si="85"/>
        <v>506570</v>
      </c>
      <c r="U1384" s="46" t="str">
        <f t="shared" si="86"/>
        <v>WI</v>
      </c>
      <c r="V1384">
        <f t="shared" si="87"/>
        <v>1518279.4053963788</v>
      </c>
    </row>
    <row r="1385" spans="1:22" x14ac:dyDescent="0.2">
      <c r="A1385" s="24">
        <v>27041</v>
      </c>
      <c r="B1385" s="25" t="s">
        <v>1603</v>
      </c>
      <c r="C1385" s="46">
        <v>799</v>
      </c>
      <c r="D1385" s="46">
        <v>771</v>
      </c>
      <c r="E1385" s="53">
        <v>0</v>
      </c>
      <c r="F1385" s="54">
        <v>736.9</v>
      </c>
      <c r="G1385" s="46">
        <v>708.9</v>
      </c>
      <c r="H1385" s="53">
        <v>0</v>
      </c>
      <c r="I1385" s="54">
        <v>149.1097</v>
      </c>
      <c r="J1385" s="46">
        <v>149.1097</v>
      </c>
      <c r="K1385" s="54">
        <v>15.716559999999999</v>
      </c>
      <c r="L1385" s="46">
        <v>12.433999999999999</v>
      </c>
      <c r="M1385" s="53">
        <f t="shared" si="84"/>
        <v>3.2825600000000001</v>
      </c>
      <c r="N1385" s="11">
        <v>2.927653154044767</v>
      </c>
      <c r="O1385" s="11">
        <v>2.3161836507093549</v>
      </c>
      <c r="P1385" s="11">
        <v>0.61146950333541117</v>
      </c>
      <c r="Q1385" s="26">
        <v>205620</v>
      </c>
      <c r="R1385">
        <v>72750</v>
      </c>
      <c r="S1385">
        <v>23530</v>
      </c>
      <c r="T1385" s="27">
        <f t="shared" si="85"/>
        <v>301900</v>
      </c>
      <c r="U1385" s="46" t="str">
        <f t="shared" si="86"/>
        <v>MN</v>
      </c>
      <c r="V1385">
        <f t="shared" si="87"/>
        <v>883858.48720611515</v>
      </c>
    </row>
    <row r="1386" spans="1:22" x14ac:dyDescent="0.2">
      <c r="A1386" s="24">
        <v>39173</v>
      </c>
      <c r="B1386" s="25" t="s">
        <v>1604</v>
      </c>
      <c r="C1386" s="46">
        <v>1142</v>
      </c>
      <c r="D1386" s="46">
        <v>987</v>
      </c>
      <c r="E1386" s="53">
        <v>182</v>
      </c>
      <c r="F1386" s="54">
        <v>745.26</v>
      </c>
      <c r="G1386" s="46">
        <v>590.26</v>
      </c>
      <c r="H1386" s="53">
        <v>0</v>
      </c>
      <c r="I1386" s="54">
        <v>149.1097</v>
      </c>
      <c r="J1386" s="46">
        <v>149.1097</v>
      </c>
      <c r="K1386" s="54">
        <v>24.744450000000001</v>
      </c>
      <c r="L1386" s="46">
        <v>22.652670000000001</v>
      </c>
      <c r="M1386" s="53">
        <f t="shared" si="84"/>
        <v>2.09178</v>
      </c>
      <c r="N1386" s="11">
        <v>4.6093526247221419</v>
      </c>
      <c r="O1386" s="11">
        <v>4.219699525407294</v>
      </c>
      <c r="P1386" s="11">
        <v>0.38965309931484771</v>
      </c>
      <c r="Q1386" s="26">
        <v>315400</v>
      </c>
      <c r="R1386">
        <v>2520</v>
      </c>
      <c r="S1386">
        <v>4330</v>
      </c>
      <c r="T1386" s="27">
        <f t="shared" si="85"/>
        <v>322250</v>
      </c>
      <c r="U1386" s="46" t="str">
        <f t="shared" si="86"/>
        <v>OH</v>
      </c>
      <c r="V1386">
        <f t="shared" si="87"/>
        <v>1485363.8833167101</v>
      </c>
    </row>
    <row r="1387" spans="1:22" x14ac:dyDescent="0.2">
      <c r="A1387" s="24">
        <v>18093</v>
      </c>
      <c r="B1387" s="25" t="s">
        <v>1605</v>
      </c>
      <c r="C1387" s="46">
        <v>1478</v>
      </c>
      <c r="D1387" s="46">
        <v>1478</v>
      </c>
      <c r="E1387" s="53">
        <v>362</v>
      </c>
      <c r="F1387" s="54">
        <v>1338.04</v>
      </c>
      <c r="G1387" s="46">
        <v>1338.04</v>
      </c>
      <c r="H1387" s="53">
        <v>222.04</v>
      </c>
      <c r="I1387" s="54">
        <v>148.85650000000001</v>
      </c>
      <c r="J1387" s="46">
        <v>148.85650000000001</v>
      </c>
      <c r="K1387" s="54">
        <v>13.44492</v>
      </c>
      <c r="L1387" s="46">
        <v>11.99011</v>
      </c>
      <c r="M1387" s="53">
        <f t="shared" si="84"/>
        <v>1.4548100000000002</v>
      </c>
      <c r="N1387" s="11">
        <v>2.50449605027306</v>
      </c>
      <c r="O1387" s="11">
        <v>2.233496602236348</v>
      </c>
      <c r="P1387" s="11">
        <v>0.27099944803671211</v>
      </c>
      <c r="Q1387" s="26">
        <v>37040</v>
      </c>
      <c r="R1387">
        <v>77840</v>
      </c>
      <c r="S1387">
        <v>6200</v>
      </c>
      <c r="T1387" s="27">
        <f t="shared" si="85"/>
        <v>121080</v>
      </c>
      <c r="U1387" s="46" t="str">
        <f t="shared" si="86"/>
        <v>IN</v>
      </c>
      <c r="V1387">
        <f t="shared" si="87"/>
        <v>303244.38176706212</v>
      </c>
    </row>
    <row r="1388" spans="1:22" x14ac:dyDescent="0.2">
      <c r="A1388" s="24">
        <v>17019</v>
      </c>
      <c r="B1388" s="25" t="s">
        <v>1606</v>
      </c>
      <c r="C1388" s="46">
        <v>1514</v>
      </c>
      <c r="D1388" s="46">
        <v>2360</v>
      </c>
      <c r="E1388" s="53">
        <v>0</v>
      </c>
      <c r="F1388" s="54">
        <v>1411.8</v>
      </c>
      <c r="G1388" s="46">
        <v>2257.8000000000002</v>
      </c>
      <c r="H1388" s="53">
        <v>0</v>
      </c>
      <c r="I1388" s="54">
        <v>148.72989999999999</v>
      </c>
      <c r="J1388" s="46">
        <v>148.72989999999999</v>
      </c>
      <c r="K1388" s="54">
        <v>13.36495</v>
      </c>
      <c r="L1388" s="46">
        <v>10.283289999999999</v>
      </c>
      <c r="M1388" s="53">
        <f t="shared" si="84"/>
        <v>3.0816600000000012</v>
      </c>
      <c r="N1388" s="11">
        <v>2.4895993793266848</v>
      </c>
      <c r="O1388" s="11">
        <v>1.915553174642352</v>
      </c>
      <c r="P1388" s="11">
        <v>0.57404620468433276</v>
      </c>
      <c r="Q1388" s="26">
        <v>540530</v>
      </c>
      <c r="R1388">
        <v>9180</v>
      </c>
      <c r="S1388">
        <v>550</v>
      </c>
      <c r="T1388" s="27">
        <f t="shared" si="85"/>
        <v>550260</v>
      </c>
      <c r="U1388" s="46" t="str">
        <f t="shared" si="86"/>
        <v>IL</v>
      </c>
      <c r="V1388">
        <f t="shared" si="87"/>
        <v>1369926.9544683015</v>
      </c>
    </row>
    <row r="1389" spans="1:22" x14ac:dyDescent="0.2">
      <c r="A1389" s="24">
        <v>1071</v>
      </c>
      <c r="B1389" s="25" t="s">
        <v>1607</v>
      </c>
      <c r="C1389" s="46">
        <v>970</v>
      </c>
      <c r="D1389" s="46">
        <v>866</v>
      </c>
      <c r="E1389" s="53">
        <v>597</v>
      </c>
      <c r="F1389" s="54">
        <v>667.38</v>
      </c>
      <c r="G1389" s="46">
        <v>563.38</v>
      </c>
      <c r="H1389" s="53">
        <v>294.38</v>
      </c>
      <c r="I1389" s="54">
        <v>148.60329999999999</v>
      </c>
      <c r="J1389" s="46">
        <v>148.60329999999999</v>
      </c>
      <c r="K1389" s="54">
        <v>11.498699999999999</v>
      </c>
      <c r="L1389" s="46">
        <v>16.079920000000001</v>
      </c>
      <c r="M1389" s="53">
        <f t="shared" si="84"/>
        <v>-4.5812200000000018</v>
      </c>
      <c r="N1389" s="11">
        <v>2.141957611742936</v>
      </c>
      <c r="O1389" s="11">
        <v>2.9953392157563439</v>
      </c>
      <c r="P1389" s="11">
        <v>-0.85338160401340823</v>
      </c>
      <c r="Q1389" s="26">
        <v>48760</v>
      </c>
      <c r="R1389">
        <v>122210</v>
      </c>
      <c r="S1389">
        <v>12900</v>
      </c>
      <c r="T1389" s="27">
        <f t="shared" si="85"/>
        <v>183870</v>
      </c>
      <c r="U1389" s="46" t="str">
        <f t="shared" si="86"/>
        <v>AL</v>
      </c>
      <c r="V1389">
        <f t="shared" si="87"/>
        <v>393841.74607117363</v>
      </c>
    </row>
    <row r="1390" spans="1:22" x14ac:dyDescent="0.2">
      <c r="A1390" s="24">
        <v>27079</v>
      </c>
      <c r="B1390" s="25" t="s">
        <v>1608</v>
      </c>
      <c r="C1390" s="46">
        <v>1407</v>
      </c>
      <c r="D1390" s="46">
        <v>880</v>
      </c>
      <c r="E1390" s="53">
        <v>0</v>
      </c>
      <c r="F1390" s="54">
        <v>1344.9</v>
      </c>
      <c r="G1390" s="46">
        <v>817.9</v>
      </c>
      <c r="H1390" s="53">
        <v>0</v>
      </c>
      <c r="I1390" s="54">
        <v>148.60329999999999</v>
      </c>
      <c r="J1390" s="46">
        <v>148.60329999999999</v>
      </c>
      <c r="K1390" s="54">
        <v>15.716559999999999</v>
      </c>
      <c r="L1390" s="46">
        <v>11.30608</v>
      </c>
      <c r="M1390" s="53">
        <f t="shared" si="84"/>
        <v>4.4104799999999997</v>
      </c>
      <c r="N1390" s="11">
        <v>2.927653154044767</v>
      </c>
      <c r="O1390" s="11">
        <v>2.1060766969287461</v>
      </c>
      <c r="P1390" s="11">
        <v>0.82157645711602034</v>
      </c>
      <c r="Q1390" s="26">
        <v>184130</v>
      </c>
      <c r="R1390">
        <v>40150</v>
      </c>
      <c r="S1390">
        <v>3400</v>
      </c>
      <c r="T1390" s="27">
        <f t="shared" si="85"/>
        <v>227680</v>
      </c>
      <c r="U1390" s="46" t="str">
        <f t="shared" si="86"/>
        <v>MN</v>
      </c>
      <c r="V1390">
        <f t="shared" si="87"/>
        <v>666568.07011291257</v>
      </c>
    </row>
    <row r="1391" spans="1:22" x14ac:dyDescent="0.2">
      <c r="A1391" s="24">
        <v>17035</v>
      </c>
      <c r="B1391" s="25" t="s">
        <v>1609</v>
      </c>
      <c r="C1391" s="46">
        <v>1239</v>
      </c>
      <c r="D1391" s="46">
        <v>1569</v>
      </c>
      <c r="E1391" s="53">
        <v>22</v>
      </c>
      <c r="F1391" s="54">
        <v>1120.08</v>
      </c>
      <c r="G1391" s="46">
        <v>1450.08</v>
      </c>
      <c r="H1391" s="53">
        <v>0</v>
      </c>
      <c r="I1391" s="54">
        <v>148.4768</v>
      </c>
      <c r="J1391" s="46">
        <v>148.4768</v>
      </c>
      <c r="K1391" s="54">
        <v>12.967230000000001</v>
      </c>
      <c r="L1391" s="46">
        <v>11.4948</v>
      </c>
      <c r="M1391" s="53">
        <f t="shared" si="84"/>
        <v>1.472430000000001</v>
      </c>
      <c r="N1391" s="11">
        <v>2.415512797248502</v>
      </c>
      <c r="O1391" s="11">
        <v>2.141231126602372</v>
      </c>
      <c r="P1391" s="11">
        <v>0.27428167064612979</v>
      </c>
      <c r="Q1391" s="26">
        <v>151330</v>
      </c>
      <c r="R1391">
        <v>10770</v>
      </c>
      <c r="S1391">
        <v>1860</v>
      </c>
      <c r="T1391" s="27">
        <f t="shared" si="85"/>
        <v>163960</v>
      </c>
      <c r="U1391" s="46" t="str">
        <f t="shared" si="86"/>
        <v>IL</v>
      </c>
      <c r="V1391">
        <f t="shared" si="87"/>
        <v>396047.47823686438</v>
      </c>
    </row>
    <row r="1392" spans="1:22" x14ac:dyDescent="0.2">
      <c r="A1392" s="24">
        <v>29039</v>
      </c>
      <c r="B1392" s="25" t="s">
        <v>1610</v>
      </c>
      <c r="C1392" s="46">
        <v>890</v>
      </c>
      <c r="D1392" s="46">
        <v>890</v>
      </c>
      <c r="E1392" s="53">
        <v>890</v>
      </c>
      <c r="F1392" s="54">
        <v>771.86</v>
      </c>
      <c r="G1392" s="46">
        <v>771.86</v>
      </c>
      <c r="H1392" s="53">
        <v>771.86</v>
      </c>
      <c r="I1392" s="54">
        <v>148.3502</v>
      </c>
      <c r="J1392" s="46">
        <v>148.3502</v>
      </c>
      <c r="K1392" s="54">
        <v>12.82906</v>
      </c>
      <c r="L1392" s="46">
        <v>11.54252</v>
      </c>
      <c r="M1392" s="53">
        <f t="shared" si="84"/>
        <v>1.2865400000000005</v>
      </c>
      <c r="N1392" s="11">
        <v>2.3897747326660261</v>
      </c>
      <c r="O1392" s="11">
        <v>2.1501203242710112</v>
      </c>
      <c r="P1392" s="11">
        <v>0.2396544083950149</v>
      </c>
      <c r="Q1392" s="26">
        <v>16680</v>
      </c>
      <c r="R1392">
        <v>128170</v>
      </c>
      <c r="S1392">
        <v>3790</v>
      </c>
      <c r="T1392" s="27">
        <f t="shared" si="85"/>
        <v>148640</v>
      </c>
      <c r="U1392" s="46" t="str">
        <f t="shared" si="86"/>
        <v>MO</v>
      </c>
      <c r="V1392">
        <f t="shared" si="87"/>
        <v>355216.11626347812</v>
      </c>
    </row>
    <row r="1393" spans="1:22" x14ac:dyDescent="0.2">
      <c r="A1393" s="24">
        <v>27141</v>
      </c>
      <c r="B1393" s="25" t="s">
        <v>1611</v>
      </c>
      <c r="C1393" s="46">
        <v>1703</v>
      </c>
      <c r="D1393" s="46">
        <v>1308</v>
      </c>
      <c r="E1393" s="53">
        <v>743</v>
      </c>
      <c r="F1393" s="54">
        <v>1529.62</v>
      </c>
      <c r="G1393" s="46">
        <v>1134.6199999999999</v>
      </c>
      <c r="H1393" s="53">
        <v>569.62</v>
      </c>
      <c r="I1393" s="54">
        <v>148.2236</v>
      </c>
      <c r="J1393" s="46">
        <v>148.2236</v>
      </c>
      <c r="K1393" s="54">
        <v>16.08886</v>
      </c>
      <c r="L1393" s="46">
        <v>14.39372</v>
      </c>
      <c r="M1393" s="53">
        <f t="shared" si="84"/>
        <v>1.6951400000000003</v>
      </c>
      <c r="N1393" s="11">
        <v>2.9970045432324048</v>
      </c>
      <c r="O1393" s="11">
        <v>2.6812368454952762</v>
      </c>
      <c r="P1393" s="11">
        <v>0.31576769773712859</v>
      </c>
      <c r="Q1393" s="26">
        <v>91060</v>
      </c>
      <c r="R1393">
        <v>39180</v>
      </c>
      <c r="S1393">
        <v>9820</v>
      </c>
      <c r="T1393" s="27">
        <f t="shared" si="85"/>
        <v>140060</v>
      </c>
      <c r="U1393" s="46" t="str">
        <f t="shared" si="86"/>
        <v>MN</v>
      </c>
      <c r="V1393">
        <f t="shared" si="87"/>
        <v>419760.4563251306</v>
      </c>
    </row>
    <row r="1394" spans="1:22" x14ac:dyDescent="0.2">
      <c r="A1394" s="24">
        <v>13187</v>
      </c>
      <c r="B1394" s="25" t="s">
        <v>1612</v>
      </c>
      <c r="C1394" s="46">
        <v>873</v>
      </c>
      <c r="D1394" s="46">
        <v>1187</v>
      </c>
      <c r="E1394" s="53">
        <v>730</v>
      </c>
      <c r="F1394" s="54">
        <v>473.5</v>
      </c>
      <c r="G1394" s="46">
        <v>787.5</v>
      </c>
      <c r="H1394" s="53">
        <v>330.5</v>
      </c>
      <c r="I1394" s="54">
        <v>148.09700000000001</v>
      </c>
      <c r="J1394" s="46">
        <v>148.09700000000001</v>
      </c>
      <c r="K1394" s="54">
        <v>11.86989</v>
      </c>
      <c r="L1394" s="46">
        <v>19.642510000000001</v>
      </c>
      <c r="M1394" s="53">
        <f t="shared" si="84"/>
        <v>-7.7726200000000016</v>
      </c>
      <c r="N1394" s="11">
        <v>2.211102232082875</v>
      </c>
      <c r="O1394" s="11">
        <v>3.6589722149666262</v>
      </c>
      <c r="P1394" s="11">
        <v>-1.44786998288375</v>
      </c>
      <c r="Q1394" s="26">
        <v>10</v>
      </c>
      <c r="R1394">
        <v>13030</v>
      </c>
      <c r="S1394">
        <v>5790</v>
      </c>
      <c r="T1394" s="27">
        <f t="shared" si="85"/>
        <v>18830</v>
      </c>
      <c r="U1394" s="46" t="str">
        <f t="shared" si="86"/>
        <v>GA</v>
      </c>
      <c r="V1394">
        <f t="shared" si="87"/>
        <v>41635.055030120537</v>
      </c>
    </row>
    <row r="1395" spans="1:22" x14ac:dyDescent="0.2">
      <c r="A1395" s="24">
        <v>29183</v>
      </c>
      <c r="B1395" s="25" t="s">
        <v>1613</v>
      </c>
      <c r="C1395" s="46">
        <v>2080</v>
      </c>
      <c r="D1395" s="46">
        <v>1764</v>
      </c>
      <c r="E1395" s="53">
        <v>1154</v>
      </c>
      <c r="F1395" s="54">
        <v>1971.68</v>
      </c>
      <c r="G1395" s="46">
        <v>1655.68</v>
      </c>
      <c r="H1395" s="53">
        <v>1045.68</v>
      </c>
      <c r="I1395" s="54">
        <v>148.09700000000001</v>
      </c>
      <c r="J1395" s="46">
        <v>148.09700000000001</v>
      </c>
      <c r="K1395" s="54">
        <v>13.014480000000001</v>
      </c>
      <c r="L1395" s="46">
        <v>11.427250000000001</v>
      </c>
      <c r="M1395" s="53">
        <f t="shared" si="84"/>
        <v>1.5872299999999999</v>
      </c>
      <c r="N1395" s="11">
        <v>2.4243144441437909</v>
      </c>
      <c r="O1395" s="11">
        <v>2.1286480314113301</v>
      </c>
      <c r="P1395" s="11">
        <v>0.29566641273246019</v>
      </c>
      <c r="Q1395" s="26">
        <v>111690</v>
      </c>
      <c r="R1395">
        <v>40770</v>
      </c>
      <c r="S1395">
        <v>2830</v>
      </c>
      <c r="T1395" s="27">
        <f t="shared" si="85"/>
        <v>155290</v>
      </c>
      <c r="U1395" s="46" t="str">
        <f t="shared" si="86"/>
        <v>MO</v>
      </c>
      <c r="V1395">
        <f t="shared" si="87"/>
        <v>376471.79003108927</v>
      </c>
    </row>
    <row r="1396" spans="1:22" x14ac:dyDescent="0.2">
      <c r="A1396" s="24">
        <v>39023</v>
      </c>
      <c r="B1396" s="25" t="s">
        <v>1614</v>
      </c>
      <c r="C1396" s="46">
        <v>1505</v>
      </c>
      <c r="D1396" s="46">
        <v>1117</v>
      </c>
      <c r="E1396" s="53">
        <v>0</v>
      </c>
      <c r="F1396" s="54">
        <v>1210</v>
      </c>
      <c r="G1396" s="46">
        <v>822</v>
      </c>
      <c r="H1396" s="53">
        <v>0</v>
      </c>
      <c r="I1396" s="54">
        <v>148.09700000000001</v>
      </c>
      <c r="J1396" s="46">
        <v>148.09700000000001</v>
      </c>
      <c r="K1396" s="54">
        <v>18.489699999999999</v>
      </c>
      <c r="L1396" s="46">
        <v>17.012080000000001</v>
      </c>
      <c r="M1396" s="53">
        <f t="shared" si="84"/>
        <v>1.4776199999999982</v>
      </c>
      <c r="N1396" s="11">
        <v>3.444228795763292</v>
      </c>
      <c r="O1396" s="11">
        <v>3.1689803410454891</v>
      </c>
      <c r="P1396" s="11">
        <v>0.27524845471780229</v>
      </c>
      <c r="Q1396" s="26">
        <v>156420</v>
      </c>
      <c r="R1396">
        <v>26100</v>
      </c>
      <c r="S1396">
        <v>4860</v>
      </c>
      <c r="T1396" s="27">
        <f t="shared" si="85"/>
        <v>187380</v>
      </c>
      <c r="U1396" s="46" t="str">
        <f t="shared" si="86"/>
        <v>OH</v>
      </c>
      <c r="V1396">
        <f t="shared" si="87"/>
        <v>645379.59175012563</v>
      </c>
    </row>
    <row r="1397" spans="1:22" x14ac:dyDescent="0.2">
      <c r="A1397" s="24">
        <v>39103</v>
      </c>
      <c r="B1397" s="25" t="s">
        <v>1615</v>
      </c>
      <c r="C1397" s="46">
        <v>3950</v>
      </c>
      <c r="D1397" s="46">
        <v>2925</v>
      </c>
      <c r="E1397" s="53">
        <v>1885</v>
      </c>
      <c r="F1397" s="54">
        <v>3529.32</v>
      </c>
      <c r="G1397" s="46">
        <v>2504.3200000000002</v>
      </c>
      <c r="H1397" s="53">
        <v>1464.32</v>
      </c>
      <c r="I1397" s="54">
        <v>148.09700000000001</v>
      </c>
      <c r="J1397" s="46">
        <v>148.09700000000001</v>
      </c>
      <c r="K1397" s="54">
        <v>23.4587</v>
      </c>
      <c r="L1397" s="46">
        <v>21.560949999999998</v>
      </c>
      <c r="M1397" s="53">
        <f t="shared" si="84"/>
        <v>1.897750000000002</v>
      </c>
      <c r="N1397" s="11">
        <v>4.3698453761376506</v>
      </c>
      <c r="O1397" s="11">
        <v>4.0163358439570427</v>
      </c>
      <c r="P1397" s="11">
        <v>0.35350953218060832</v>
      </c>
      <c r="Q1397" s="26">
        <v>72250</v>
      </c>
      <c r="R1397">
        <v>48950</v>
      </c>
      <c r="S1397">
        <v>2970</v>
      </c>
      <c r="T1397" s="27">
        <f t="shared" si="85"/>
        <v>124170</v>
      </c>
      <c r="U1397" s="46" t="str">
        <f t="shared" si="86"/>
        <v>OH</v>
      </c>
      <c r="V1397">
        <f t="shared" si="87"/>
        <v>542603.70035501209</v>
      </c>
    </row>
    <row r="1398" spans="1:22" x14ac:dyDescent="0.2">
      <c r="A1398" s="24">
        <v>39049</v>
      </c>
      <c r="B1398" s="25" t="s">
        <v>1616</v>
      </c>
      <c r="C1398" s="46">
        <v>1981</v>
      </c>
      <c r="D1398" s="46">
        <v>1838</v>
      </c>
      <c r="E1398" s="53">
        <v>1372</v>
      </c>
      <c r="F1398" s="54">
        <v>1732.62</v>
      </c>
      <c r="G1398" s="46">
        <v>1589.62</v>
      </c>
      <c r="H1398" s="53">
        <v>1123.6199999999999</v>
      </c>
      <c r="I1398" s="54"/>
      <c r="J1398" s="46">
        <v>147.88579999999999</v>
      </c>
      <c r="K1398" s="54">
        <v>24.008209999999998</v>
      </c>
      <c r="L1398" s="46">
        <v>22.487380000000002</v>
      </c>
      <c r="M1398" s="53">
        <f t="shared" si="84"/>
        <v>1.5208299999999966</v>
      </c>
      <c r="N1398" s="11">
        <v>4.4722071324430468</v>
      </c>
      <c r="O1398" s="11">
        <v>4.1889095949242838</v>
      </c>
      <c r="P1398" s="11">
        <v>0.28329753751876308</v>
      </c>
      <c r="Q1398" s="26">
        <v>75110</v>
      </c>
      <c r="R1398">
        <v>21270</v>
      </c>
      <c r="S1398">
        <v>2550</v>
      </c>
      <c r="T1398" s="27">
        <f t="shared" si="85"/>
        <v>98930</v>
      </c>
      <c r="U1398" s="46" t="str">
        <f t="shared" si="86"/>
        <v>OH</v>
      </c>
      <c r="V1398">
        <f t="shared" si="87"/>
        <v>442435.45161259064</v>
      </c>
    </row>
    <row r="1399" spans="1:22" x14ac:dyDescent="0.2">
      <c r="A1399" s="24">
        <v>28143</v>
      </c>
      <c r="B1399" s="25" t="s">
        <v>1617</v>
      </c>
      <c r="C1399" s="46">
        <v>389</v>
      </c>
      <c r="D1399" s="46">
        <v>70</v>
      </c>
      <c r="E1399" s="53">
        <v>85</v>
      </c>
      <c r="F1399" s="54">
        <v>66.420010000000005</v>
      </c>
      <c r="G1399" s="46">
        <v>0</v>
      </c>
      <c r="H1399" s="53">
        <v>0</v>
      </c>
      <c r="I1399" s="54">
        <v>147.84389999999999</v>
      </c>
      <c r="J1399" s="46">
        <v>147.84389999999999</v>
      </c>
      <c r="K1399" s="54">
        <v>11.019310000000001</v>
      </c>
      <c r="L1399" s="46">
        <v>15.76937</v>
      </c>
      <c r="M1399" s="53">
        <f t="shared" si="84"/>
        <v>-4.7500599999999995</v>
      </c>
      <c r="N1399" s="11">
        <v>2.0526576857083891</v>
      </c>
      <c r="O1399" s="11">
        <v>2.9374905079609608</v>
      </c>
      <c r="P1399" s="11">
        <v>-0.88483282225257187</v>
      </c>
      <c r="Q1399" s="26">
        <v>204800</v>
      </c>
      <c r="R1399">
        <v>760</v>
      </c>
      <c r="S1399">
        <v>610</v>
      </c>
      <c r="T1399" s="27">
        <f t="shared" si="85"/>
        <v>206170</v>
      </c>
      <c r="U1399" s="46" t="str">
        <f t="shared" si="86"/>
        <v>MS</v>
      </c>
      <c r="V1399">
        <f t="shared" si="87"/>
        <v>423196.43506249861</v>
      </c>
    </row>
    <row r="1400" spans="1:22" x14ac:dyDescent="0.2">
      <c r="A1400" s="24">
        <v>17031</v>
      </c>
      <c r="B1400" s="25" t="s">
        <v>1618</v>
      </c>
      <c r="C1400" s="46">
        <v>1896</v>
      </c>
      <c r="D1400" s="46">
        <v>2581</v>
      </c>
      <c r="E1400" s="53">
        <v>709</v>
      </c>
      <c r="F1400" s="54">
        <v>1793.8</v>
      </c>
      <c r="G1400" s="46">
        <v>2478.8000000000002</v>
      </c>
      <c r="H1400" s="53">
        <v>606.79999999999995</v>
      </c>
      <c r="I1400" s="54"/>
      <c r="J1400" s="46">
        <v>147.73830000000001</v>
      </c>
      <c r="K1400" s="54">
        <v>13.36495</v>
      </c>
      <c r="L1400" s="46">
        <v>10.44327</v>
      </c>
      <c r="M1400" s="53">
        <f t="shared" si="84"/>
        <v>2.9216800000000003</v>
      </c>
      <c r="N1400" s="11">
        <v>2.4895993793266848</v>
      </c>
      <c r="O1400" s="11">
        <v>1.9453539676647491</v>
      </c>
      <c r="P1400" s="11">
        <v>0.54424541166193585</v>
      </c>
      <c r="Q1400" s="26">
        <v>11000</v>
      </c>
      <c r="R1400">
        <v>540</v>
      </c>
      <c r="S1400">
        <v>9200</v>
      </c>
      <c r="T1400" s="27">
        <f t="shared" si="85"/>
        <v>20740</v>
      </c>
      <c r="U1400" s="46" t="str">
        <f t="shared" si="86"/>
        <v>IL</v>
      </c>
      <c r="V1400">
        <f t="shared" si="87"/>
        <v>51634.291127235447</v>
      </c>
    </row>
    <row r="1401" spans="1:22" x14ac:dyDescent="0.2">
      <c r="A1401" s="24">
        <v>40125</v>
      </c>
      <c r="B1401" s="25" t="s">
        <v>1619</v>
      </c>
      <c r="C1401" s="46">
        <v>809</v>
      </c>
      <c r="D1401" s="46">
        <v>809</v>
      </c>
      <c r="E1401" s="53">
        <v>809</v>
      </c>
      <c r="F1401" s="54">
        <v>450.68</v>
      </c>
      <c r="G1401" s="46">
        <v>450.68</v>
      </c>
      <c r="H1401" s="53">
        <v>450.68</v>
      </c>
      <c r="I1401" s="54">
        <v>147.71729999999999</v>
      </c>
      <c r="J1401" s="46">
        <v>147.71729999999999</v>
      </c>
      <c r="K1401" s="54">
        <v>11.508459999999999</v>
      </c>
      <c r="L1401" s="46">
        <v>15.066409999999999</v>
      </c>
      <c r="M1401" s="53">
        <f t="shared" si="84"/>
        <v>-3.5579499999999999</v>
      </c>
      <c r="N1401" s="11">
        <v>2.1437756873767562</v>
      </c>
      <c r="O1401" s="11">
        <v>2.806544355548009</v>
      </c>
      <c r="P1401" s="11">
        <v>-0.66276866817125235</v>
      </c>
      <c r="Q1401" s="26">
        <v>27110</v>
      </c>
      <c r="R1401">
        <v>48510</v>
      </c>
      <c r="S1401">
        <v>197810</v>
      </c>
      <c r="T1401" s="27">
        <f t="shared" si="85"/>
        <v>273430</v>
      </c>
      <c r="U1401" s="46" t="str">
        <f t="shared" si="86"/>
        <v>OK</v>
      </c>
      <c r="V1401">
        <f t="shared" si="87"/>
        <v>586172.58619942644</v>
      </c>
    </row>
    <row r="1402" spans="1:22" x14ac:dyDescent="0.2">
      <c r="A1402" s="24">
        <v>27029</v>
      </c>
      <c r="B1402" s="25" t="s">
        <v>1620</v>
      </c>
      <c r="C1402" s="46">
        <v>459</v>
      </c>
      <c r="D1402" s="46">
        <v>459</v>
      </c>
      <c r="E1402" s="53">
        <v>0</v>
      </c>
      <c r="F1402" s="54">
        <v>436.7</v>
      </c>
      <c r="G1402" s="46">
        <v>436.7</v>
      </c>
      <c r="H1402" s="53">
        <v>0</v>
      </c>
      <c r="I1402" s="54">
        <v>147.5907</v>
      </c>
      <c r="J1402" s="46">
        <v>147.5907</v>
      </c>
      <c r="K1402" s="54">
        <v>15.495799999999999</v>
      </c>
      <c r="L1402" s="46">
        <v>13.16534</v>
      </c>
      <c r="M1402" s="53">
        <f t="shared" si="84"/>
        <v>2.3304599999999986</v>
      </c>
      <c r="N1402" s="11">
        <v>2.8865303695240492</v>
      </c>
      <c r="O1402" s="11">
        <v>2.4524163796067162</v>
      </c>
      <c r="P1402" s="11">
        <v>0.43411398991733319</v>
      </c>
      <c r="Q1402" s="26">
        <v>22150</v>
      </c>
      <c r="R1402">
        <v>111400</v>
      </c>
      <c r="S1402">
        <v>8060</v>
      </c>
      <c r="T1402" s="27">
        <f t="shared" si="85"/>
        <v>141610</v>
      </c>
      <c r="U1402" s="46" t="str">
        <f t="shared" si="86"/>
        <v>MN</v>
      </c>
      <c r="V1402">
        <f t="shared" si="87"/>
        <v>408761.5656283006</v>
      </c>
    </row>
    <row r="1403" spans="1:22" x14ac:dyDescent="0.2">
      <c r="A1403" s="24">
        <v>40127</v>
      </c>
      <c r="B1403" s="25" t="s">
        <v>1621</v>
      </c>
      <c r="C1403" s="46">
        <v>456</v>
      </c>
      <c r="D1403" s="46">
        <v>570</v>
      </c>
      <c r="E1403" s="53">
        <v>267</v>
      </c>
      <c r="F1403" s="54">
        <v>153.88</v>
      </c>
      <c r="G1403" s="46">
        <v>267.88</v>
      </c>
      <c r="H1403" s="53">
        <v>0</v>
      </c>
      <c r="I1403" s="54">
        <v>147.5907</v>
      </c>
      <c r="J1403" s="46">
        <v>147.5907</v>
      </c>
      <c r="K1403" s="54">
        <v>11.659230000000001</v>
      </c>
      <c r="L1403" s="46">
        <v>16.609919999999999</v>
      </c>
      <c r="M1403" s="53">
        <f t="shared" si="84"/>
        <v>-4.950689999999998</v>
      </c>
      <c r="N1403" s="11">
        <v>2.1718608577979772</v>
      </c>
      <c r="O1403" s="11">
        <v>3.0940666835765112</v>
      </c>
      <c r="P1403" s="11">
        <v>-0.92220582577853427</v>
      </c>
      <c r="Q1403" s="26">
        <v>200</v>
      </c>
      <c r="R1403">
        <v>95610</v>
      </c>
      <c r="S1403">
        <v>106610</v>
      </c>
      <c r="T1403" s="27">
        <f t="shared" si="85"/>
        <v>202420</v>
      </c>
      <c r="U1403" s="46" t="str">
        <f t="shared" si="86"/>
        <v>OK</v>
      </c>
      <c r="V1403">
        <f t="shared" si="87"/>
        <v>439628.07483546657</v>
      </c>
    </row>
    <row r="1404" spans="1:22" x14ac:dyDescent="0.2">
      <c r="A1404" s="24">
        <v>39099</v>
      </c>
      <c r="B1404" s="25" t="s">
        <v>1622</v>
      </c>
      <c r="C1404" s="46">
        <v>2408</v>
      </c>
      <c r="D1404" s="46">
        <v>1570</v>
      </c>
      <c r="E1404" s="53">
        <v>634</v>
      </c>
      <c r="F1404" s="54">
        <v>1988.22</v>
      </c>
      <c r="G1404" s="46">
        <v>1150.22</v>
      </c>
      <c r="H1404" s="53">
        <v>214.22</v>
      </c>
      <c r="I1404" s="54">
        <v>147.4641</v>
      </c>
      <c r="J1404" s="46">
        <v>147.4641</v>
      </c>
      <c r="K1404" s="54">
        <v>22.7165</v>
      </c>
      <c r="L1404" s="46">
        <v>21.022030000000001</v>
      </c>
      <c r="M1404" s="53">
        <f t="shared" si="84"/>
        <v>1.694469999999999</v>
      </c>
      <c r="N1404" s="11">
        <v>4.2315896655411827</v>
      </c>
      <c r="O1404" s="11">
        <v>3.9159467742256382</v>
      </c>
      <c r="P1404" s="11">
        <v>0.31564289131554452</v>
      </c>
      <c r="Q1404" s="26">
        <v>46180</v>
      </c>
      <c r="R1404">
        <v>41140</v>
      </c>
      <c r="S1404">
        <v>7010</v>
      </c>
      <c r="T1404" s="27">
        <f t="shared" si="85"/>
        <v>94330</v>
      </c>
      <c r="U1404" s="46" t="str">
        <f t="shared" si="86"/>
        <v>OH</v>
      </c>
      <c r="V1404">
        <f t="shared" si="87"/>
        <v>399165.85315049975</v>
      </c>
    </row>
    <row r="1405" spans="1:22" x14ac:dyDescent="0.2">
      <c r="A1405" s="24">
        <v>17123</v>
      </c>
      <c r="B1405" s="25" t="s">
        <v>1623</v>
      </c>
      <c r="C1405" s="46">
        <v>1529</v>
      </c>
      <c r="D1405" s="46">
        <v>2053</v>
      </c>
      <c r="E1405" s="53">
        <v>21</v>
      </c>
      <c r="F1405" s="54">
        <v>1433.7</v>
      </c>
      <c r="G1405" s="46">
        <v>1957.7</v>
      </c>
      <c r="H1405" s="53">
        <v>0</v>
      </c>
      <c r="I1405" s="54">
        <v>147.21100000000001</v>
      </c>
      <c r="J1405" s="46">
        <v>147.21100000000001</v>
      </c>
      <c r="K1405" s="54">
        <v>13.17944</v>
      </c>
      <c r="L1405" s="46">
        <v>11.75168</v>
      </c>
      <c r="M1405" s="53">
        <f t="shared" si="84"/>
        <v>1.4277599999999993</v>
      </c>
      <c r="N1405" s="11">
        <v>2.455042902807214</v>
      </c>
      <c r="O1405" s="11">
        <v>2.189082281194155</v>
      </c>
      <c r="P1405" s="11">
        <v>0.26596062161305989</v>
      </c>
      <c r="Q1405" s="26">
        <v>184110</v>
      </c>
      <c r="R1405">
        <v>13020</v>
      </c>
      <c r="S1405">
        <v>900</v>
      </c>
      <c r="T1405" s="27">
        <f t="shared" si="85"/>
        <v>198030</v>
      </c>
      <c r="U1405" s="46" t="str">
        <f t="shared" si="86"/>
        <v>IL</v>
      </c>
      <c r="V1405">
        <f t="shared" si="87"/>
        <v>486172.14604291262</v>
      </c>
    </row>
    <row r="1406" spans="1:22" x14ac:dyDescent="0.2">
      <c r="A1406" s="24">
        <v>29151</v>
      </c>
      <c r="B1406" s="25" t="s">
        <v>1624</v>
      </c>
      <c r="C1406" s="46">
        <v>919</v>
      </c>
      <c r="D1406" s="46">
        <v>919</v>
      </c>
      <c r="E1406" s="53">
        <v>864</v>
      </c>
      <c r="F1406" s="54">
        <v>799.58</v>
      </c>
      <c r="G1406" s="46">
        <v>799.58</v>
      </c>
      <c r="H1406" s="53">
        <v>744.58</v>
      </c>
      <c r="I1406" s="54">
        <v>147.21100000000001</v>
      </c>
      <c r="J1406" s="46">
        <v>147.21100000000001</v>
      </c>
      <c r="K1406" s="54">
        <v>12.773569999999999</v>
      </c>
      <c r="L1406" s="46">
        <v>11.21909</v>
      </c>
      <c r="M1406" s="53">
        <f t="shared" si="84"/>
        <v>1.5544799999999999</v>
      </c>
      <c r="N1406" s="11">
        <v>2.3794381530634952</v>
      </c>
      <c r="O1406" s="11">
        <v>2.089872352729357</v>
      </c>
      <c r="P1406" s="11">
        <v>0.28956580033413848</v>
      </c>
      <c r="Q1406" s="26">
        <v>20650</v>
      </c>
      <c r="R1406">
        <v>118630</v>
      </c>
      <c r="S1406">
        <v>8120</v>
      </c>
      <c r="T1406" s="27">
        <f t="shared" si="85"/>
        <v>147400</v>
      </c>
      <c r="U1406" s="46" t="str">
        <f t="shared" si="86"/>
        <v>MO</v>
      </c>
      <c r="V1406">
        <f t="shared" si="87"/>
        <v>350729.18376155919</v>
      </c>
    </row>
    <row r="1407" spans="1:22" x14ac:dyDescent="0.2">
      <c r="A1407" s="24">
        <v>5015</v>
      </c>
      <c r="B1407" s="25" t="s">
        <v>1625</v>
      </c>
      <c r="C1407" s="46">
        <v>464</v>
      </c>
      <c r="D1407" s="46">
        <v>73</v>
      </c>
      <c r="E1407" s="53">
        <v>318</v>
      </c>
      <c r="F1407" s="54">
        <v>195.4</v>
      </c>
      <c r="G1407" s="46">
        <v>0</v>
      </c>
      <c r="H1407" s="53">
        <v>49.399990000000003</v>
      </c>
      <c r="I1407" s="54"/>
      <c r="J1407" s="46">
        <v>146.9966</v>
      </c>
      <c r="K1407" s="54">
        <v>11.59381</v>
      </c>
      <c r="L1407" s="46">
        <v>16.35285</v>
      </c>
      <c r="M1407" s="53">
        <f t="shared" si="84"/>
        <v>-4.7590400000000006</v>
      </c>
      <c r="N1407" s="11">
        <v>2.1596745352606259</v>
      </c>
      <c r="O1407" s="11">
        <v>3.046180136118906</v>
      </c>
      <c r="P1407" s="11">
        <v>-0.8865056008582799</v>
      </c>
      <c r="Q1407" s="26">
        <v>120</v>
      </c>
      <c r="R1407">
        <v>146880</v>
      </c>
      <c r="S1407">
        <v>6450</v>
      </c>
      <c r="T1407" s="27">
        <f t="shared" si="85"/>
        <v>153450</v>
      </c>
      <c r="U1407" s="46" t="str">
        <f t="shared" si="86"/>
        <v>AR</v>
      </c>
      <c r="V1407">
        <f t="shared" si="87"/>
        <v>331402.05743574305</v>
      </c>
    </row>
    <row r="1408" spans="1:22" x14ac:dyDescent="0.2">
      <c r="A1408" s="24">
        <v>17043</v>
      </c>
      <c r="B1408" s="25" t="s">
        <v>1626</v>
      </c>
      <c r="C1408" s="46">
        <v>2738</v>
      </c>
      <c r="D1408" s="46">
        <v>3247</v>
      </c>
      <c r="E1408" s="53">
        <v>0</v>
      </c>
      <c r="F1408" s="54">
        <v>2635.8</v>
      </c>
      <c r="G1408" s="46">
        <v>3144.8</v>
      </c>
      <c r="H1408" s="53">
        <v>0</v>
      </c>
      <c r="I1408" s="54"/>
      <c r="J1408" s="46">
        <v>146.96039999999999</v>
      </c>
      <c r="K1408" s="54">
        <v>13.36495</v>
      </c>
      <c r="L1408" s="46">
        <v>10.609059999999999</v>
      </c>
      <c r="M1408" s="53">
        <f t="shared" si="84"/>
        <v>2.7558900000000008</v>
      </c>
      <c r="N1408" s="11">
        <v>2.4895993793266848</v>
      </c>
      <c r="O1408" s="11">
        <v>1.976237037268344</v>
      </c>
      <c r="P1408" s="11">
        <v>0.51336234205834053</v>
      </c>
      <c r="Q1408" s="26">
        <v>4710</v>
      </c>
      <c r="R1408">
        <v>130</v>
      </c>
      <c r="S1408">
        <v>5800</v>
      </c>
      <c r="T1408" s="27">
        <f t="shared" si="85"/>
        <v>10640</v>
      </c>
      <c r="U1408" s="46" t="str">
        <f t="shared" si="86"/>
        <v>IL</v>
      </c>
      <c r="V1408">
        <f t="shared" si="87"/>
        <v>26489.337396035928</v>
      </c>
    </row>
    <row r="1409" spans="1:22" x14ac:dyDescent="0.2">
      <c r="A1409" s="24">
        <v>46023</v>
      </c>
      <c r="B1409" s="25" t="s">
        <v>1627</v>
      </c>
      <c r="C1409" s="46">
        <v>486</v>
      </c>
      <c r="D1409" s="46">
        <v>486</v>
      </c>
      <c r="E1409" s="53">
        <v>151</v>
      </c>
      <c r="F1409" s="54">
        <v>425.96</v>
      </c>
      <c r="G1409" s="46">
        <v>425.96</v>
      </c>
      <c r="H1409" s="53">
        <v>90.96</v>
      </c>
      <c r="I1409" s="54"/>
      <c r="J1409" s="46">
        <v>146.81100000000001</v>
      </c>
      <c r="K1409" s="54">
        <v>13.91757</v>
      </c>
      <c r="L1409" s="46">
        <v>12.35562</v>
      </c>
      <c r="M1409" s="53">
        <f t="shared" si="84"/>
        <v>1.5619499999999995</v>
      </c>
      <c r="N1409" s="11">
        <v>2.5925404609621201</v>
      </c>
      <c r="O1409" s="11">
        <v>2.3015831621664411</v>
      </c>
      <c r="P1409" s="11">
        <v>0.29095729879567928</v>
      </c>
      <c r="Q1409" s="26">
        <v>110480</v>
      </c>
      <c r="R1409">
        <v>85100</v>
      </c>
      <c r="S1409">
        <v>53440</v>
      </c>
      <c r="T1409" s="27">
        <f t="shared" si="85"/>
        <v>249020</v>
      </c>
      <c r="U1409" s="46" t="str">
        <f t="shared" si="86"/>
        <v>SD</v>
      </c>
      <c r="V1409">
        <f t="shared" si="87"/>
        <v>645594.42558878718</v>
      </c>
    </row>
    <row r="1410" spans="1:22" x14ac:dyDescent="0.2">
      <c r="A1410" s="24">
        <v>20073</v>
      </c>
      <c r="B1410" s="25" t="s">
        <v>1628</v>
      </c>
      <c r="C1410" s="46">
        <v>475</v>
      </c>
      <c r="D1410" s="46">
        <v>475</v>
      </c>
      <c r="E1410" s="53">
        <v>475</v>
      </c>
      <c r="F1410" s="54">
        <v>370.34</v>
      </c>
      <c r="G1410" s="46">
        <v>370.34</v>
      </c>
      <c r="H1410" s="53">
        <v>370.34</v>
      </c>
      <c r="I1410" s="54"/>
      <c r="J1410" s="46">
        <v>146.74639999999999</v>
      </c>
      <c r="K1410" s="54">
        <v>13.877610000000001</v>
      </c>
      <c r="L1410" s="46">
        <v>11.477830000000001</v>
      </c>
      <c r="M1410" s="53">
        <f t="shared" si="84"/>
        <v>2.3997799999999998</v>
      </c>
      <c r="N1410" s="11">
        <v>2.5850967824449622</v>
      </c>
      <c r="O1410" s="11">
        <v>2.1380699848497149</v>
      </c>
      <c r="P1410" s="11">
        <v>0.44702679759524661</v>
      </c>
      <c r="Q1410" s="26">
        <v>24530</v>
      </c>
      <c r="R1410">
        <v>121560</v>
      </c>
      <c r="S1410">
        <v>502430</v>
      </c>
      <c r="T1410" s="27">
        <f t="shared" si="85"/>
        <v>648520</v>
      </c>
      <c r="U1410" s="46" t="str">
        <f t="shared" si="86"/>
        <v>KS</v>
      </c>
      <c r="V1410">
        <f t="shared" si="87"/>
        <v>1676486.9653512069</v>
      </c>
    </row>
    <row r="1411" spans="1:22" x14ac:dyDescent="0.2">
      <c r="A1411" s="24">
        <v>27173</v>
      </c>
      <c r="B1411" s="25" t="s">
        <v>1629</v>
      </c>
      <c r="C1411" s="46">
        <v>742</v>
      </c>
      <c r="D1411" s="46">
        <v>569</v>
      </c>
      <c r="E1411" s="53">
        <v>0</v>
      </c>
      <c r="F1411" s="54">
        <v>575.76</v>
      </c>
      <c r="G1411" s="46">
        <v>402.76</v>
      </c>
      <c r="H1411" s="53">
        <v>0</v>
      </c>
      <c r="I1411" s="54"/>
      <c r="J1411" s="46">
        <v>146.46860000000001</v>
      </c>
      <c r="K1411" s="54">
        <v>15.94525</v>
      </c>
      <c r="L1411" s="46">
        <v>14.099869999999999</v>
      </c>
      <c r="M1411" s="53">
        <f t="shared" si="84"/>
        <v>1.8453800000000005</v>
      </c>
      <c r="N1411" s="11">
        <v>2.9702531250179631</v>
      </c>
      <c r="O1411" s="11">
        <v>2.626498984327434</v>
      </c>
      <c r="P1411" s="11">
        <v>0.34375414069052851</v>
      </c>
      <c r="Q1411" s="26">
        <v>393270</v>
      </c>
      <c r="R1411">
        <v>21600</v>
      </c>
      <c r="S1411">
        <v>11430</v>
      </c>
      <c r="T1411" s="27">
        <f t="shared" si="85"/>
        <v>426300</v>
      </c>
      <c r="U1411" s="46" t="str">
        <f t="shared" si="86"/>
        <v>MN</v>
      </c>
      <c r="V1411">
        <f t="shared" si="87"/>
        <v>1266218.9071951576</v>
      </c>
    </row>
    <row r="1412" spans="1:22" x14ac:dyDescent="0.2">
      <c r="A1412" s="24">
        <v>29099</v>
      </c>
      <c r="B1412" s="25" t="s">
        <v>1630</v>
      </c>
      <c r="C1412" s="46">
        <v>2021</v>
      </c>
      <c r="D1412" s="46">
        <v>2021</v>
      </c>
      <c r="E1412" s="53">
        <v>2021</v>
      </c>
      <c r="F1412" s="54">
        <v>1907.1</v>
      </c>
      <c r="G1412" s="46">
        <v>1907.1</v>
      </c>
      <c r="H1412" s="53">
        <v>1907.1</v>
      </c>
      <c r="I1412" s="54"/>
      <c r="J1412" s="46">
        <v>146.23410000000001</v>
      </c>
      <c r="K1412" s="54">
        <v>12.84483</v>
      </c>
      <c r="L1412" s="46">
        <v>11.556290000000001</v>
      </c>
      <c r="M1412" s="53">
        <f t="shared" si="84"/>
        <v>1.2885399999999994</v>
      </c>
      <c r="N1412" s="11">
        <v>2.3927123405292789</v>
      </c>
      <c r="O1412" s="11">
        <v>2.1526853756519242</v>
      </c>
      <c r="P1412" s="11">
        <v>0.24002696487735489</v>
      </c>
      <c r="Q1412" s="26">
        <v>11430</v>
      </c>
      <c r="R1412">
        <v>41630</v>
      </c>
      <c r="S1412">
        <v>9580</v>
      </c>
      <c r="T1412" s="27">
        <f t="shared" si="85"/>
        <v>62640</v>
      </c>
      <c r="U1412" s="46" t="str">
        <f t="shared" si="86"/>
        <v>MO</v>
      </c>
      <c r="V1412">
        <f t="shared" si="87"/>
        <v>149879.50101075403</v>
      </c>
    </row>
    <row r="1413" spans="1:22" x14ac:dyDescent="0.2">
      <c r="A1413" s="24">
        <v>40083</v>
      </c>
      <c r="B1413" s="25" t="s">
        <v>1631</v>
      </c>
      <c r="C1413" s="46">
        <v>802</v>
      </c>
      <c r="D1413" s="46">
        <v>837</v>
      </c>
      <c r="E1413" s="53">
        <v>837</v>
      </c>
      <c r="F1413" s="54">
        <v>443.68</v>
      </c>
      <c r="G1413" s="46">
        <v>478.68</v>
      </c>
      <c r="H1413" s="53">
        <v>478.68</v>
      </c>
      <c r="I1413" s="54">
        <v>146.19829999999999</v>
      </c>
      <c r="J1413" s="46">
        <v>146.19829999999999</v>
      </c>
      <c r="K1413" s="54">
        <v>11.508459999999999</v>
      </c>
      <c r="L1413" s="46">
        <v>14.86932</v>
      </c>
      <c r="M1413" s="53">
        <f t="shared" si="84"/>
        <v>-3.3608600000000006</v>
      </c>
      <c r="N1413" s="11">
        <v>2.1437756873767562</v>
      </c>
      <c r="O1413" s="11">
        <v>2.7698307769957879</v>
      </c>
      <c r="P1413" s="11">
        <v>-0.62605508961903211</v>
      </c>
      <c r="Q1413" s="26">
        <v>99670</v>
      </c>
      <c r="R1413">
        <v>5270</v>
      </c>
      <c r="S1413">
        <v>230510</v>
      </c>
      <c r="T1413" s="27">
        <f t="shared" si="85"/>
        <v>335450</v>
      </c>
      <c r="U1413" s="46" t="str">
        <f t="shared" si="86"/>
        <v>OK</v>
      </c>
      <c r="V1413">
        <f t="shared" si="87"/>
        <v>719129.5543305329</v>
      </c>
    </row>
    <row r="1414" spans="1:22" x14ac:dyDescent="0.2">
      <c r="A1414" s="24">
        <v>36069</v>
      </c>
      <c r="B1414" s="25" t="s">
        <v>1632</v>
      </c>
      <c r="C1414" s="46">
        <v>1441</v>
      </c>
      <c r="D1414" s="46">
        <v>650</v>
      </c>
      <c r="E1414" s="53">
        <v>302</v>
      </c>
      <c r="F1414" s="54">
        <v>1143.5</v>
      </c>
      <c r="G1414" s="46">
        <v>352.5</v>
      </c>
      <c r="H1414" s="53">
        <v>4.5</v>
      </c>
      <c r="I1414" s="54">
        <v>146.0718</v>
      </c>
      <c r="J1414" s="46">
        <v>146.0718</v>
      </c>
      <c r="K1414" s="54">
        <v>23.433920000000001</v>
      </c>
      <c r="L1414" s="46">
        <v>21.453040000000001</v>
      </c>
      <c r="M1414" s="53">
        <f t="shared" si="84"/>
        <v>1.9808799999999991</v>
      </c>
      <c r="N1414" s="11">
        <v>4.3652294013214554</v>
      </c>
      <c r="O1414" s="11">
        <v>3.9962345589523749</v>
      </c>
      <c r="P1414" s="11">
        <v>0.36899484236908042</v>
      </c>
      <c r="Q1414" s="26">
        <v>94260</v>
      </c>
      <c r="R1414">
        <v>122120</v>
      </c>
      <c r="S1414">
        <v>1800</v>
      </c>
      <c r="T1414" s="27">
        <f t="shared" si="85"/>
        <v>218180</v>
      </c>
      <c r="U1414" s="46" t="str">
        <f t="shared" si="86"/>
        <v>NY</v>
      </c>
      <c r="V1414">
        <f t="shared" si="87"/>
        <v>952405.75078031514</v>
      </c>
    </row>
    <row r="1415" spans="1:22" x14ac:dyDescent="0.2">
      <c r="A1415" s="24">
        <v>29055</v>
      </c>
      <c r="B1415" s="25" t="s">
        <v>1633</v>
      </c>
      <c r="C1415" s="46">
        <v>902</v>
      </c>
      <c r="D1415" s="46">
        <v>902</v>
      </c>
      <c r="E1415" s="53">
        <v>111</v>
      </c>
      <c r="F1415" s="54">
        <v>779.9</v>
      </c>
      <c r="G1415" s="46">
        <v>779.9</v>
      </c>
      <c r="H1415" s="53">
        <v>0</v>
      </c>
      <c r="I1415" s="54"/>
      <c r="J1415" s="46">
        <v>145.68379999999999</v>
      </c>
      <c r="K1415" s="54">
        <v>12.75234</v>
      </c>
      <c r="L1415" s="46">
        <v>11.4832</v>
      </c>
      <c r="M1415" s="53">
        <f t="shared" si="84"/>
        <v>1.2691400000000002</v>
      </c>
      <c r="N1415" s="11">
        <v>2.3754834660034541</v>
      </c>
      <c r="O1415" s="11">
        <v>2.1390702990047989</v>
      </c>
      <c r="P1415" s="11">
        <v>0.23641316699865461</v>
      </c>
      <c r="Q1415" s="26">
        <v>1100</v>
      </c>
      <c r="R1415">
        <v>87210</v>
      </c>
      <c r="S1415">
        <v>11600</v>
      </c>
      <c r="T1415" s="27">
        <f t="shared" si="85"/>
        <v>99910</v>
      </c>
      <c r="U1415" s="46" t="str">
        <f t="shared" si="86"/>
        <v>MO</v>
      </c>
      <c r="V1415">
        <f t="shared" si="87"/>
        <v>237334.55308840508</v>
      </c>
    </row>
    <row r="1416" spans="1:22" x14ac:dyDescent="0.2">
      <c r="A1416" s="24">
        <v>31085</v>
      </c>
      <c r="B1416" s="25" t="s">
        <v>1634</v>
      </c>
      <c r="C1416" s="46">
        <v>591</v>
      </c>
      <c r="D1416" s="46">
        <v>488</v>
      </c>
      <c r="E1416" s="53">
        <v>591</v>
      </c>
      <c r="F1416" s="54">
        <v>449.4</v>
      </c>
      <c r="G1416" s="46">
        <v>346.4</v>
      </c>
      <c r="H1416" s="53">
        <v>449.4</v>
      </c>
      <c r="I1416" s="54">
        <v>145.56549999999999</v>
      </c>
      <c r="J1416" s="46">
        <v>145.56549999999999</v>
      </c>
      <c r="K1416" s="54">
        <v>0</v>
      </c>
      <c r="L1416" s="46">
        <v>0</v>
      </c>
      <c r="M1416" s="53">
        <f t="shared" si="84"/>
        <v>0</v>
      </c>
      <c r="N1416" s="11">
        <v>0</v>
      </c>
      <c r="O1416" s="11">
        <v>0</v>
      </c>
      <c r="P1416" s="11">
        <v>0</v>
      </c>
      <c r="Q1416" s="26">
        <v>0</v>
      </c>
      <c r="R1416">
        <v>0</v>
      </c>
      <c r="S1416">
        <v>0</v>
      </c>
      <c r="T1416" s="27">
        <f t="shared" si="85"/>
        <v>0</v>
      </c>
      <c r="U1416" s="46" t="str">
        <f t="shared" si="86"/>
        <v>NE</v>
      </c>
      <c r="V1416">
        <f t="shared" si="87"/>
        <v>0</v>
      </c>
    </row>
    <row r="1417" spans="1:22" x14ac:dyDescent="0.2">
      <c r="A1417" s="24">
        <v>29031</v>
      </c>
      <c r="B1417" s="25" t="s">
        <v>1635</v>
      </c>
      <c r="C1417" s="46">
        <v>1361</v>
      </c>
      <c r="D1417" s="46">
        <v>1361</v>
      </c>
      <c r="E1417" s="53">
        <v>49</v>
      </c>
      <c r="F1417" s="54">
        <v>1248.24</v>
      </c>
      <c r="G1417" s="46">
        <v>1248.24</v>
      </c>
      <c r="H1417" s="53">
        <v>0</v>
      </c>
      <c r="I1417" s="54">
        <v>144.93260000000001</v>
      </c>
      <c r="J1417" s="46">
        <v>144.93260000000001</v>
      </c>
      <c r="K1417" s="54">
        <v>12.975709999999999</v>
      </c>
      <c r="L1417" s="46">
        <v>11.599159999999999</v>
      </c>
      <c r="M1417" s="53">
        <f t="shared" si="84"/>
        <v>1.3765499999999999</v>
      </c>
      <c r="N1417" s="11">
        <v>2.4170924367336251</v>
      </c>
      <c r="O1417" s="11">
        <v>2.1606711238508871</v>
      </c>
      <c r="P1417" s="11">
        <v>0.2564213128827379</v>
      </c>
      <c r="Q1417" s="26">
        <v>79370</v>
      </c>
      <c r="R1417">
        <v>139500</v>
      </c>
      <c r="S1417">
        <v>2430</v>
      </c>
      <c r="T1417" s="27">
        <f t="shared" si="85"/>
        <v>221300</v>
      </c>
      <c r="U1417" s="46" t="str">
        <f t="shared" si="86"/>
        <v>MO</v>
      </c>
      <c r="V1417">
        <f t="shared" si="87"/>
        <v>534902.55624915124</v>
      </c>
    </row>
    <row r="1418" spans="1:22" x14ac:dyDescent="0.2">
      <c r="A1418" s="24">
        <v>46077</v>
      </c>
      <c r="B1418" s="25" t="s">
        <v>1636</v>
      </c>
      <c r="C1418" s="46">
        <v>503</v>
      </c>
      <c r="D1418" s="46">
        <v>503</v>
      </c>
      <c r="E1418" s="53">
        <v>59</v>
      </c>
      <c r="F1418" s="54">
        <v>164.7</v>
      </c>
      <c r="G1418" s="46">
        <v>164.7</v>
      </c>
      <c r="H1418" s="53">
        <v>0</v>
      </c>
      <c r="I1418" s="54"/>
      <c r="J1418" s="46">
        <v>144.6935</v>
      </c>
      <c r="K1418" s="54">
        <v>14.57033</v>
      </c>
      <c r="L1418" s="46">
        <v>11.61608</v>
      </c>
      <c r="M1418" s="53">
        <f t="shared" si="84"/>
        <v>2.95425</v>
      </c>
      <c r="N1418" s="11">
        <v>2.7141354456683322</v>
      </c>
      <c r="O1418" s="11">
        <v>2.1638229516914849</v>
      </c>
      <c r="P1418" s="11">
        <v>0.55031249397684678</v>
      </c>
      <c r="Q1418" s="26">
        <v>274050</v>
      </c>
      <c r="R1418">
        <v>110990</v>
      </c>
      <c r="S1418">
        <v>39080</v>
      </c>
      <c r="T1418" s="27">
        <f t="shared" si="85"/>
        <v>424120</v>
      </c>
      <c r="U1418" s="46" t="str">
        <f t="shared" si="86"/>
        <v>SD</v>
      </c>
      <c r="V1418">
        <f t="shared" si="87"/>
        <v>1151119.1252168531</v>
      </c>
    </row>
    <row r="1419" spans="1:22" x14ac:dyDescent="0.2">
      <c r="A1419" s="24">
        <v>27129</v>
      </c>
      <c r="B1419" s="25" t="s">
        <v>1637</v>
      </c>
      <c r="C1419" s="46">
        <v>1018</v>
      </c>
      <c r="D1419" s="46">
        <v>727</v>
      </c>
      <c r="E1419" s="53">
        <v>0</v>
      </c>
      <c r="F1419" s="54">
        <v>851.76</v>
      </c>
      <c r="G1419" s="46">
        <v>560.76</v>
      </c>
      <c r="H1419" s="53">
        <v>0</v>
      </c>
      <c r="I1419" s="54"/>
      <c r="J1419" s="46">
        <v>144.57589999999999</v>
      </c>
      <c r="K1419" s="54">
        <v>15.94525</v>
      </c>
      <c r="L1419" s="46">
        <v>14.464969999999999</v>
      </c>
      <c r="M1419" s="53">
        <f t="shared" si="84"/>
        <v>1.4802800000000005</v>
      </c>
      <c r="N1419" s="11">
        <v>2.9702531250179631</v>
      </c>
      <c r="O1419" s="11">
        <v>2.6945091701786481</v>
      </c>
      <c r="P1419" s="11">
        <v>0.27574395483931519</v>
      </c>
      <c r="Q1419" s="26">
        <v>543310</v>
      </c>
      <c r="R1419">
        <v>10520</v>
      </c>
      <c r="S1419">
        <v>3730</v>
      </c>
      <c r="T1419" s="27">
        <f t="shared" si="85"/>
        <v>557560</v>
      </c>
      <c r="U1419" s="46" t="str">
        <f t="shared" si="86"/>
        <v>MN</v>
      </c>
      <c r="V1419">
        <f t="shared" si="87"/>
        <v>1656094.3323850154</v>
      </c>
    </row>
    <row r="1420" spans="1:22" x14ac:dyDescent="0.2">
      <c r="A1420" s="24">
        <v>24023</v>
      </c>
      <c r="B1420" s="25" t="s">
        <v>1638</v>
      </c>
      <c r="C1420" s="46">
        <v>1578</v>
      </c>
      <c r="D1420" s="46">
        <v>0</v>
      </c>
      <c r="E1420" s="53">
        <v>295</v>
      </c>
      <c r="F1420" s="54">
        <v>1062.3599999999999</v>
      </c>
      <c r="G1420" s="46">
        <v>0</v>
      </c>
      <c r="H1420" s="53">
        <v>0</v>
      </c>
      <c r="I1420" s="54">
        <v>144.55279999999999</v>
      </c>
      <c r="J1420" s="46">
        <v>144.55279999999999</v>
      </c>
      <c r="K1420" s="54">
        <v>24.497129999999999</v>
      </c>
      <c r="L1420" s="46">
        <v>22.70129</v>
      </c>
      <c r="M1420" s="53">
        <f t="shared" ref="M1420:M1483" si="88">K1420-L1420</f>
        <v>1.7958399999999983</v>
      </c>
      <c r="N1420" s="11">
        <v>4.5632822901159464</v>
      </c>
      <c r="O1420" s="11">
        <v>4.2287563734929856</v>
      </c>
      <c r="P1420" s="11">
        <v>0.33452591662296</v>
      </c>
      <c r="Q1420" s="26">
        <v>8590</v>
      </c>
      <c r="R1420">
        <v>59640</v>
      </c>
      <c r="S1420">
        <v>0</v>
      </c>
      <c r="T1420" s="27">
        <f t="shared" ref="T1420:T1483" si="89">SUM(Q1420:S1420)</f>
        <v>68230</v>
      </c>
      <c r="U1420" s="46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">
      <c r="A1421" s="24">
        <v>20099</v>
      </c>
      <c r="B1421" s="25" t="s">
        <v>1639</v>
      </c>
      <c r="C1421" s="46">
        <v>460</v>
      </c>
      <c r="D1421" s="46">
        <v>628</v>
      </c>
      <c r="E1421" s="53">
        <v>591</v>
      </c>
      <c r="F1421" s="54">
        <v>352.7</v>
      </c>
      <c r="G1421" s="46">
        <v>520.70000000000005</v>
      </c>
      <c r="H1421" s="53">
        <v>483.7</v>
      </c>
      <c r="I1421" s="54">
        <v>144.42619999999999</v>
      </c>
      <c r="J1421" s="46">
        <v>144.42619999999999</v>
      </c>
      <c r="K1421" s="54">
        <v>13.62529</v>
      </c>
      <c r="L1421" s="46">
        <v>11.698880000000001</v>
      </c>
      <c r="M1421" s="53">
        <f t="shared" si="88"/>
        <v>1.9264099999999988</v>
      </c>
      <c r="N1421" s="11">
        <v>2.5380950566329159</v>
      </c>
      <c r="O1421" s="11">
        <v>2.1792467900603718</v>
      </c>
      <c r="P1421" s="11">
        <v>0.35884826657254348</v>
      </c>
      <c r="Q1421" s="26">
        <v>99310</v>
      </c>
      <c r="R1421">
        <v>219300</v>
      </c>
      <c r="S1421">
        <v>20430</v>
      </c>
      <c r="T1421" s="27">
        <f t="shared" si="89"/>
        <v>339040</v>
      </c>
      <c r="U1421" s="46" t="str">
        <f t="shared" si="90"/>
        <v>KS</v>
      </c>
      <c r="V1421">
        <f t="shared" si="91"/>
        <v>860515.74800082378</v>
      </c>
    </row>
    <row r="1422" spans="1:22" x14ac:dyDescent="0.2">
      <c r="A1422" s="24">
        <v>39163</v>
      </c>
      <c r="B1422" s="25" t="s">
        <v>1640</v>
      </c>
      <c r="C1422" s="46">
        <v>942</v>
      </c>
      <c r="D1422" s="46">
        <v>942</v>
      </c>
      <c r="E1422" s="53">
        <v>91</v>
      </c>
      <c r="F1422" s="54">
        <v>446.88</v>
      </c>
      <c r="G1422" s="46">
        <v>446.88</v>
      </c>
      <c r="H1422" s="53">
        <v>0</v>
      </c>
      <c r="I1422" s="54">
        <v>144.2997</v>
      </c>
      <c r="J1422" s="46">
        <v>144.2997</v>
      </c>
      <c r="K1422" s="54">
        <v>24.951830000000001</v>
      </c>
      <c r="L1422" s="46">
        <v>23.180890000000002</v>
      </c>
      <c r="M1422" s="53">
        <f t="shared" si="88"/>
        <v>1.7709399999999995</v>
      </c>
      <c r="N1422" s="11">
        <v>4.6479830063760028</v>
      </c>
      <c r="O1422" s="11">
        <v>4.3180954179581787</v>
      </c>
      <c r="P1422" s="11">
        <v>0.32988758841782412</v>
      </c>
      <c r="Q1422" s="26">
        <v>8980</v>
      </c>
      <c r="R1422">
        <v>20890</v>
      </c>
      <c r="S1422">
        <v>4430</v>
      </c>
      <c r="T1422" s="27">
        <f t="shared" si="89"/>
        <v>34300</v>
      </c>
      <c r="U1422" s="46" t="str">
        <f t="shared" si="90"/>
        <v>OH</v>
      </c>
      <c r="V1422">
        <f t="shared" si="91"/>
        <v>159425.8171186969</v>
      </c>
    </row>
    <row r="1423" spans="1:22" x14ac:dyDescent="0.2">
      <c r="A1423" s="24">
        <v>46057</v>
      </c>
      <c r="B1423" s="25" t="s">
        <v>1641</v>
      </c>
      <c r="C1423" s="46">
        <v>664</v>
      </c>
      <c r="D1423" s="46">
        <v>664</v>
      </c>
      <c r="E1423" s="53">
        <v>0</v>
      </c>
      <c r="F1423" s="54">
        <v>487.4</v>
      </c>
      <c r="G1423" s="46">
        <v>487.4</v>
      </c>
      <c r="H1423" s="53">
        <v>0</v>
      </c>
      <c r="I1423" s="54"/>
      <c r="J1423" s="46">
        <v>144.0616</v>
      </c>
      <c r="K1423" s="54">
        <v>13.81776</v>
      </c>
      <c r="L1423" s="46">
        <v>11.854979999999999</v>
      </c>
      <c r="M1423" s="53">
        <f t="shared" si="88"/>
        <v>1.9627800000000004</v>
      </c>
      <c r="N1423" s="11">
        <v>2.5739480297109298</v>
      </c>
      <c r="O1423" s="11">
        <v>2.208324823507029</v>
      </c>
      <c r="P1423" s="11">
        <v>0.36562320620390137</v>
      </c>
      <c r="Q1423" s="26">
        <v>210180</v>
      </c>
      <c r="R1423">
        <v>29550</v>
      </c>
      <c r="S1423">
        <v>39040</v>
      </c>
      <c r="T1423" s="27">
        <f t="shared" si="89"/>
        <v>278770</v>
      </c>
      <c r="U1423" s="46" t="str">
        <f t="shared" si="90"/>
        <v>SD</v>
      </c>
      <c r="V1423">
        <f t="shared" si="91"/>
        <v>717539.4922425159</v>
      </c>
    </row>
    <row r="1424" spans="1:22" x14ac:dyDescent="0.2">
      <c r="A1424" s="24">
        <v>55067</v>
      </c>
      <c r="B1424" s="25" t="s">
        <v>1642</v>
      </c>
      <c r="C1424" s="46">
        <v>827</v>
      </c>
      <c r="D1424" s="46">
        <v>376</v>
      </c>
      <c r="E1424" s="53">
        <v>96</v>
      </c>
      <c r="F1424" s="54">
        <v>729.04</v>
      </c>
      <c r="G1424" s="46">
        <v>278.04000000000002</v>
      </c>
      <c r="H1424" s="53">
        <v>0</v>
      </c>
      <c r="I1424" s="54">
        <v>144.04650000000001</v>
      </c>
      <c r="J1424" s="46">
        <v>144.04650000000001</v>
      </c>
      <c r="K1424" s="54">
        <v>17.477049999999998</v>
      </c>
      <c r="L1424" s="46">
        <v>15.71238</v>
      </c>
      <c r="M1424" s="53">
        <f t="shared" si="88"/>
        <v>1.7646699999999989</v>
      </c>
      <c r="N1424" s="11">
        <v>3.255594134842362</v>
      </c>
      <c r="O1424" s="11">
        <v>2.9268745109966749</v>
      </c>
      <c r="P1424" s="11">
        <v>0.32871962384568731</v>
      </c>
      <c r="Q1424" s="26">
        <v>82390</v>
      </c>
      <c r="R1424">
        <v>12980</v>
      </c>
      <c r="S1424">
        <v>2020</v>
      </c>
      <c r="T1424" s="27">
        <f t="shared" si="89"/>
        <v>97390</v>
      </c>
      <c r="U1424" s="46" t="str">
        <f t="shared" si="90"/>
        <v>WI</v>
      </c>
      <c r="V1424">
        <f t="shared" si="91"/>
        <v>317062.31279229763</v>
      </c>
    </row>
    <row r="1425" spans="1:22" x14ac:dyDescent="0.2">
      <c r="A1425" s="24">
        <v>31173</v>
      </c>
      <c r="B1425" s="25" t="s">
        <v>1643</v>
      </c>
      <c r="C1425" s="46">
        <v>947</v>
      </c>
      <c r="D1425" s="46">
        <v>377</v>
      </c>
      <c r="E1425" s="53">
        <v>384</v>
      </c>
      <c r="F1425" s="54">
        <v>808.44</v>
      </c>
      <c r="G1425" s="46">
        <v>238.44</v>
      </c>
      <c r="H1425" s="53">
        <v>245.44</v>
      </c>
      <c r="I1425" s="54">
        <v>143.91990000000001</v>
      </c>
      <c r="J1425" s="46">
        <v>143.91990000000001</v>
      </c>
      <c r="K1425" s="54">
        <v>13.884650000000001</v>
      </c>
      <c r="L1425" s="46">
        <v>11.785310000000001</v>
      </c>
      <c r="M1425" s="53">
        <f t="shared" si="88"/>
        <v>2.0993399999999998</v>
      </c>
      <c r="N1425" s="11">
        <v>2.5864081812627999</v>
      </c>
      <c r="O1425" s="11">
        <v>2.195346818444706</v>
      </c>
      <c r="P1425" s="11">
        <v>0.39106136281809373</v>
      </c>
      <c r="Q1425" s="26">
        <v>1420</v>
      </c>
      <c r="R1425">
        <v>90</v>
      </c>
      <c r="S1425">
        <v>490</v>
      </c>
      <c r="T1425" s="27">
        <f t="shared" si="89"/>
        <v>2000</v>
      </c>
      <c r="U1425" s="46" t="str">
        <f t="shared" si="90"/>
        <v>NE</v>
      </c>
      <c r="V1425">
        <f t="shared" si="91"/>
        <v>5172.8163625256002</v>
      </c>
    </row>
    <row r="1426" spans="1:22" x14ac:dyDescent="0.2">
      <c r="A1426" s="24">
        <v>42049</v>
      </c>
      <c r="B1426" s="25" t="s">
        <v>1644</v>
      </c>
      <c r="C1426" s="46">
        <v>1631</v>
      </c>
      <c r="D1426" s="46">
        <v>1868</v>
      </c>
      <c r="E1426" s="53">
        <v>622</v>
      </c>
      <c r="F1426" s="54">
        <v>1353.34</v>
      </c>
      <c r="G1426" s="46">
        <v>1590.34</v>
      </c>
      <c r="H1426" s="53">
        <v>344.34</v>
      </c>
      <c r="I1426" s="54">
        <v>143.66679999999999</v>
      </c>
      <c r="J1426" s="46">
        <v>143.66679999999999</v>
      </c>
      <c r="K1426" s="54">
        <v>23.194849999999999</v>
      </c>
      <c r="L1426" s="46">
        <v>21.392019999999999</v>
      </c>
      <c r="M1426" s="53">
        <f t="shared" si="88"/>
        <v>1.8028300000000002</v>
      </c>
      <c r="N1426" s="11">
        <v>4.3206958622049134</v>
      </c>
      <c r="O1426" s="11">
        <v>3.9848678606761729</v>
      </c>
      <c r="P1426" s="11">
        <v>0.33582800152873948</v>
      </c>
      <c r="Q1426" s="26">
        <v>80580</v>
      </c>
      <c r="R1426">
        <v>88840</v>
      </c>
      <c r="S1426">
        <v>5710</v>
      </c>
      <c r="T1426" s="27">
        <f t="shared" si="89"/>
        <v>175130</v>
      </c>
      <c r="U1426" s="46" t="str">
        <f t="shared" si="90"/>
        <v>PA</v>
      </c>
      <c r="V1426">
        <f t="shared" si="91"/>
        <v>756683.46634794644</v>
      </c>
    </row>
    <row r="1427" spans="1:22" x14ac:dyDescent="0.2">
      <c r="A1427" s="24">
        <v>26005</v>
      </c>
      <c r="B1427" s="25" t="s">
        <v>1645</v>
      </c>
      <c r="C1427" s="46">
        <v>1315</v>
      </c>
      <c r="D1427" s="46">
        <v>1365</v>
      </c>
      <c r="E1427" s="53">
        <v>423</v>
      </c>
      <c r="F1427" s="54">
        <v>938.08</v>
      </c>
      <c r="G1427" s="46">
        <v>988.08</v>
      </c>
      <c r="H1427" s="53">
        <v>46.079990000000002</v>
      </c>
      <c r="I1427" s="54">
        <v>143.5402</v>
      </c>
      <c r="J1427" s="46">
        <v>143.5402</v>
      </c>
      <c r="K1427" s="54">
        <v>17.27234</v>
      </c>
      <c r="L1427" s="46">
        <v>15.334289999999999</v>
      </c>
      <c r="M1427" s="53">
        <f t="shared" si="88"/>
        <v>1.9380500000000005</v>
      </c>
      <c r="N1427" s="11">
        <v>3.217461116092426</v>
      </c>
      <c r="O1427" s="11">
        <v>2.8564445707926618</v>
      </c>
      <c r="P1427" s="11">
        <v>0.36101654529976412</v>
      </c>
      <c r="Q1427" s="26">
        <v>188150</v>
      </c>
      <c r="R1427">
        <v>68820</v>
      </c>
      <c r="S1427">
        <v>14130</v>
      </c>
      <c r="T1427" s="27">
        <f t="shared" si="89"/>
        <v>271100</v>
      </c>
      <c r="U1427" s="46" t="str">
        <f t="shared" si="90"/>
        <v>MI</v>
      </c>
      <c r="V1427">
        <f t="shared" si="91"/>
        <v>872253.70857265673</v>
      </c>
    </row>
    <row r="1428" spans="1:22" x14ac:dyDescent="0.2">
      <c r="A1428" s="24">
        <v>39005</v>
      </c>
      <c r="B1428" s="25" t="s">
        <v>1646</v>
      </c>
      <c r="C1428" s="46">
        <v>2094</v>
      </c>
      <c r="D1428" s="46">
        <v>1594</v>
      </c>
      <c r="E1428" s="53">
        <v>429</v>
      </c>
      <c r="F1428" s="54">
        <v>1728.1</v>
      </c>
      <c r="G1428" s="46">
        <v>1228.0999999999999</v>
      </c>
      <c r="H1428" s="53">
        <v>63.100009999999997</v>
      </c>
      <c r="I1428" s="54">
        <v>143.5402</v>
      </c>
      <c r="J1428" s="46">
        <v>143.5402</v>
      </c>
      <c r="K1428" s="54">
        <v>24.591380000000001</v>
      </c>
      <c r="L1428" s="46">
        <v>22.5412</v>
      </c>
      <c r="M1428" s="53">
        <f t="shared" si="88"/>
        <v>2.050180000000001</v>
      </c>
      <c r="N1428" s="11">
        <v>4.580839014346231</v>
      </c>
      <c r="O1428" s="11">
        <v>4.1989350898640598</v>
      </c>
      <c r="P1428" s="11">
        <v>0.38190392448217048</v>
      </c>
      <c r="Q1428" s="26">
        <v>111270</v>
      </c>
      <c r="R1428">
        <v>38550</v>
      </c>
      <c r="S1428">
        <v>1550</v>
      </c>
      <c r="T1428" s="27">
        <f t="shared" si="89"/>
        <v>151370</v>
      </c>
      <c r="U1428" s="46" t="str">
        <f t="shared" si="90"/>
        <v>OH</v>
      </c>
      <c r="V1428">
        <f t="shared" si="91"/>
        <v>693401.60160158901</v>
      </c>
    </row>
    <row r="1429" spans="1:22" x14ac:dyDescent="0.2">
      <c r="A1429" s="24">
        <v>40047</v>
      </c>
      <c r="B1429" s="25" t="s">
        <v>1647</v>
      </c>
      <c r="C1429" s="46">
        <v>300</v>
      </c>
      <c r="D1429" s="46">
        <v>693</v>
      </c>
      <c r="E1429" s="53">
        <v>263</v>
      </c>
      <c r="F1429" s="54">
        <v>0</v>
      </c>
      <c r="G1429" s="46">
        <v>334.68</v>
      </c>
      <c r="H1429" s="53">
        <v>0</v>
      </c>
      <c r="I1429" s="54"/>
      <c r="J1429" s="46">
        <v>143.51849999999999</v>
      </c>
      <c r="K1429" s="54">
        <v>11.508459999999999</v>
      </c>
      <c r="L1429" s="46">
        <v>14.80836</v>
      </c>
      <c r="M1429" s="53">
        <f t="shared" si="88"/>
        <v>-3.2999000000000009</v>
      </c>
      <c r="N1429" s="11">
        <v>2.1437756873767562</v>
      </c>
      <c r="O1429" s="11">
        <v>2.7584752554140568</v>
      </c>
      <c r="P1429" s="11">
        <v>-0.6146995680373013</v>
      </c>
      <c r="Q1429" s="26">
        <v>403520</v>
      </c>
      <c r="R1429">
        <v>1710</v>
      </c>
      <c r="S1429">
        <v>197350</v>
      </c>
      <c r="T1429" s="27">
        <f t="shared" si="89"/>
        <v>602580</v>
      </c>
      <c r="U1429" s="46" t="str">
        <f t="shared" si="90"/>
        <v>OK</v>
      </c>
      <c r="V1429">
        <f t="shared" si="91"/>
        <v>1291796.3536994858</v>
      </c>
    </row>
    <row r="1430" spans="1:22" x14ac:dyDescent="0.2">
      <c r="A1430" s="24">
        <v>27053</v>
      </c>
      <c r="B1430" s="25" t="s">
        <v>1648</v>
      </c>
      <c r="C1430" s="46">
        <v>2480</v>
      </c>
      <c r="D1430" s="46">
        <v>2255</v>
      </c>
      <c r="E1430" s="53">
        <v>1716</v>
      </c>
      <c r="F1430" s="54">
        <v>2313.7600000000002</v>
      </c>
      <c r="G1430" s="46">
        <v>2088.7600000000002</v>
      </c>
      <c r="H1430" s="53">
        <v>1549.76</v>
      </c>
      <c r="I1430" s="54">
        <v>143.16050000000001</v>
      </c>
      <c r="J1430" s="46">
        <v>143.16050000000001</v>
      </c>
      <c r="K1430" s="54">
        <v>15.94525</v>
      </c>
      <c r="L1430" s="46">
        <v>14.099869999999999</v>
      </c>
      <c r="M1430" s="53">
        <f t="shared" si="88"/>
        <v>1.8453800000000005</v>
      </c>
      <c r="N1430" s="11">
        <v>2.9702531250179631</v>
      </c>
      <c r="O1430" s="11">
        <v>2.626498984327434</v>
      </c>
      <c r="P1430" s="11">
        <v>0.34375414069052851</v>
      </c>
      <c r="Q1430" s="26">
        <v>40730</v>
      </c>
      <c r="R1430">
        <v>48730</v>
      </c>
      <c r="S1430">
        <v>4440</v>
      </c>
      <c r="T1430" s="27">
        <f t="shared" si="89"/>
        <v>93900</v>
      </c>
      <c r="U1430" s="46" t="str">
        <f t="shared" si="90"/>
        <v>MN</v>
      </c>
      <c r="V1430">
        <f t="shared" si="91"/>
        <v>278906.76843918674</v>
      </c>
    </row>
    <row r="1431" spans="1:22" x14ac:dyDescent="0.2">
      <c r="A1431" s="24">
        <v>42031</v>
      </c>
      <c r="B1431" s="25" t="s">
        <v>1649</v>
      </c>
      <c r="C1431" s="46">
        <v>1139</v>
      </c>
      <c r="D1431" s="46">
        <v>1139</v>
      </c>
      <c r="E1431" s="53">
        <v>189</v>
      </c>
      <c r="F1431" s="54">
        <v>702.1</v>
      </c>
      <c r="G1431" s="46">
        <v>702.1</v>
      </c>
      <c r="H1431" s="53">
        <v>0</v>
      </c>
      <c r="I1431" s="54">
        <v>143.16050000000001</v>
      </c>
      <c r="J1431" s="46">
        <v>143.16050000000001</v>
      </c>
      <c r="K1431" s="54">
        <v>23.819130000000001</v>
      </c>
      <c r="L1431" s="46">
        <v>21.745170000000002</v>
      </c>
      <c r="M1431" s="53">
        <f t="shared" si="88"/>
        <v>2.0739599999999996</v>
      </c>
      <c r="N1431" s="11">
        <v>4.4369856426026004</v>
      </c>
      <c r="O1431" s="11">
        <v>4.050652021545404</v>
      </c>
      <c r="P1431" s="11">
        <v>0.38633362105719588</v>
      </c>
      <c r="Q1431" s="26">
        <v>47380</v>
      </c>
      <c r="R1431">
        <v>44020</v>
      </c>
      <c r="S1431">
        <v>16220</v>
      </c>
      <c r="T1431" s="27">
        <f t="shared" si="89"/>
        <v>107620</v>
      </c>
      <c r="U1431" s="46" t="str">
        <f t="shared" si="90"/>
        <v>PA</v>
      </c>
      <c r="V1431">
        <f t="shared" si="91"/>
        <v>477508.39485689189</v>
      </c>
    </row>
    <row r="1432" spans="1:22" x14ac:dyDescent="0.2">
      <c r="A1432" s="24">
        <v>40093</v>
      </c>
      <c r="B1432" s="25" t="s">
        <v>1650</v>
      </c>
      <c r="C1432" s="46">
        <v>430</v>
      </c>
      <c r="D1432" s="46">
        <v>583</v>
      </c>
      <c r="E1432" s="53">
        <v>333</v>
      </c>
      <c r="F1432" s="54">
        <v>71.679990000000004</v>
      </c>
      <c r="G1432" s="46">
        <v>224.68</v>
      </c>
      <c r="H1432" s="53">
        <v>0</v>
      </c>
      <c r="I1432" s="54"/>
      <c r="J1432" s="46">
        <v>143.1046</v>
      </c>
      <c r="K1432" s="54">
        <v>11.508459999999999</v>
      </c>
      <c r="L1432" s="46">
        <v>14.93215</v>
      </c>
      <c r="M1432" s="53">
        <f t="shared" si="88"/>
        <v>-3.4236900000000006</v>
      </c>
      <c r="N1432" s="11">
        <v>2.1437756873767562</v>
      </c>
      <c r="O1432" s="11">
        <v>2.7815346388885072</v>
      </c>
      <c r="P1432" s="11">
        <v>-0.63775895151175122</v>
      </c>
      <c r="Q1432" s="26">
        <v>225490</v>
      </c>
      <c r="R1432">
        <v>500</v>
      </c>
      <c r="S1432">
        <v>285910</v>
      </c>
      <c r="T1432" s="27">
        <f t="shared" si="89"/>
        <v>511900</v>
      </c>
      <c r="U1432" s="46" t="str">
        <f t="shared" si="90"/>
        <v>OK</v>
      </c>
      <c r="V1432">
        <f t="shared" si="91"/>
        <v>1097398.7743681616</v>
      </c>
    </row>
    <row r="1433" spans="1:22" x14ac:dyDescent="0.2">
      <c r="A1433" s="24">
        <v>13085</v>
      </c>
      <c r="B1433" s="25" t="s">
        <v>1651</v>
      </c>
      <c r="C1433" s="46">
        <v>1362</v>
      </c>
      <c r="D1433" s="46">
        <v>2090</v>
      </c>
      <c r="E1433" s="53">
        <v>1179</v>
      </c>
      <c r="F1433" s="54">
        <v>1028.02</v>
      </c>
      <c r="G1433" s="46">
        <v>1756.02</v>
      </c>
      <c r="H1433" s="53">
        <v>845.02</v>
      </c>
      <c r="I1433" s="54">
        <v>143.03389999999999</v>
      </c>
      <c r="J1433" s="46">
        <v>143.03389999999999</v>
      </c>
      <c r="K1433" s="54">
        <v>11.37064</v>
      </c>
      <c r="L1433" s="46">
        <v>18.415009999999999</v>
      </c>
      <c r="M1433" s="53">
        <f t="shared" si="88"/>
        <v>-7.0443699999999989</v>
      </c>
      <c r="N1433" s="11">
        <v>2.1181028201786889</v>
      </c>
      <c r="O1433" s="11">
        <v>3.4303156739302949</v>
      </c>
      <c r="P1433" s="11">
        <v>-1.3122128537516049</v>
      </c>
      <c r="Q1433" s="26">
        <v>50</v>
      </c>
      <c r="R1433">
        <v>10270</v>
      </c>
      <c r="S1433">
        <v>3600</v>
      </c>
      <c r="T1433" s="27">
        <f t="shared" si="89"/>
        <v>13920</v>
      </c>
      <c r="U1433" s="46" t="str">
        <f t="shared" si="90"/>
        <v>GA</v>
      </c>
      <c r="V1433">
        <f t="shared" si="91"/>
        <v>29483.991256887348</v>
      </c>
    </row>
    <row r="1434" spans="1:22" x14ac:dyDescent="0.2">
      <c r="A1434" s="24">
        <v>22031</v>
      </c>
      <c r="B1434" s="25" t="s">
        <v>1652</v>
      </c>
      <c r="C1434" s="46">
        <v>965</v>
      </c>
      <c r="D1434" s="46">
        <v>965</v>
      </c>
      <c r="E1434" s="53">
        <v>706</v>
      </c>
      <c r="F1434" s="54">
        <v>622.55999999999995</v>
      </c>
      <c r="G1434" s="46">
        <v>622.55999999999995</v>
      </c>
      <c r="H1434" s="53">
        <v>363.56</v>
      </c>
      <c r="I1434" s="54">
        <v>142.7807</v>
      </c>
      <c r="J1434" s="46">
        <v>142.7807</v>
      </c>
      <c r="K1434" s="54">
        <v>11.55932</v>
      </c>
      <c r="L1434" s="46">
        <v>16.70421</v>
      </c>
      <c r="M1434" s="53">
        <f t="shared" si="88"/>
        <v>-5.1448900000000002</v>
      </c>
      <c r="N1434" s="11">
        <v>2.1532497987226691</v>
      </c>
      <c r="O1434" s="11">
        <v>3.1116308589364419</v>
      </c>
      <c r="P1434" s="11">
        <v>-0.95838106021377301</v>
      </c>
      <c r="Q1434" s="26">
        <v>4980</v>
      </c>
      <c r="R1434">
        <v>47000</v>
      </c>
      <c r="S1434">
        <v>30720</v>
      </c>
      <c r="T1434" s="27">
        <f t="shared" si="89"/>
        <v>82700</v>
      </c>
      <c r="U1434" s="46" t="str">
        <f t="shared" si="90"/>
        <v>LA</v>
      </c>
      <c r="V1434">
        <f t="shared" si="91"/>
        <v>178073.75835436472</v>
      </c>
    </row>
    <row r="1435" spans="1:22" x14ac:dyDescent="0.2">
      <c r="A1435" s="24">
        <v>26075</v>
      </c>
      <c r="B1435" s="25" t="s">
        <v>1653</v>
      </c>
      <c r="C1435" s="46">
        <v>1600</v>
      </c>
      <c r="D1435" s="46">
        <v>1600</v>
      </c>
      <c r="E1435" s="53">
        <v>395</v>
      </c>
      <c r="F1435" s="54">
        <v>1229.18</v>
      </c>
      <c r="G1435" s="46">
        <v>1229.18</v>
      </c>
      <c r="H1435" s="53">
        <v>24.17999</v>
      </c>
      <c r="I1435" s="54">
        <v>142.6541</v>
      </c>
      <c r="J1435" s="46">
        <v>142.6541</v>
      </c>
      <c r="K1435" s="54">
        <v>17.249490000000002</v>
      </c>
      <c r="L1435" s="46">
        <v>15.45744</v>
      </c>
      <c r="M1435" s="53">
        <f t="shared" si="88"/>
        <v>1.7920500000000015</v>
      </c>
      <c r="N1435" s="11">
        <v>3.2132046582816889</v>
      </c>
      <c r="O1435" s="11">
        <v>2.8793847361927631</v>
      </c>
      <c r="P1435" s="11">
        <v>0.3338199220889258</v>
      </c>
      <c r="Q1435" s="26">
        <v>113910</v>
      </c>
      <c r="R1435">
        <v>91140</v>
      </c>
      <c r="S1435">
        <v>5300</v>
      </c>
      <c r="T1435" s="27">
        <f t="shared" si="89"/>
        <v>210350</v>
      </c>
      <c r="U1435" s="46" t="str">
        <f t="shared" si="90"/>
        <v>MI</v>
      </c>
      <c r="V1435">
        <f t="shared" si="91"/>
        <v>675897.59986955323</v>
      </c>
    </row>
    <row r="1436" spans="1:22" x14ac:dyDescent="0.2">
      <c r="A1436" s="24">
        <v>29141</v>
      </c>
      <c r="B1436" s="25" t="s">
        <v>1654</v>
      </c>
      <c r="C1436" s="46">
        <v>1001</v>
      </c>
      <c r="D1436" s="46">
        <v>1001</v>
      </c>
      <c r="E1436" s="53">
        <v>1001</v>
      </c>
      <c r="F1436" s="54">
        <v>875.78</v>
      </c>
      <c r="G1436" s="46">
        <v>875.78</v>
      </c>
      <c r="H1436" s="53">
        <v>875.78</v>
      </c>
      <c r="I1436" s="54"/>
      <c r="J1436" s="46">
        <v>142.5761</v>
      </c>
      <c r="K1436" s="54">
        <v>12.650449999999999</v>
      </c>
      <c r="L1436" s="46">
        <v>11.111330000000001</v>
      </c>
      <c r="M1436" s="53">
        <f t="shared" si="88"/>
        <v>1.5391199999999987</v>
      </c>
      <c r="N1436" s="11">
        <v>2.356503576010629</v>
      </c>
      <c r="O1436" s="11">
        <v>2.0697990094608638</v>
      </c>
      <c r="P1436" s="11">
        <v>0.28670456654976523</v>
      </c>
      <c r="Q1436" s="26">
        <v>19910</v>
      </c>
      <c r="R1436">
        <v>117410</v>
      </c>
      <c r="S1436">
        <v>3490</v>
      </c>
      <c r="T1436" s="27">
        <f t="shared" si="89"/>
        <v>140810</v>
      </c>
      <c r="U1436" s="46" t="str">
        <f t="shared" si="90"/>
        <v>MO</v>
      </c>
      <c r="V1436">
        <f t="shared" si="91"/>
        <v>331819.26853805664</v>
      </c>
    </row>
    <row r="1437" spans="1:22" x14ac:dyDescent="0.2">
      <c r="A1437" s="24">
        <v>31025</v>
      </c>
      <c r="B1437" s="25" t="s">
        <v>1655</v>
      </c>
      <c r="C1437" s="46">
        <v>872</v>
      </c>
      <c r="D1437" s="46">
        <v>703</v>
      </c>
      <c r="E1437" s="53">
        <v>554</v>
      </c>
      <c r="F1437" s="54">
        <v>741.44</v>
      </c>
      <c r="G1437" s="46">
        <v>572.44000000000005</v>
      </c>
      <c r="H1437" s="53">
        <v>423.44</v>
      </c>
      <c r="I1437" s="54">
        <v>142.52760000000001</v>
      </c>
      <c r="J1437" s="46">
        <v>142.52760000000001</v>
      </c>
      <c r="K1437" s="54">
        <v>13.236520000000001</v>
      </c>
      <c r="L1437" s="46">
        <v>11.49165</v>
      </c>
      <c r="M1437" s="53">
        <f t="shared" si="88"/>
        <v>1.7448700000000006</v>
      </c>
      <c r="N1437" s="11">
        <v>2.465675664813205</v>
      </c>
      <c r="O1437" s="11">
        <v>2.1406443501426868</v>
      </c>
      <c r="P1437" s="11">
        <v>0.3250313146705191</v>
      </c>
      <c r="Q1437" s="26">
        <v>253890</v>
      </c>
      <c r="R1437">
        <v>12000</v>
      </c>
      <c r="S1437">
        <v>31360</v>
      </c>
      <c r="T1437" s="27">
        <f t="shared" si="89"/>
        <v>297250</v>
      </c>
      <c r="U1437" s="46" t="str">
        <f t="shared" si="90"/>
        <v>NE</v>
      </c>
      <c r="V1437">
        <f t="shared" si="91"/>
        <v>732922.09136572515</v>
      </c>
    </row>
    <row r="1438" spans="1:22" x14ac:dyDescent="0.2">
      <c r="A1438" s="24">
        <v>28151</v>
      </c>
      <c r="B1438" s="25" t="s">
        <v>1656</v>
      </c>
      <c r="C1438" s="46">
        <v>389</v>
      </c>
      <c r="D1438" s="46">
        <v>65</v>
      </c>
      <c r="E1438" s="53">
        <v>76</v>
      </c>
      <c r="F1438" s="54">
        <v>52.919980000000002</v>
      </c>
      <c r="G1438" s="46">
        <v>0</v>
      </c>
      <c r="H1438" s="53">
        <v>0</v>
      </c>
      <c r="I1438" s="54">
        <v>142.27440000000001</v>
      </c>
      <c r="J1438" s="46">
        <v>142.27440000000001</v>
      </c>
      <c r="K1438" s="54">
        <v>10.93595</v>
      </c>
      <c r="L1438" s="46">
        <v>15.83141</v>
      </c>
      <c r="M1438" s="53">
        <f t="shared" si="88"/>
        <v>-4.8954599999999999</v>
      </c>
      <c r="N1438" s="11">
        <v>2.0371295315244469</v>
      </c>
      <c r="O1438" s="11">
        <v>2.949047210043156</v>
      </c>
      <c r="P1438" s="11">
        <v>-0.91191767851870842</v>
      </c>
      <c r="Q1438" s="26">
        <v>329790</v>
      </c>
      <c r="R1438">
        <v>1750</v>
      </c>
      <c r="S1438">
        <v>0</v>
      </c>
      <c r="T1438" s="27">
        <f t="shared" si="89"/>
        <v>331540</v>
      </c>
      <c r="U1438" s="46" t="str">
        <f t="shared" si="90"/>
        <v>MS</v>
      </c>
      <c r="V1438">
        <f t="shared" si="91"/>
        <v>675389.92488161509</v>
      </c>
    </row>
    <row r="1439" spans="1:22" x14ac:dyDescent="0.2">
      <c r="A1439" s="24">
        <v>51063</v>
      </c>
      <c r="B1439" s="25" t="s">
        <v>1657</v>
      </c>
      <c r="C1439" s="46">
        <v>1523</v>
      </c>
      <c r="D1439" s="46">
        <v>1365</v>
      </c>
      <c r="E1439" s="53">
        <v>0</v>
      </c>
      <c r="F1439" s="54">
        <v>1226.28</v>
      </c>
      <c r="G1439" s="46">
        <v>1068.28</v>
      </c>
      <c r="H1439" s="53">
        <v>0</v>
      </c>
      <c r="I1439" s="54">
        <v>141.8947</v>
      </c>
      <c r="J1439" s="46">
        <v>141.8947</v>
      </c>
      <c r="K1439" s="54">
        <v>11.529920000000001</v>
      </c>
      <c r="L1439" s="46">
        <v>19.596789999999999</v>
      </c>
      <c r="M1439" s="53">
        <f t="shared" si="88"/>
        <v>-8.066869999999998</v>
      </c>
      <c r="N1439" s="11">
        <v>2.1477732184322682</v>
      </c>
      <c r="O1439" s="11">
        <v>3.6504555737803268</v>
      </c>
      <c r="P1439" s="11">
        <v>-1.5026823553480591</v>
      </c>
      <c r="Q1439" s="26">
        <v>880</v>
      </c>
      <c r="R1439">
        <v>74050</v>
      </c>
      <c r="S1439">
        <v>510</v>
      </c>
      <c r="T1439" s="27">
        <f t="shared" si="89"/>
        <v>75440</v>
      </c>
      <c r="U1439" s="46" t="str">
        <f t="shared" si="90"/>
        <v>VA</v>
      </c>
      <c r="V1439">
        <f t="shared" si="91"/>
        <v>162028.01159853031</v>
      </c>
    </row>
    <row r="1440" spans="1:22" x14ac:dyDescent="0.2">
      <c r="A1440" s="24">
        <v>39041</v>
      </c>
      <c r="B1440" s="25" t="s">
        <v>1658</v>
      </c>
      <c r="C1440" s="46">
        <v>1917</v>
      </c>
      <c r="D1440" s="46">
        <v>1854</v>
      </c>
      <c r="E1440" s="53">
        <v>740</v>
      </c>
      <c r="F1440" s="54">
        <v>1579.74</v>
      </c>
      <c r="G1440" s="46">
        <v>1516.74</v>
      </c>
      <c r="H1440" s="53">
        <v>402.74</v>
      </c>
      <c r="I1440" s="54"/>
      <c r="J1440" s="46">
        <v>141.5153</v>
      </c>
      <c r="K1440" s="54">
        <v>21.127420000000001</v>
      </c>
      <c r="L1440" s="46">
        <v>19.273289999999999</v>
      </c>
      <c r="M1440" s="53">
        <f t="shared" si="88"/>
        <v>1.8541300000000014</v>
      </c>
      <c r="N1440" s="11">
        <v>3.9355786380625588</v>
      </c>
      <c r="O1440" s="11">
        <v>3.5901945627617908</v>
      </c>
      <c r="P1440" s="11">
        <v>0.34538407530076731</v>
      </c>
      <c r="Q1440" s="26">
        <v>139330</v>
      </c>
      <c r="R1440">
        <v>35920</v>
      </c>
      <c r="S1440">
        <v>2100</v>
      </c>
      <c r="T1440" s="27">
        <f t="shared" si="89"/>
        <v>177350</v>
      </c>
      <c r="U1440" s="46" t="str">
        <f t="shared" si="90"/>
        <v>OH</v>
      </c>
      <c r="V1440">
        <f t="shared" si="91"/>
        <v>697974.87146039482</v>
      </c>
    </row>
    <row r="1441" spans="1:22" x14ac:dyDescent="0.2">
      <c r="A1441" s="24">
        <v>29175</v>
      </c>
      <c r="B1441" s="25" t="s">
        <v>1659</v>
      </c>
      <c r="C1441" s="46">
        <v>887</v>
      </c>
      <c r="D1441" s="46">
        <v>887</v>
      </c>
      <c r="E1441" s="53">
        <v>108</v>
      </c>
      <c r="F1441" s="54">
        <v>773.58</v>
      </c>
      <c r="G1441" s="46">
        <v>773.58</v>
      </c>
      <c r="H1441" s="53">
        <v>0</v>
      </c>
      <c r="I1441" s="54">
        <v>141.38839999999999</v>
      </c>
      <c r="J1441" s="46">
        <v>141.38839999999999</v>
      </c>
      <c r="K1441" s="54">
        <v>12.80274</v>
      </c>
      <c r="L1441" s="46">
        <v>11.29569</v>
      </c>
      <c r="M1441" s="53">
        <f t="shared" si="88"/>
        <v>1.5070499999999996</v>
      </c>
      <c r="N1441" s="11">
        <v>2.3848718893584282</v>
      </c>
      <c r="O1441" s="11">
        <v>2.1041412660029879</v>
      </c>
      <c r="P1441" s="11">
        <v>0.28073062335543941</v>
      </c>
      <c r="Q1441" s="26">
        <v>64790</v>
      </c>
      <c r="R1441">
        <v>127740</v>
      </c>
      <c r="S1441">
        <v>9130</v>
      </c>
      <c r="T1441" s="27">
        <f t="shared" si="89"/>
        <v>201660</v>
      </c>
      <c r="U1441" s="46" t="str">
        <f t="shared" si="90"/>
        <v>MO</v>
      </c>
      <c r="V1441">
        <f t="shared" si="91"/>
        <v>480933.26520802063</v>
      </c>
    </row>
    <row r="1442" spans="1:22" x14ac:dyDescent="0.2">
      <c r="A1442" s="24">
        <v>5087</v>
      </c>
      <c r="B1442" s="25" t="s">
        <v>1660</v>
      </c>
      <c r="C1442" s="46">
        <v>460</v>
      </c>
      <c r="D1442" s="46">
        <v>75</v>
      </c>
      <c r="E1442" s="53">
        <v>195</v>
      </c>
      <c r="F1442" s="54">
        <v>236.44</v>
      </c>
      <c r="G1442" s="46">
        <v>0</v>
      </c>
      <c r="H1442" s="53">
        <v>0</v>
      </c>
      <c r="I1442" s="54"/>
      <c r="J1442" s="46">
        <v>141.30019999999999</v>
      </c>
      <c r="K1442" s="54">
        <v>11.496449999999999</v>
      </c>
      <c r="L1442" s="46">
        <v>16.33982</v>
      </c>
      <c r="M1442" s="53">
        <f t="shared" si="88"/>
        <v>-4.8433700000000002</v>
      </c>
      <c r="N1442" s="11">
        <v>2.1415384857003028</v>
      </c>
      <c r="O1442" s="11">
        <v>3.0437529306364599</v>
      </c>
      <c r="P1442" s="11">
        <v>-0.90221444493615655</v>
      </c>
      <c r="Q1442" s="26">
        <v>170</v>
      </c>
      <c r="R1442">
        <v>146960</v>
      </c>
      <c r="S1442">
        <v>8910</v>
      </c>
      <c r="T1442" s="27">
        <f t="shared" si="89"/>
        <v>156040</v>
      </c>
      <c r="U1442" s="46" t="str">
        <f t="shared" si="90"/>
        <v>AR</v>
      </c>
      <c r="V1442">
        <f t="shared" si="91"/>
        <v>334165.66530867526</v>
      </c>
    </row>
    <row r="1443" spans="1:22" x14ac:dyDescent="0.2">
      <c r="A1443" s="24">
        <v>46039</v>
      </c>
      <c r="B1443" s="25" t="s">
        <v>1661</v>
      </c>
      <c r="C1443" s="46">
        <v>527</v>
      </c>
      <c r="D1443" s="46">
        <v>527</v>
      </c>
      <c r="E1443" s="53">
        <v>0</v>
      </c>
      <c r="F1443" s="54">
        <v>466.96</v>
      </c>
      <c r="G1443" s="46">
        <v>466.96</v>
      </c>
      <c r="H1443" s="53">
        <v>0</v>
      </c>
      <c r="I1443" s="54"/>
      <c r="J1443" s="46">
        <v>141.27000000000001</v>
      </c>
      <c r="K1443" s="54">
        <v>13.91757</v>
      </c>
      <c r="L1443" s="46">
        <v>12.35562</v>
      </c>
      <c r="M1443" s="53">
        <f t="shared" si="88"/>
        <v>1.5619499999999995</v>
      </c>
      <c r="N1443" s="11">
        <v>2.5925404609621201</v>
      </c>
      <c r="O1443" s="11">
        <v>2.3015831621664411</v>
      </c>
      <c r="P1443" s="11">
        <v>0.29095729879567928</v>
      </c>
      <c r="Q1443" s="26">
        <v>185400</v>
      </c>
      <c r="R1443">
        <v>43660</v>
      </c>
      <c r="S1443">
        <v>133910</v>
      </c>
      <c r="T1443" s="27">
        <f t="shared" si="89"/>
        <v>362970</v>
      </c>
      <c r="U1443" s="46" t="str">
        <f t="shared" si="90"/>
        <v>SD</v>
      </c>
      <c r="V1443">
        <f t="shared" si="91"/>
        <v>941014.41111542075</v>
      </c>
    </row>
    <row r="1444" spans="1:22" x14ac:dyDescent="0.2">
      <c r="A1444" s="24">
        <v>29143</v>
      </c>
      <c r="B1444" s="25" t="s">
        <v>1662</v>
      </c>
      <c r="C1444" s="46">
        <v>740</v>
      </c>
      <c r="D1444" s="46">
        <v>997</v>
      </c>
      <c r="E1444" s="53">
        <v>305</v>
      </c>
      <c r="F1444" s="54">
        <v>647.78</v>
      </c>
      <c r="G1444" s="46">
        <v>904.78</v>
      </c>
      <c r="H1444" s="53">
        <v>212.78</v>
      </c>
      <c r="I1444" s="54"/>
      <c r="J1444" s="46">
        <v>141.09649999999999</v>
      </c>
      <c r="K1444" s="54">
        <v>14.57033</v>
      </c>
      <c r="L1444" s="46">
        <v>12.159739999999999</v>
      </c>
      <c r="M1444" s="53">
        <f t="shared" si="88"/>
        <v>2.4105900000000009</v>
      </c>
      <c r="N1444" s="11">
        <v>2.7141354456683322</v>
      </c>
      <c r="O1444" s="11">
        <v>2.2650949802860358</v>
      </c>
      <c r="P1444" s="11">
        <v>0.44904046538229592</v>
      </c>
      <c r="Q1444" s="26">
        <v>381640</v>
      </c>
      <c r="R1444">
        <v>660</v>
      </c>
      <c r="S1444">
        <v>80</v>
      </c>
      <c r="T1444" s="27">
        <f t="shared" si="89"/>
        <v>382380</v>
      </c>
      <c r="U1444" s="46" t="str">
        <f t="shared" si="90"/>
        <v>MO</v>
      </c>
      <c r="V1444">
        <f t="shared" si="91"/>
        <v>1037831.1117146568</v>
      </c>
    </row>
    <row r="1445" spans="1:22" x14ac:dyDescent="0.2">
      <c r="A1445" s="24">
        <v>20205</v>
      </c>
      <c r="B1445" s="25" t="s">
        <v>1663</v>
      </c>
      <c r="C1445" s="46">
        <v>530</v>
      </c>
      <c r="D1445" s="46">
        <v>534</v>
      </c>
      <c r="E1445" s="53">
        <v>403</v>
      </c>
      <c r="F1445" s="54">
        <v>420.14</v>
      </c>
      <c r="G1445" s="46">
        <v>424.14</v>
      </c>
      <c r="H1445" s="53">
        <v>293.14</v>
      </c>
      <c r="I1445" s="54">
        <v>141.0086</v>
      </c>
      <c r="J1445" s="46">
        <v>141.0086</v>
      </c>
      <c r="K1445" s="54">
        <v>13.2836</v>
      </c>
      <c r="L1445" s="46">
        <v>11.51398</v>
      </c>
      <c r="M1445" s="53">
        <f t="shared" si="88"/>
        <v>1.7696199999999997</v>
      </c>
      <c r="N1445" s="11">
        <v>2.4744456444074951</v>
      </c>
      <c r="O1445" s="11">
        <v>2.1448039432680148</v>
      </c>
      <c r="P1445" s="11">
        <v>0.32964170113947949</v>
      </c>
      <c r="Q1445" s="26">
        <v>79590</v>
      </c>
      <c r="R1445">
        <v>153020</v>
      </c>
      <c r="S1445">
        <v>68440</v>
      </c>
      <c r="T1445" s="27">
        <f t="shared" si="89"/>
        <v>301050</v>
      </c>
      <c r="U1445" s="46" t="str">
        <f t="shared" si="90"/>
        <v>KS</v>
      </c>
      <c r="V1445">
        <f t="shared" si="91"/>
        <v>744931.86124887643</v>
      </c>
    </row>
    <row r="1446" spans="1:22" x14ac:dyDescent="0.2">
      <c r="A1446" s="24">
        <v>47045</v>
      </c>
      <c r="B1446" s="25" t="s">
        <v>1664</v>
      </c>
      <c r="C1446" s="46">
        <v>715</v>
      </c>
      <c r="D1446" s="46">
        <v>423</v>
      </c>
      <c r="E1446" s="53">
        <v>88</v>
      </c>
      <c r="F1446" s="54">
        <v>366.34</v>
      </c>
      <c r="G1446" s="46">
        <v>74.34</v>
      </c>
      <c r="H1446" s="53">
        <v>0</v>
      </c>
      <c r="I1446" s="54">
        <v>141.0086</v>
      </c>
      <c r="J1446" s="46">
        <v>141.0086</v>
      </c>
      <c r="K1446" s="54">
        <v>11.02178</v>
      </c>
      <c r="L1446" s="46">
        <v>15.82954</v>
      </c>
      <c r="M1446" s="53">
        <f t="shared" si="88"/>
        <v>-4.80776</v>
      </c>
      <c r="N1446" s="11">
        <v>2.0531177929640791</v>
      </c>
      <c r="O1446" s="11">
        <v>2.948698869732167</v>
      </c>
      <c r="P1446" s="11">
        <v>-0.89558107676808829</v>
      </c>
      <c r="Q1446" s="26">
        <v>222450</v>
      </c>
      <c r="R1446">
        <v>9320</v>
      </c>
      <c r="S1446">
        <v>600</v>
      </c>
      <c r="T1446" s="27">
        <f t="shared" si="89"/>
        <v>232370</v>
      </c>
      <c r="U1446" s="46" t="str">
        <f t="shared" si="90"/>
        <v>TN</v>
      </c>
      <c r="V1446">
        <f t="shared" si="91"/>
        <v>477082.98155106307</v>
      </c>
    </row>
    <row r="1447" spans="1:22" x14ac:dyDescent="0.2">
      <c r="A1447" s="24">
        <v>27123</v>
      </c>
      <c r="B1447" s="25" t="s">
        <v>1665</v>
      </c>
      <c r="C1447" s="46">
        <v>2214.9</v>
      </c>
      <c r="D1447" s="46">
        <v>2116.9699999999998</v>
      </c>
      <c r="E1447" s="53">
        <v>1404.42</v>
      </c>
      <c r="F1447" s="54">
        <v>2088.817</v>
      </c>
      <c r="G1447" s="46">
        <v>1990.8869999999999</v>
      </c>
      <c r="H1447" s="53">
        <v>1278.338</v>
      </c>
      <c r="I1447" s="54"/>
      <c r="J1447" s="46">
        <v>140.91929999999999</v>
      </c>
      <c r="K1447" s="54">
        <v>15.716559999999999</v>
      </c>
      <c r="L1447" s="46">
        <v>11.631399999999999</v>
      </c>
      <c r="M1447" s="53">
        <f t="shared" si="88"/>
        <v>4.0851600000000001</v>
      </c>
      <c r="N1447" s="11">
        <v>2.927653154044767</v>
      </c>
      <c r="O1447" s="11">
        <v>2.1666767343462121</v>
      </c>
      <c r="P1447" s="11">
        <v>0.76097641969855478</v>
      </c>
      <c r="Q1447" s="26">
        <v>410</v>
      </c>
      <c r="R1447">
        <v>1740</v>
      </c>
      <c r="S1447">
        <v>850</v>
      </c>
      <c r="T1447" s="27">
        <f t="shared" si="89"/>
        <v>3000</v>
      </c>
      <c r="U1447" s="46" t="str">
        <f t="shared" si="90"/>
        <v>MN</v>
      </c>
      <c r="V1447">
        <f t="shared" si="91"/>
        <v>8782.9594621343003</v>
      </c>
    </row>
    <row r="1448" spans="1:22" x14ac:dyDescent="0.2">
      <c r="A1448" s="24">
        <v>39017</v>
      </c>
      <c r="B1448" s="25" t="s">
        <v>1666</v>
      </c>
      <c r="C1448" s="46">
        <v>3024</v>
      </c>
      <c r="D1448" s="46">
        <v>2322</v>
      </c>
      <c r="E1448" s="53">
        <v>1464</v>
      </c>
      <c r="F1448" s="54">
        <v>2661.38</v>
      </c>
      <c r="G1448" s="46">
        <v>1959.38</v>
      </c>
      <c r="H1448" s="53">
        <v>1101.3800000000001</v>
      </c>
      <c r="I1448" s="54"/>
      <c r="J1448" s="46">
        <v>140.88820000000001</v>
      </c>
      <c r="K1448" s="54">
        <v>23.095849999999999</v>
      </c>
      <c r="L1448" s="46">
        <v>21.337679999999999</v>
      </c>
      <c r="M1448" s="53">
        <f t="shared" si="88"/>
        <v>1.7581699999999998</v>
      </c>
      <c r="N1448" s="11">
        <v>4.3022543163290701</v>
      </c>
      <c r="O1448" s="11">
        <v>3.9747455010509891</v>
      </c>
      <c r="P1448" s="11">
        <v>0.32750881527808162</v>
      </c>
      <c r="Q1448" s="26">
        <v>64170</v>
      </c>
      <c r="R1448">
        <v>79030</v>
      </c>
      <c r="S1448">
        <v>1910</v>
      </c>
      <c r="T1448" s="27">
        <f t="shared" si="89"/>
        <v>145110</v>
      </c>
      <c r="U1448" s="46" t="str">
        <f t="shared" si="90"/>
        <v>OH</v>
      </c>
      <c r="V1448">
        <f t="shared" si="91"/>
        <v>624300.12384251133</v>
      </c>
    </row>
    <row r="1449" spans="1:22" x14ac:dyDescent="0.2">
      <c r="A1449" s="24">
        <v>21091</v>
      </c>
      <c r="B1449" s="25" t="s">
        <v>1667</v>
      </c>
      <c r="C1449" s="46">
        <v>1300</v>
      </c>
      <c r="D1449" s="46">
        <v>1300</v>
      </c>
      <c r="E1449" s="53">
        <v>156</v>
      </c>
      <c r="F1449" s="54">
        <v>1080.74</v>
      </c>
      <c r="G1449" s="46">
        <v>1080.74</v>
      </c>
      <c r="H1449" s="53">
        <v>0</v>
      </c>
      <c r="I1449" s="54"/>
      <c r="J1449" s="46">
        <v>140.88550000000001</v>
      </c>
      <c r="K1449" s="54">
        <v>11.535600000000001</v>
      </c>
      <c r="L1449" s="46">
        <v>16.574490000000001</v>
      </c>
      <c r="M1449" s="53">
        <f t="shared" si="88"/>
        <v>-5.0388900000000003</v>
      </c>
      <c r="N1449" s="11">
        <v>2.1488312788421129</v>
      </c>
      <c r="O1449" s="11">
        <v>3.087466845491853</v>
      </c>
      <c r="P1449" s="11">
        <v>-0.93863556664973979</v>
      </c>
      <c r="Q1449" s="26">
        <v>22390</v>
      </c>
      <c r="R1449">
        <v>14420</v>
      </c>
      <c r="S1449">
        <v>5080</v>
      </c>
      <c r="T1449" s="27">
        <f t="shared" si="89"/>
        <v>41890</v>
      </c>
      <c r="U1449" s="46" t="str">
        <f t="shared" si="90"/>
        <v>KY</v>
      </c>
      <c r="V1449">
        <f t="shared" si="91"/>
        <v>90014.542270696111</v>
      </c>
    </row>
    <row r="1450" spans="1:22" x14ac:dyDescent="0.2">
      <c r="A1450" s="24">
        <v>5007</v>
      </c>
      <c r="B1450" s="25" t="s">
        <v>1668</v>
      </c>
      <c r="C1450" s="46">
        <v>991</v>
      </c>
      <c r="D1450" s="46">
        <v>816</v>
      </c>
      <c r="E1450" s="53">
        <v>882</v>
      </c>
      <c r="F1450" s="54">
        <v>772.54</v>
      </c>
      <c r="G1450" s="46">
        <v>597.54</v>
      </c>
      <c r="H1450" s="53">
        <v>663.54</v>
      </c>
      <c r="I1450" s="54"/>
      <c r="J1450" s="46">
        <v>140.70240000000001</v>
      </c>
      <c r="K1450" s="54">
        <v>11.48542</v>
      </c>
      <c r="L1450" s="46">
        <v>15.92314</v>
      </c>
      <c r="M1450" s="53">
        <f t="shared" si="88"/>
        <v>-4.4377200000000006</v>
      </c>
      <c r="N1450" s="11">
        <v>2.139483836700196</v>
      </c>
      <c r="O1450" s="11">
        <v>2.966134513105692</v>
      </c>
      <c r="P1450" s="11">
        <v>-0.82665067640549461</v>
      </c>
      <c r="Q1450" s="26">
        <v>730</v>
      </c>
      <c r="R1450">
        <v>236680</v>
      </c>
      <c r="S1450">
        <v>7870</v>
      </c>
      <c r="T1450" s="27">
        <f t="shared" si="89"/>
        <v>245280</v>
      </c>
      <c r="U1450" s="46" t="str">
        <f t="shared" si="90"/>
        <v>AR</v>
      </c>
      <c r="V1450">
        <f t="shared" si="91"/>
        <v>524772.59546582412</v>
      </c>
    </row>
    <row r="1451" spans="1:22" x14ac:dyDescent="0.2">
      <c r="A1451" s="24">
        <v>47085</v>
      </c>
      <c r="B1451" s="25" t="s">
        <v>1669</v>
      </c>
      <c r="C1451" s="46">
        <v>1206</v>
      </c>
      <c r="D1451" s="46">
        <v>1206</v>
      </c>
      <c r="E1451" s="53">
        <v>719</v>
      </c>
      <c r="F1451" s="54">
        <v>1001.38</v>
      </c>
      <c r="G1451" s="46">
        <v>1001.38</v>
      </c>
      <c r="H1451" s="53">
        <v>514.38</v>
      </c>
      <c r="I1451" s="54">
        <v>140.2492</v>
      </c>
      <c r="J1451" s="46">
        <v>140.2492</v>
      </c>
      <c r="K1451" s="54">
        <v>11.4693</v>
      </c>
      <c r="L1451" s="46">
        <v>15.85923</v>
      </c>
      <c r="M1451" s="53">
        <f t="shared" si="88"/>
        <v>-4.3899299999999997</v>
      </c>
      <c r="N1451" s="11">
        <v>2.1364810314525342</v>
      </c>
      <c r="O1451" s="11">
        <v>2.9542294707125092</v>
      </c>
      <c r="P1451" s="11">
        <v>-0.8177484392599742</v>
      </c>
      <c r="Q1451" s="26">
        <v>15110</v>
      </c>
      <c r="R1451">
        <v>24940</v>
      </c>
      <c r="S1451">
        <v>12010</v>
      </c>
      <c r="T1451" s="27">
        <f t="shared" si="89"/>
        <v>52060</v>
      </c>
      <c r="U1451" s="46" t="str">
        <f t="shared" si="90"/>
        <v>TN</v>
      </c>
      <c r="V1451">
        <f t="shared" si="91"/>
        <v>111225.20249741893</v>
      </c>
    </row>
    <row r="1452" spans="1:22" x14ac:dyDescent="0.2">
      <c r="A1452" s="24">
        <v>17057</v>
      </c>
      <c r="B1452" s="25" t="s">
        <v>1670</v>
      </c>
      <c r="C1452" s="46">
        <v>1371</v>
      </c>
      <c r="D1452" s="46">
        <v>1534</v>
      </c>
      <c r="E1452" s="53">
        <v>29</v>
      </c>
      <c r="F1452" s="54">
        <v>1307.96</v>
      </c>
      <c r="G1452" s="46">
        <v>1470.96</v>
      </c>
      <c r="H1452" s="53">
        <v>0</v>
      </c>
      <c r="I1452" s="54">
        <v>140.12260000000001</v>
      </c>
      <c r="J1452" s="46">
        <v>140.12260000000001</v>
      </c>
      <c r="K1452" s="54">
        <v>13.513339999999999</v>
      </c>
      <c r="L1452" s="46">
        <v>11.912000000000001</v>
      </c>
      <c r="M1452" s="53">
        <f t="shared" si="88"/>
        <v>1.6013399999999987</v>
      </c>
      <c r="N1452" s="11">
        <v>2.5172412075339201</v>
      </c>
      <c r="O1452" s="11">
        <v>2.21894640881855</v>
      </c>
      <c r="P1452" s="11">
        <v>0.29829479871537051</v>
      </c>
      <c r="Q1452" s="26">
        <v>257840</v>
      </c>
      <c r="R1452">
        <v>50040</v>
      </c>
      <c r="S1452">
        <v>1400</v>
      </c>
      <c r="T1452" s="27">
        <f t="shared" si="89"/>
        <v>309280</v>
      </c>
      <c r="U1452" s="46" t="str">
        <f t="shared" si="90"/>
        <v>IL</v>
      </c>
      <c r="V1452">
        <f t="shared" si="91"/>
        <v>778532.36066609086</v>
      </c>
    </row>
    <row r="1453" spans="1:22" x14ac:dyDescent="0.2">
      <c r="A1453" s="24">
        <v>19143</v>
      </c>
      <c r="B1453" s="25" t="s">
        <v>1671</v>
      </c>
      <c r="C1453" s="46">
        <v>758</v>
      </c>
      <c r="D1453" s="46">
        <v>555</v>
      </c>
      <c r="E1453" s="53">
        <v>57</v>
      </c>
      <c r="F1453" s="54">
        <v>660.16</v>
      </c>
      <c r="G1453" s="46">
        <v>457.16</v>
      </c>
      <c r="H1453" s="53">
        <v>0</v>
      </c>
      <c r="I1453" s="54">
        <v>139.74279999999999</v>
      </c>
      <c r="J1453" s="46">
        <v>139.74279999999999</v>
      </c>
      <c r="K1453" s="54">
        <v>13.487159999999999</v>
      </c>
      <c r="L1453" s="46">
        <v>10.85219</v>
      </c>
      <c r="M1453" s="53">
        <f t="shared" si="88"/>
        <v>2.6349699999999991</v>
      </c>
      <c r="N1453" s="11">
        <v>2.5123644431800858</v>
      </c>
      <c r="O1453" s="11">
        <v>2.0215268660440371</v>
      </c>
      <c r="P1453" s="11">
        <v>0.49083757713604848</v>
      </c>
      <c r="Q1453" s="26">
        <v>227900</v>
      </c>
      <c r="R1453">
        <v>1580</v>
      </c>
      <c r="S1453">
        <v>8310</v>
      </c>
      <c r="T1453" s="27">
        <f t="shared" si="89"/>
        <v>237790</v>
      </c>
      <c r="U1453" s="46" t="str">
        <f t="shared" si="90"/>
        <v>IA</v>
      </c>
      <c r="V1453">
        <f t="shared" si="91"/>
        <v>597415.14094379265</v>
      </c>
    </row>
    <row r="1454" spans="1:22" x14ac:dyDescent="0.2">
      <c r="A1454" s="24">
        <v>47147</v>
      </c>
      <c r="B1454" s="25" t="s">
        <v>1672</v>
      </c>
      <c r="C1454" s="46">
        <v>1537</v>
      </c>
      <c r="D1454" s="46">
        <v>605</v>
      </c>
      <c r="E1454" s="53">
        <v>0</v>
      </c>
      <c r="F1454" s="54">
        <v>1332.38</v>
      </c>
      <c r="G1454" s="46">
        <v>400.38</v>
      </c>
      <c r="H1454" s="53">
        <v>0</v>
      </c>
      <c r="I1454" s="54">
        <v>139.3631</v>
      </c>
      <c r="J1454" s="46">
        <v>139.3631</v>
      </c>
      <c r="K1454" s="54">
        <v>11.4693</v>
      </c>
      <c r="L1454" s="46">
        <v>16.25291</v>
      </c>
      <c r="M1454" s="53">
        <f t="shared" si="88"/>
        <v>-4.7836099999999995</v>
      </c>
      <c r="N1454" s="11">
        <v>2.1364810314525342</v>
      </c>
      <c r="O1454" s="11">
        <v>3.027563488696364</v>
      </c>
      <c r="P1454" s="11">
        <v>-0.89108245724382973</v>
      </c>
      <c r="Q1454" s="26">
        <v>68230</v>
      </c>
      <c r="R1454">
        <v>113780</v>
      </c>
      <c r="S1454">
        <v>3760</v>
      </c>
      <c r="T1454" s="27">
        <f t="shared" si="89"/>
        <v>185770</v>
      </c>
      <c r="U1454" s="46" t="str">
        <f t="shared" si="90"/>
        <v>TN</v>
      </c>
      <c r="V1454">
        <f t="shared" si="91"/>
        <v>396894.08121293731</v>
      </c>
    </row>
    <row r="1455" spans="1:22" x14ac:dyDescent="0.2">
      <c r="A1455" s="24">
        <v>40043</v>
      </c>
      <c r="B1455" s="25" t="s">
        <v>1673</v>
      </c>
      <c r="C1455" s="46">
        <v>385</v>
      </c>
      <c r="D1455" s="46">
        <v>385</v>
      </c>
      <c r="E1455" s="53">
        <v>337</v>
      </c>
      <c r="F1455" s="54">
        <v>26.67999</v>
      </c>
      <c r="G1455" s="46">
        <v>26.67999</v>
      </c>
      <c r="H1455" s="53">
        <v>0</v>
      </c>
      <c r="I1455" s="54"/>
      <c r="J1455" s="46">
        <v>139.23869999999999</v>
      </c>
      <c r="K1455" s="54">
        <v>11.508459999999999</v>
      </c>
      <c r="L1455" s="46">
        <v>14.870649999999999</v>
      </c>
      <c r="M1455" s="53">
        <f t="shared" si="88"/>
        <v>-3.36219</v>
      </c>
      <c r="N1455" s="11">
        <v>2.1437756873767562</v>
      </c>
      <c r="O1455" s="11">
        <v>2.770078527056544</v>
      </c>
      <c r="P1455" s="11">
        <v>-0.62630283967978828</v>
      </c>
      <c r="Q1455" s="26">
        <v>145410</v>
      </c>
      <c r="R1455">
        <v>30</v>
      </c>
      <c r="S1455">
        <v>356980</v>
      </c>
      <c r="T1455" s="27">
        <f t="shared" si="89"/>
        <v>502420</v>
      </c>
      <c r="U1455" s="46" t="str">
        <f t="shared" si="90"/>
        <v>OK</v>
      </c>
      <c r="V1455">
        <f t="shared" si="91"/>
        <v>1077075.7808518298</v>
      </c>
    </row>
    <row r="1456" spans="1:22" x14ac:dyDescent="0.2">
      <c r="A1456" s="24">
        <v>13047</v>
      </c>
      <c r="B1456" s="25" t="s">
        <v>1674</v>
      </c>
      <c r="C1456" s="46">
        <v>1372</v>
      </c>
      <c r="D1456" s="46">
        <v>1906</v>
      </c>
      <c r="E1456" s="53">
        <v>1213</v>
      </c>
      <c r="F1456" s="54">
        <v>999.5</v>
      </c>
      <c r="G1456" s="46">
        <v>1533.5</v>
      </c>
      <c r="H1456" s="53">
        <v>840.5</v>
      </c>
      <c r="I1456" s="54">
        <v>139.23650000000001</v>
      </c>
      <c r="J1456" s="46">
        <v>139.23650000000001</v>
      </c>
      <c r="K1456" s="54">
        <v>12.2775</v>
      </c>
      <c r="L1456" s="46">
        <v>18.08024</v>
      </c>
      <c r="M1456" s="53">
        <f t="shared" si="88"/>
        <v>-5.80274</v>
      </c>
      <c r="N1456" s="11">
        <v>2.2870311059662312</v>
      </c>
      <c r="O1456" s="11">
        <v>3.367955307133772</v>
      </c>
      <c r="P1456" s="11">
        <v>-1.0809242011675411</v>
      </c>
      <c r="Q1456" s="26">
        <v>2250</v>
      </c>
      <c r="R1456">
        <v>24140</v>
      </c>
      <c r="S1456">
        <v>2230</v>
      </c>
      <c r="T1456" s="27">
        <f t="shared" si="89"/>
        <v>28620</v>
      </c>
      <c r="U1456" s="46" t="str">
        <f t="shared" si="90"/>
        <v>GA</v>
      </c>
      <c r="V1456">
        <f t="shared" si="91"/>
        <v>65454.830252753534</v>
      </c>
    </row>
    <row r="1457" spans="1:22" x14ac:dyDescent="0.2">
      <c r="A1457" s="24">
        <v>48079</v>
      </c>
      <c r="B1457" s="25" t="s">
        <v>1675</v>
      </c>
      <c r="C1457" s="46">
        <v>116</v>
      </c>
      <c r="D1457" s="46">
        <v>87</v>
      </c>
      <c r="E1457" s="53">
        <v>65</v>
      </c>
      <c r="F1457" s="54">
        <v>0</v>
      </c>
      <c r="G1457" s="46">
        <v>0</v>
      </c>
      <c r="H1457" s="53">
        <v>0</v>
      </c>
      <c r="I1457" s="54">
        <v>139.23650000000001</v>
      </c>
      <c r="J1457" s="46">
        <v>139.23650000000001</v>
      </c>
      <c r="K1457" s="54">
        <v>11.4861</v>
      </c>
      <c r="L1457" s="46">
        <v>15.36326</v>
      </c>
      <c r="M1457" s="53">
        <f t="shared" si="88"/>
        <v>-3.8771599999999999</v>
      </c>
      <c r="N1457" s="11">
        <v>2.1396105059041921</v>
      </c>
      <c r="O1457" s="11">
        <v>2.8618410514393609</v>
      </c>
      <c r="P1457" s="11">
        <v>-0.72223054553516841</v>
      </c>
      <c r="Q1457" s="26">
        <v>157220</v>
      </c>
      <c r="R1457">
        <v>0</v>
      </c>
      <c r="S1457">
        <v>164900</v>
      </c>
      <c r="T1457" s="27">
        <f t="shared" si="89"/>
        <v>322120</v>
      </c>
      <c r="U1457" s="46" t="str">
        <f t="shared" si="90"/>
        <v>TX</v>
      </c>
      <c r="V1457">
        <f t="shared" si="91"/>
        <v>689211.3361618584</v>
      </c>
    </row>
    <row r="1458" spans="1:22" x14ac:dyDescent="0.2">
      <c r="A1458" s="24">
        <v>48189</v>
      </c>
      <c r="B1458" s="25" t="s">
        <v>1676</v>
      </c>
      <c r="C1458" s="46">
        <v>172</v>
      </c>
      <c r="D1458" s="46">
        <v>106</v>
      </c>
      <c r="E1458" s="53">
        <v>34</v>
      </c>
      <c r="F1458" s="54">
        <v>0</v>
      </c>
      <c r="G1458" s="46">
        <v>0</v>
      </c>
      <c r="H1458" s="53">
        <v>0</v>
      </c>
      <c r="I1458" s="54">
        <v>139.23650000000001</v>
      </c>
      <c r="J1458" s="46">
        <v>139.23650000000001</v>
      </c>
      <c r="K1458" s="54">
        <v>11.4861</v>
      </c>
      <c r="L1458" s="46">
        <v>15.340120000000001</v>
      </c>
      <c r="M1458" s="53">
        <f t="shared" si="88"/>
        <v>-3.8540200000000002</v>
      </c>
      <c r="N1458" s="11">
        <v>2.1396105059041921</v>
      </c>
      <c r="O1458" s="11">
        <v>2.8575305729386842</v>
      </c>
      <c r="P1458" s="11">
        <v>-0.71792006703449174</v>
      </c>
      <c r="Q1458" s="26">
        <v>424450</v>
      </c>
      <c r="R1458">
        <v>0</v>
      </c>
      <c r="S1458">
        <v>164010</v>
      </c>
      <c r="T1458" s="27">
        <f t="shared" si="89"/>
        <v>588460</v>
      </c>
      <c r="U1458" s="46" t="str">
        <f t="shared" si="90"/>
        <v>TX</v>
      </c>
      <c r="V1458">
        <f t="shared" si="91"/>
        <v>1259075.198304381</v>
      </c>
    </row>
    <row r="1459" spans="1:22" x14ac:dyDescent="0.2">
      <c r="A1459" s="24">
        <v>48223</v>
      </c>
      <c r="B1459" s="25" t="s">
        <v>1677</v>
      </c>
      <c r="C1459" s="46">
        <v>653</v>
      </c>
      <c r="D1459" s="46">
        <v>854</v>
      </c>
      <c r="E1459" s="53">
        <v>291</v>
      </c>
      <c r="F1459" s="54">
        <v>453.62</v>
      </c>
      <c r="G1459" s="46">
        <v>654.62</v>
      </c>
      <c r="H1459" s="53">
        <v>91.62</v>
      </c>
      <c r="I1459" s="54">
        <v>139.23650000000001</v>
      </c>
      <c r="J1459" s="46">
        <v>139.23650000000001</v>
      </c>
      <c r="K1459" s="54">
        <v>11.4861</v>
      </c>
      <c r="L1459" s="46">
        <v>15.3505</v>
      </c>
      <c r="M1459" s="53">
        <f t="shared" si="88"/>
        <v>-3.8643999999999998</v>
      </c>
      <c r="N1459" s="11">
        <v>2.1396105059041921</v>
      </c>
      <c r="O1459" s="11">
        <v>2.8594641410820301</v>
      </c>
      <c r="P1459" s="11">
        <v>-0.71985363517783763</v>
      </c>
      <c r="Q1459" s="26">
        <v>42440</v>
      </c>
      <c r="R1459">
        <v>276820</v>
      </c>
      <c r="S1459">
        <v>120</v>
      </c>
      <c r="T1459" s="27">
        <f t="shared" si="89"/>
        <v>319380</v>
      </c>
      <c r="U1459" s="46" t="str">
        <f t="shared" si="90"/>
        <v>TX</v>
      </c>
      <c r="V1459">
        <f t="shared" si="91"/>
        <v>683348.80337568093</v>
      </c>
    </row>
    <row r="1460" spans="1:22" x14ac:dyDescent="0.2">
      <c r="A1460" s="24">
        <v>48293</v>
      </c>
      <c r="B1460" s="25" t="s">
        <v>1678</v>
      </c>
      <c r="C1460" s="46">
        <v>766</v>
      </c>
      <c r="D1460" s="46">
        <v>766</v>
      </c>
      <c r="E1460" s="53">
        <v>766</v>
      </c>
      <c r="F1460" s="54">
        <v>566.62</v>
      </c>
      <c r="G1460" s="46">
        <v>566.62</v>
      </c>
      <c r="H1460" s="53">
        <v>566.62</v>
      </c>
      <c r="I1460" s="54">
        <v>139.23650000000001</v>
      </c>
      <c r="J1460" s="46">
        <v>139.23650000000001</v>
      </c>
      <c r="K1460" s="54">
        <v>11.4861</v>
      </c>
      <c r="L1460" s="46">
        <v>15.23498</v>
      </c>
      <c r="M1460" s="53">
        <f t="shared" si="88"/>
        <v>-3.7488799999999998</v>
      </c>
      <c r="N1460" s="11">
        <v>2.1396105059041921</v>
      </c>
      <c r="O1460" s="11">
        <v>2.8379452786620569</v>
      </c>
      <c r="P1460" s="11">
        <v>-0.69833477275786449</v>
      </c>
      <c r="Q1460" s="26">
        <v>34190</v>
      </c>
      <c r="R1460">
        <v>187370</v>
      </c>
      <c r="S1460">
        <v>186680</v>
      </c>
      <c r="T1460" s="27">
        <f t="shared" si="89"/>
        <v>408240</v>
      </c>
      <c r="U1460" s="46" t="str">
        <f t="shared" si="90"/>
        <v>TX</v>
      </c>
      <c r="V1460">
        <f t="shared" si="91"/>
        <v>873474.5929303274</v>
      </c>
    </row>
    <row r="1461" spans="1:22" x14ac:dyDescent="0.2">
      <c r="A1461" s="24">
        <v>48309</v>
      </c>
      <c r="B1461" s="25" t="s">
        <v>1679</v>
      </c>
      <c r="C1461" s="46">
        <v>968</v>
      </c>
      <c r="D1461" s="46">
        <v>968</v>
      </c>
      <c r="E1461" s="53">
        <v>968</v>
      </c>
      <c r="F1461" s="54">
        <v>768.62</v>
      </c>
      <c r="G1461" s="46">
        <v>768.62</v>
      </c>
      <c r="H1461" s="53">
        <v>768.62</v>
      </c>
      <c r="I1461" s="54">
        <v>139.23650000000001</v>
      </c>
      <c r="J1461" s="46">
        <v>139.23650000000001</v>
      </c>
      <c r="K1461" s="54">
        <v>11.4861</v>
      </c>
      <c r="L1461" s="46">
        <v>15.96832</v>
      </c>
      <c r="M1461" s="53">
        <f t="shared" si="88"/>
        <v>-4.4822199999999999</v>
      </c>
      <c r="N1461" s="11">
        <v>2.1396105059041921</v>
      </c>
      <c r="O1461" s="11">
        <v>2.974550564041758</v>
      </c>
      <c r="P1461" s="11">
        <v>-0.83494005813756522</v>
      </c>
      <c r="Q1461" s="26">
        <v>133010</v>
      </c>
      <c r="R1461">
        <v>127800</v>
      </c>
      <c r="S1461">
        <v>247780</v>
      </c>
      <c r="T1461" s="27">
        <f t="shared" si="89"/>
        <v>508590</v>
      </c>
      <c r="U1461" s="46" t="str">
        <f t="shared" si="90"/>
        <v>TX</v>
      </c>
      <c r="V1461">
        <f t="shared" si="91"/>
        <v>1088184.5071978131</v>
      </c>
    </row>
    <row r="1462" spans="1:22" x14ac:dyDescent="0.2">
      <c r="A1462" s="24">
        <v>48379</v>
      </c>
      <c r="B1462" s="25" t="s">
        <v>1680</v>
      </c>
      <c r="C1462" s="46">
        <v>1183</v>
      </c>
      <c r="D1462" s="46">
        <v>1014</v>
      </c>
      <c r="E1462" s="53">
        <v>548</v>
      </c>
      <c r="F1462" s="54">
        <v>983.62</v>
      </c>
      <c r="G1462" s="46">
        <v>814.62</v>
      </c>
      <c r="H1462" s="53">
        <v>348.62</v>
      </c>
      <c r="I1462" s="54">
        <v>139.23650000000001</v>
      </c>
      <c r="J1462" s="46">
        <v>139.23650000000001</v>
      </c>
      <c r="K1462" s="54">
        <v>11.4861</v>
      </c>
      <c r="L1462" s="46">
        <v>15.344939999999999</v>
      </c>
      <c r="M1462" s="53">
        <f t="shared" si="88"/>
        <v>-3.8588399999999989</v>
      </c>
      <c r="N1462" s="11">
        <v>2.1396105059041921</v>
      </c>
      <c r="O1462" s="11">
        <v>2.8584284340611239</v>
      </c>
      <c r="P1462" s="11">
        <v>-0.71881792815693146</v>
      </c>
      <c r="Q1462" s="26">
        <v>8370</v>
      </c>
      <c r="R1462">
        <v>76950</v>
      </c>
      <c r="S1462">
        <v>0</v>
      </c>
      <c r="T1462" s="27">
        <f t="shared" si="89"/>
        <v>85320</v>
      </c>
      <c r="U1462" s="46" t="str">
        <f t="shared" si="90"/>
        <v>TX</v>
      </c>
      <c r="V1462">
        <f t="shared" si="91"/>
        <v>182551.56836374567</v>
      </c>
    </row>
    <row r="1463" spans="1:22" x14ac:dyDescent="0.2">
      <c r="A1463" s="24">
        <v>48437</v>
      </c>
      <c r="B1463" s="25" t="s">
        <v>1681</v>
      </c>
      <c r="C1463" s="46">
        <v>120</v>
      </c>
      <c r="D1463" s="46">
        <v>132</v>
      </c>
      <c r="E1463" s="53">
        <v>30</v>
      </c>
      <c r="F1463" s="54">
        <v>0</v>
      </c>
      <c r="G1463" s="46">
        <v>0</v>
      </c>
      <c r="H1463" s="53">
        <v>0</v>
      </c>
      <c r="I1463" s="54">
        <v>139.23650000000001</v>
      </c>
      <c r="J1463" s="46">
        <v>139.23650000000001</v>
      </c>
      <c r="K1463" s="54">
        <v>11.4861</v>
      </c>
      <c r="L1463" s="46">
        <v>15.544829999999999</v>
      </c>
      <c r="M1463" s="53">
        <f t="shared" si="88"/>
        <v>-4.0587299999999988</v>
      </c>
      <c r="N1463" s="11">
        <v>2.1396105059041921</v>
      </c>
      <c r="O1463" s="11">
        <v>2.8956635916886211</v>
      </c>
      <c r="P1463" s="11">
        <v>-0.75605308578442809</v>
      </c>
      <c r="Q1463" s="26">
        <v>261510</v>
      </c>
      <c r="R1463">
        <v>0</v>
      </c>
      <c r="S1463">
        <v>278730</v>
      </c>
      <c r="T1463" s="27">
        <f t="shared" si="89"/>
        <v>540240</v>
      </c>
      <c r="U1463" s="46" t="str">
        <f t="shared" si="90"/>
        <v>TX</v>
      </c>
      <c r="V1463">
        <f t="shared" si="91"/>
        <v>1155903.1797096808</v>
      </c>
    </row>
    <row r="1464" spans="1:22" x14ac:dyDescent="0.2">
      <c r="A1464" s="24">
        <v>17055</v>
      </c>
      <c r="B1464" s="25" t="s">
        <v>1682</v>
      </c>
      <c r="C1464" s="46">
        <v>925</v>
      </c>
      <c r="D1464" s="46">
        <v>1112</v>
      </c>
      <c r="E1464" s="53">
        <v>0</v>
      </c>
      <c r="F1464" s="54">
        <v>825.52</v>
      </c>
      <c r="G1464" s="46">
        <v>1012.52</v>
      </c>
      <c r="H1464" s="53">
        <v>0</v>
      </c>
      <c r="I1464" s="54">
        <v>139.10990000000001</v>
      </c>
      <c r="J1464" s="46">
        <v>139.10990000000001</v>
      </c>
      <c r="K1464" s="54">
        <v>13.54682</v>
      </c>
      <c r="L1464" s="46">
        <v>11.94735</v>
      </c>
      <c r="M1464" s="53">
        <f t="shared" si="88"/>
        <v>1.5994700000000002</v>
      </c>
      <c r="N1464" s="11">
        <v>2.5234778030482961</v>
      </c>
      <c r="O1464" s="11">
        <v>2.2255313446439131</v>
      </c>
      <c r="P1464" s="11">
        <v>0.29794645840438261</v>
      </c>
      <c r="Q1464" s="26">
        <v>94490</v>
      </c>
      <c r="R1464">
        <v>64050</v>
      </c>
      <c r="S1464">
        <v>5060</v>
      </c>
      <c r="T1464" s="27">
        <f t="shared" si="89"/>
        <v>163600</v>
      </c>
      <c r="U1464" s="46" t="str">
        <f t="shared" si="90"/>
        <v>IL</v>
      </c>
      <c r="V1464">
        <f t="shared" si="91"/>
        <v>412840.96857870126</v>
      </c>
    </row>
    <row r="1465" spans="1:22" x14ac:dyDescent="0.2">
      <c r="A1465" s="24">
        <v>48377</v>
      </c>
      <c r="B1465" s="25" t="s">
        <v>1683</v>
      </c>
      <c r="C1465" s="46">
        <v>131</v>
      </c>
      <c r="D1465" s="46">
        <v>131</v>
      </c>
      <c r="E1465" s="53">
        <v>131</v>
      </c>
      <c r="F1465" s="54">
        <v>0</v>
      </c>
      <c r="G1465" s="46">
        <v>0</v>
      </c>
      <c r="H1465" s="53">
        <v>0</v>
      </c>
      <c r="I1465" s="54"/>
      <c r="J1465" s="46">
        <v>139.07730000000001</v>
      </c>
      <c r="K1465" s="54">
        <v>11.4861</v>
      </c>
      <c r="L1465" s="46">
        <v>14.97546</v>
      </c>
      <c r="M1465" s="53">
        <f t="shared" si="88"/>
        <v>-3.4893599999999996</v>
      </c>
      <c r="N1465" s="11">
        <v>2.1396105059041921</v>
      </c>
      <c r="O1465" s="11">
        <v>2.789602349513586</v>
      </c>
      <c r="P1465" s="11">
        <v>-0.64999184360939322</v>
      </c>
      <c r="Q1465" s="26">
        <v>0</v>
      </c>
      <c r="R1465">
        <v>0</v>
      </c>
      <c r="S1465">
        <v>6010</v>
      </c>
      <c r="T1465" s="27">
        <f t="shared" si="89"/>
        <v>6010</v>
      </c>
      <c r="U1465" s="46" t="str">
        <f t="shared" si="90"/>
        <v>TX</v>
      </c>
      <c r="V1465">
        <f t="shared" si="91"/>
        <v>12859.059140484194</v>
      </c>
    </row>
    <row r="1466" spans="1:22" x14ac:dyDescent="0.2">
      <c r="A1466" s="24">
        <v>5101</v>
      </c>
      <c r="B1466" s="25" t="s">
        <v>1684</v>
      </c>
      <c r="C1466" s="46">
        <v>1157</v>
      </c>
      <c r="D1466" s="46">
        <v>395</v>
      </c>
      <c r="E1466" s="53">
        <v>1053</v>
      </c>
      <c r="F1466" s="54">
        <v>920.44</v>
      </c>
      <c r="G1466" s="46">
        <v>158.44</v>
      </c>
      <c r="H1466" s="53">
        <v>816.44</v>
      </c>
      <c r="I1466" s="54"/>
      <c r="J1466" s="46">
        <v>138.9949</v>
      </c>
      <c r="K1466" s="54">
        <v>11.524660000000001</v>
      </c>
      <c r="L1466" s="46">
        <v>16.086099999999998</v>
      </c>
      <c r="M1466" s="53">
        <f t="shared" si="88"/>
        <v>-4.5614399999999975</v>
      </c>
      <c r="N1466" s="11">
        <v>2.146793394883713</v>
      </c>
      <c r="O1466" s="11">
        <v>2.9964904152867748</v>
      </c>
      <c r="P1466" s="11">
        <v>-0.84969702040306228</v>
      </c>
      <c r="Q1466" s="26">
        <v>60</v>
      </c>
      <c r="R1466">
        <v>46430</v>
      </c>
      <c r="S1466">
        <v>7350</v>
      </c>
      <c r="T1466" s="27">
        <f t="shared" si="89"/>
        <v>53840</v>
      </c>
      <c r="U1466" s="46" t="str">
        <f t="shared" si="90"/>
        <v>AR</v>
      </c>
      <c r="V1466">
        <f t="shared" si="91"/>
        <v>115583.3563805391</v>
      </c>
    </row>
    <row r="1467" spans="1:22" x14ac:dyDescent="0.2">
      <c r="A1467" s="24">
        <v>21159</v>
      </c>
      <c r="B1467" s="25" t="s">
        <v>1685</v>
      </c>
      <c r="C1467" s="46">
        <v>1164</v>
      </c>
      <c r="D1467" s="46">
        <v>1164</v>
      </c>
      <c r="E1467" s="53">
        <v>120</v>
      </c>
      <c r="F1467" s="54">
        <v>942.56</v>
      </c>
      <c r="G1467" s="46">
        <v>942.56</v>
      </c>
      <c r="H1467" s="53">
        <v>0</v>
      </c>
      <c r="I1467" s="54"/>
      <c r="J1467" s="46">
        <v>138.64609999999999</v>
      </c>
      <c r="K1467" s="54">
        <v>11.50131</v>
      </c>
      <c r="L1467" s="46">
        <v>16.334530000000001</v>
      </c>
      <c r="M1467" s="53">
        <f t="shared" si="88"/>
        <v>-4.8332200000000007</v>
      </c>
      <c r="N1467" s="11">
        <v>2.14244379795239</v>
      </c>
      <c r="O1467" s="11">
        <v>3.04276751874067</v>
      </c>
      <c r="P1467" s="11">
        <v>-0.90032372078827994</v>
      </c>
      <c r="Q1467" s="26">
        <v>1070</v>
      </c>
      <c r="R1467">
        <v>3550</v>
      </c>
      <c r="S1467">
        <v>24650</v>
      </c>
      <c r="T1467" s="27">
        <f t="shared" si="89"/>
        <v>29270</v>
      </c>
      <c r="U1467" s="46" t="str">
        <f t="shared" si="90"/>
        <v>KY</v>
      </c>
      <c r="V1467">
        <f t="shared" si="91"/>
        <v>62709.329966066456</v>
      </c>
    </row>
    <row r="1468" spans="1:22" x14ac:dyDescent="0.2">
      <c r="A1468" s="24">
        <v>26147</v>
      </c>
      <c r="B1468" s="25" t="s">
        <v>1686</v>
      </c>
      <c r="C1468" s="46">
        <v>2517</v>
      </c>
      <c r="D1468" s="46">
        <v>2517</v>
      </c>
      <c r="E1468" s="53">
        <v>744</v>
      </c>
      <c r="F1468" s="54">
        <v>2320.36</v>
      </c>
      <c r="G1468" s="46">
        <v>2320.36</v>
      </c>
      <c r="H1468" s="53">
        <v>547.36</v>
      </c>
      <c r="I1468" s="54">
        <v>138.6036</v>
      </c>
      <c r="J1468" s="46">
        <v>138.6036</v>
      </c>
      <c r="K1468" s="54">
        <v>17.6221</v>
      </c>
      <c r="L1468" s="46">
        <v>15.973890000000001</v>
      </c>
      <c r="M1468" s="53">
        <f t="shared" si="88"/>
        <v>1.6482099999999988</v>
      </c>
      <c r="N1468" s="11">
        <v>3.28261379372409</v>
      </c>
      <c r="O1468" s="11">
        <v>2.975588133845076</v>
      </c>
      <c r="P1468" s="11">
        <v>0.30702565987901431</v>
      </c>
      <c r="Q1468" s="26">
        <v>160840</v>
      </c>
      <c r="R1468">
        <v>57570</v>
      </c>
      <c r="S1468">
        <v>15360</v>
      </c>
      <c r="T1468" s="27">
        <f t="shared" si="89"/>
        <v>233770</v>
      </c>
      <c r="U1468" s="46" t="str">
        <f t="shared" si="90"/>
        <v>MI</v>
      </c>
      <c r="V1468">
        <f t="shared" si="91"/>
        <v>767376.62655888055</v>
      </c>
    </row>
    <row r="1469" spans="1:22" x14ac:dyDescent="0.2">
      <c r="A1469" s="24">
        <v>21183</v>
      </c>
      <c r="B1469" s="25" t="s">
        <v>1687</v>
      </c>
      <c r="C1469" s="46">
        <v>1115</v>
      </c>
      <c r="D1469" s="46">
        <v>1115</v>
      </c>
      <c r="E1469" s="53">
        <v>107</v>
      </c>
      <c r="F1469" s="54">
        <v>886.28</v>
      </c>
      <c r="G1469" s="46">
        <v>886.28</v>
      </c>
      <c r="H1469" s="53">
        <v>0</v>
      </c>
      <c r="I1469" s="54"/>
      <c r="J1469" s="46">
        <v>138.54239999999999</v>
      </c>
      <c r="K1469" s="54">
        <v>11.44678</v>
      </c>
      <c r="L1469" s="46">
        <v>15.86961</v>
      </c>
      <c r="M1469" s="53">
        <f t="shared" si="88"/>
        <v>-4.4228299999999994</v>
      </c>
      <c r="N1469" s="11">
        <v>2.1322860454613828</v>
      </c>
      <c r="O1469" s="11">
        <v>2.9561630388558542</v>
      </c>
      <c r="P1469" s="11">
        <v>-0.82387699339447129</v>
      </c>
      <c r="Q1469" s="26">
        <v>68210</v>
      </c>
      <c r="R1469">
        <v>49290</v>
      </c>
      <c r="S1469">
        <v>12810</v>
      </c>
      <c r="T1469" s="27">
        <f t="shared" si="89"/>
        <v>130310</v>
      </c>
      <c r="U1469" s="46" t="str">
        <f t="shared" si="90"/>
        <v>KY</v>
      </c>
      <c r="V1469">
        <f t="shared" si="91"/>
        <v>277858.1945840728</v>
      </c>
    </row>
    <row r="1470" spans="1:22" x14ac:dyDescent="0.2">
      <c r="A1470" s="24">
        <v>19145</v>
      </c>
      <c r="B1470" s="25" t="s">
        <v>1688</v>
      </c>
      <c r="C1470" s="46">
        <v>712</v>
      </c>
      <c r="D1470" s="46">
        <v>829</v>
      </c>
      <c r="E1470" s="53">
        <v>64</v>
      </c>
      <c r="F1470" s="54">
        <v>593.41999999999996</v>
      </c>
      <c r="G1470" s="46">
        <v>710.42</v>
      </c>
      <c r="H1470" s="53">
        <v>0</v>
      </c>
      <c r="I1470" s="54">
        <v>138.47710000000001</v>
      </c>
      <c r="J1470" s="46">
        <v>138.47710000000001</v>
      </c>
      <c r="K1470" s="54">
        <v>13.407579999999999</v>
      </c>
      <c r="L1470" s="46">
        <v>11.31039</v>
      </c>
      <c r="M1470" s="53">
        <f t="shared" si="88"/>
        <v>2.0971899999999994</v>
      </c>
      <c r="N1470" s="11">
        <v>2.4975404207477672</v>
      </c>
      <c r="O1470" s="11">
        <v>2.106879556148189</v>
      </c>
      <c r="P1470" s="11">
        <v>0.39066086459957777</v>
      </c>
      <c r="Q1470" s="26">
        <v>215510</v>
      </c>
      <c r="R1470">
        <v>65530</v>
      </c>
      <c r="S1470">
        <v>18880</v>
      </c>
      <c r="T1470" s="27">
        <f t="shared" si="89"/>
        <v>299920</v>
      </c>
      <c r="U1470" s="46" t="str">
        <f t="shared" si="90"/>
        <v>IA</v>
      </c>
      <c r="V1470">
        <f t="shared" si="91"/>
        <v>749062.32299067033</v>
      </c>
    </row>
    <row r="1471" spans="1:22" x14ac:dyDescent="0.2">
      <c r="A1471" s="24">
        <v>29029</v>
      </c>
      <c r="B1471" s="25" t="s">
        <v>1689</v>
      </c>
      <c r="C1471" s="46">
        <v>782</v>
      </c>
      <c r="D1471" s="46">
        <v>782</v>
      </c>
      <c r="E1471" s="53">
        <v>782</v>
      </c>
      <c r="F1471" s="54">
        <v>657.7</v>
      </c>
      <c r="G1471" s="46">
        <v>657.7</v>
      </c>
      <c r="H1471" s="53">
        <v>657.7</v>
      </c>
      <c r="I1471" s="54"/>
      <c r="J1471" s="46">
        <v>138.4042</v>
      </c>
      <c r="K1471" s="54">
        <v>12.66225</v>
      </c>
      <c r="L1471" s="46">
        <v>11.44824</v>
      </c>
      <c r="M1471" s="53">
        <f t="shared" si="88"/>
        <v>1.21401</v>
      </c>
      <c r="N1471" s="11">
        <v>2.3587016592564369</v>
      </c>
      <c r="O1471" s="11">
        <v>2.132558011693491</v>
      </c>
      <c r="P1471" s="11">
        <v>0.2261436475629455</v>
      </c>
      <c r="Q1471" s="26">
        <v>1290</v>
      </c>
      <c r="R1471">
        <v>71440</v>
      </c>
      <c r="S1471">
        <v>5580</v>
      </c>
      <c r="T1471" s="27">
        <f t="shared" si="89"/>
        <v>78310</v>
      </c>
      <c r="U1471" s="46" t="str">
        <f t="shared" si="90"/>
        <v>MO</v>
      </c>
      <c r="V1471">
        <f t="shared" si="91"/>
        <v>184709.92693637157</v>
      </c>
    </row>
    <row r="1472" spans="1:22" x14ac:dyDescent="0.2">
      <c r="A1472" s="24">
        <v>39029</v>
      </c>
      <c r="B1472" s="25" t="s">
        <v>1690</v>
      </c>
      <c r="C1472" s="46">
        <v>1719</v>
      </c>
      <c r="D1472" s="46">
        <v>1057</v>
      </c>
      <c r="E1472" s="53">
        <v>418</v>
      </c>
      <c r="F1472" s="54">
        <v>1331.66</v>
      </c>
      <c r="G1472" s="46">
        <v>669.66</v>
      </c>
      <c r="H1472" s="53">
        <v>30.659970000000001</v>
      </c>
      <c r="I1472" s="54">
        <v>138.35050000000001</v>
      </c>
      <c r="J1472" s="46">
        <v>138.35050000000001</v>
      </c>
      <c r="K1472" s="54">
        <v>24.697839999999999</v>
      </c>
      <c r="L1472" s="46">
        <v>22.835290000000001</v>
      </c>
      <c r="M1472" s="53">
        <f t="shared" si="88"/>
        <v>1.8625499999999988</v>
      </c>
      <c r="N1472" s="11">
        <v>4.600670195901202</v>
      </c>
      <c r="O1472" s="11">
        <v>4.2537176578097844</v>
      </c>
      <c r="P1472" s="11">
        <v>0.34695253809141918</v>
      </c>
      <c r="Q1472" s="26">
        <v>65000</v>
      </c>
      <c r="R1472">
        <v>66330</v>
      </c>
      <c r="S1472">
        <v>6180</v>
      </c>
      <c r="T1472" s="27">
        <f t="shared" si="89"/>
        <v>137510</v>
      </c>
      <c r="U1472" s="46" t="str">
        <f t="shared" si="90"/>
        <v>OH</v>
      </c>
      <c r="V1472">
        <f t="shared" si="91"/>
        <v>632638.1586383743</v>
      </c>
    </row>
    <row r="1473" spans="1:22" x14ac:dyDescent="0.2">
      <c r="A1473" s="24">
        <v>26105</v>
      </c>
      <c r="B1473" s="25" t="s">
        <v>1691</v>
      </c>
      <c r="C1473" s="46">
        <v>1127</v>
      </c>
      <c r="D1473" s="46">
        <v>1127</v>
      </c>
      <c r="E1473" s="53">
        <v>233</v>
      </c>
      <c r="F1473" s="54">
        <v>761.9</v>
      </c>
      <c r="G1473" s="46">
        <v>761.9</v>
      </c>
      <c r="H1473" s="53">
        <v>0</v>
      </c>
      <c r="I1473" s="54"/>
      <c r="J1473" s="46">
        <v>137.70959999999999</v>
      </c>
      <c r="K1473" s="54">
        <v>16.54147</v>
      </c>
      <c r="L1473" s="46">
        <v>14.45829</v>
      </c>
      <c r="M1473" s="53">
        <f t="shared" si="88"/>
        <v>2.0831800000000005</v>
      </c>
      <c r="N1473" s="11">
        <v>3.0813159379684159</v>
      </c>
      <c r="O1473" s="11">
        <v>2.6932648315276309</v>
      </c>
      <c r="P1473" s="11">
        <v>0.38805110644078461</v>
      </c>
      <c r="Q1473" s="26">
        <v>53190</v>
      </c>
      <c r="R1473">
        <v>16880</v>
      </c>
      <c r="S1473">
        <v>22020</v>
      </c>
      <c r="T1473" s="27">
        <f t="shared" si="89"/>
        <v>92090</v>
      </c>
      <c r="U1473" s="46" t="str">
        <f t="shared" si="90"/>
        <v>MI</v>
      </c>
      <c r="V1473">
        <f t="shared" si="91"/>
        <v>283758.38472751144</v>
      </c>
    </row>
    <row r="1474" spans="1:22" x14ac:dyDescent="0.2">
      <c r="A1474" s="24">
        <v>40021</v>
      </c>
      <c r="B1474" s="25" t="s">
        <v>1692</v>
      </c>
      <c r="C1474" s="46">
        <v>366</v>
      </c>
      <c r="D1474" s="46">
        <v>951</v>
      </c>
      <c r="E1474" s="53">
        <v>279</v>
      </c>
      <c r="F1474" s="54">
        <v>175.48</v>
      </c>
      <c r="G1474" s="46">
        <v>760.48</v>
      </c>
      <c r="H1474" s="53">
        <v>88.48</v>
      </c>
      <c r="I1474" s="54"/>
      <c r="J1474" s="46">
        <v>137.39169999999999</v>
      </c>
      <c r="K1474" s="54">
        <v>11.44952</v>
      </c>
      <c r="L1474" s="46">
        <v>16.207689999999999</v>
      </c>
      <c r="M1474" s="53">
        <f t="shared" si="88"/>
        <v>-4.7581699999999998</v>
      </c>
      <c r="N1474" s="11">
        <v>2.132796447842189</v>
      </c>
      <c r="O1474" s="11">
        <v>3.019139986630651</v>
      </c>
      <c r="P1474" s="11">
        <v>-0.88634353878846173</v>
      </c>
      <c r="Q1474" s="26">
        <v>240</v>
      </c>
      <c r="R1474">
        <v>159120</v>
      </c>
      <c r="S1474">
        <v>16210</v>
      </c>
      <c r="T1474" s="27">
        <f t="shared" si="89"/>
        <v>175570</v>
      </c>
      <c r="U1474" s="46" t="str">
        <f t="shared" si="90"/>
        <v>OK</v>
      </c>
      <c r="V1474">
        <f t="shared" si="91"/>
        <v>374455.0723476531</v>
      </c>
    </row>
    <row r="1475" spans="1:22" x14ac:dyDescent="0.2">
      <c r="A1475" s="24">
        <v>17143</v>
      </c>
      <c r="B1475" s="25" t="s">
        <v>1693</v>
      </c>
      <c r="C1475" s="46">
        <v>1440</v>
      </c>
      <c r="D1475" s="46">
        <v>2253</v>
      </c>
      <c r="E1475" s="53">
        <v>91</v>
      </c>
      <c r="F1475" s="54">
        <v>1328.06</v>
      </c>
      <c r="G1475" s="46">
        <v>2141.06</v>
      </c>
      <c r="H1475" s="53">
        <v>0</v>
      </c>
      <c r="I1475" s="54">
        <v>137.33779999999999</v>
      </c>
      <c r="J1475" s="46">
        <v>137.33779999999999</v>
      </c>
      <c r="K1475" s="54">
        <v>13.029920000000001</v>
      </c>
      <c r="L1475" s="46">
        <v>11.798819999999999</v>
      </c>
      <c r="M1475" s="53">
        <f t="shared" si="88"/>
        <v>1.2311000000000014</v>
      </c>
      <c r="N1475" s="11">
        <v>2.427190580187458</v>
      </c>
      <c r="O1475" s="11">
        <v>2.1978634374829138</v>
      </c>
      <c r="P1475" s="11">
        <v>0.22932714270454321</v>
      </c>
      <c r="Q1475" s="26">
        <v>200100</v>
      </c>
      <c r="R1475">
        <v>28530</v>
      </c>
      <c r="S1475">
        <v>1100</v>
      </c>
      <c r="T1475" s="27">
        <f t="shared" si="89"/>
        <v>229730</v>
      </c>
      <c r="U1475" s="46" t="str">
        <f t="shared" si="90"/>
        <v>IL</v>
      </c>
      <c r="V1475">
        <f t="shared" si="91"/>
        <v>557598.49198646471</v>
      </c>
    </row>
    <row r="1476" spans="1:22" x14ac:dyDescent="0.2">
      <c r="A1476" s="24">
        <v>26159</v>
      </c>
      <c r="B1476" s="25" t="s">
        <v>1694</v>
      </c>
      <c r="C1476" s="46">
        <v>736</v>
      </c>
      <c r="D1476" s="46">
        <v>1284</v>
      </c>
      <c r="E1476" s="53">
        <v>261</v>
      </c>
      <c r="F1476" s="54">
        <v>517.44000000000005</v>
      </c>
      <c r="G1476" s="46">
        <v>1065.44</v>
      </c>
      <c r="H1476" s="53">
        <v>42.439990000000002</v>
      </c>
      <c r="I1476" s="54">
        <v>137.33779999999999</v>
      </c>
      <c r="J1476" s="46">
        <v>137.33779999999999</v>
      </c>
      <c r="K1476" s="54">
        <v>18.003679999999999</v>
      </c>
      <c r="L1476" s="46">
        <v>16.247789999999998</v>
      </c>
      <c r="M1476" s="53">
        <f t="shared" si="88"/>
        <v>1.7558900000000008</v>
      </c>
      <c r="N1476" s="11">
        <v>3.3536938449897868</v>
      </c>
      <c r="O1476" s="11">
        <v>3.0266097441015729</v>
      </c>
      <c r="P1476" s="11">
        <v>0.32708410088821388</v>
      </c>
      <c r="Q1476" s="26">
        <v>155600</v>
      </c>
      <c r="R1476">
        <v>29050</v>
      </c>
      <c r="S1476">
        <v>14220</v>
      </c>
      <c r="T1476" s="27">
        <f t="shared" si="89"/>
        <v>198870</v>
      </c>
      <c r="U1476" s="46" t="str">
        <f t="shared" si="90"/>
        <v>MI</v>
      </c>
      <c r="V1476">
        <f t="shared" si="91"/>
        <v>666949.09495311894</v>
      </c>
    </row>
    <row r="1477" spans="1:22" x14ac:dyDescent="0.2">
      <c r="A1477" s="24">
        <v>21163</v>
      </c>
      <c r="B1477" s="25" t="s">
        <v>1695</v>
      </c>
      <c r="C1477" s="46">
        <v>1788</v>
      </c>
      <c r="D1477" s="46">
        <v>1788</v>
      </c>
      <c r="E1477" s="53">
        <v>306</v>
      </c>
      <c r="F1477" s="54">
        <v>1567.8</v>
      </c>
      <c r="G1477" s="46">
        <v>1567.8</v>
      </c>
      <c r="H1477" s="53">
        <v>85.799989999999994</v>
      </c>
      <c r="I1477" s="54"/>
      <c r="J1477" s="46">
        <v>136.95820000000001</v>
      </c>
      <c r="K1477" s="54">
        <v>11.488189999999999</v>
      </c>
      <c r="L1477" s="46">
        <v>16.313379999999999</v>
      </c>
      <c r="M1477" s="53">
        <f t="shared" si="88"/>
        <v>-4.8251899999999992</v>
      </c>
      <c r="N1477" s="11">
        <v>2.1399998274282379</v>
      </c>
      <c r="O1477" s="11">
        <v>3.0388277339399208</v>
      </c>
      <c r="P1477" s="11">
        <v>-0.89882790651168354</v>
      </c>
      <c r="Q1477" s="26">
        <v>22570</v>
      </c>
      <c r="R1477">
        <v>57530</v>
      </c>
      <c r="S1477">
        <v>4130</v>
      </c>
      <c r="T1477" s="27">
        <f t="shared" si="89"/>
        <v>84230</v>
      </c>
      <c r="U1477" s="46" t="str">
        <f t="shared" si="90"/>
        <v>KY</v>
      </c>
      <c r="V1477">
        <f t="shared" si="91"/>
        <v>180252.18546428048</v>
      </c>
    </row>
    <row r="1478" spans="1:22" x14ac:dyDescent="0.2">
      <c r="A1478" s="24">
        <v>5135</v>
      </c>
      <c r="B1478" s="25" t="s">
        <v>1696</v>
      </c>
      <c r="C1478" s="46">
        <v>494</v>
      </c>
      <c r="D1478" s="46">
        <v>254</v>
      </c>
      <c r="E1478" s="53">
        <v>556</v>
      </c>
      <c r="F1478" s="54">
        <v>262.54000000000002</v>
      </c>
      <c r="G1478" s="46">
        <v>22.540009999999999</v>
      </c>
      <c r="H1478" s="53">
        <v>324.54000000000002</v>
      </c>
      <c r="I1478" s="54"/>
      <c r="J1478" s="46">
        <v>136.87479999999999</v>
      </c>
      <c r="K1478" s="54">
        <v>11.51351</v>
      </c>
      <c r="L1478" s="46">
        <v>16.394449999999999</v>
      </c>
      <c r="M1478" s="53">
        <f t="shared" si="88"/>
        <v>-4.8809399999999989</v>
      </c>
      <c r="N1478" s="11">
        <v>2.1447163924946659</v>
      </c>
      <c r="O1478" s="11">
        <v>3.0539293109515842</v>
      </c>
      <c r="P1478" s="11">
        <v>-0.90921291845691798</v>
      </c>
      <c r="Q1478" s="26">
        <v>170</v>
      </c>
      <c r="R1478">
        <v>75110</v>
      </c>
      <c r="S1478">
        <v>9220</v>
      </c>
      <c r="T1478" s="27">
        <f t="shared" si="89"/>
        <v>84500</v>
      </c>
      <c r="U1478" s="46" t="str">
        <f t="shared" si="90"/>
        <v>AR</v>
      </c>
      <c r="V1478">
        <f t="shared" si="91"/>
        <v>181228.53516579929</v>
      </c>
    </row>
    <row r="1479" spans="1:22" x14ac:dyDescent="0.2">
      <c r="A1479" s="24">
        <v>5041</v>
      </c>
      <c r="B1479" s="25" t="s">
        <v>1697</v>
      </c>
      <c r="C1479" s="46">
        <v>336</v>
      </c>
      <c r="D1479" s="46">
        <v>42</v>
      </c>
      <c r="E1479" s="53">
        <v>99</v>
      </c>
      <c r="F1479" s="54">
        <v>0</v>
      </c>
      <c r="G1479" s="46">
        <v>0</v>
      </c>
      <c r="H1479" s="53">
        <v>0</v>
      </c>
      <c r="I1479" s="54">
        <v>136.70490000000001</v>
      </c>
      <c r="J1479" s="46">
        <v>136.70490000000001</v>
      </c>
      <c r="K1479" s="54">
        <v>10.893319999999999</v>
      </c>
      <c r="L1479" s="46">
        <v>15.71678</v>
      </c>
      <c r="M1479" s="53">
        <f t="shared" si="88"/>
        <v>-4.8234600000000007</v>
      </c>
      <c r="N1479" s="11">
        <v>2.029188490103365</v>
      </c>
      <c r="O1479" s="11">
        <v>2.9276941352578238</v>
      </c>
      <c r="P1479" s="11">
        <v>-0.89850564515445941</v>
      </c>
      <c r="Q1479" s="26">
        <v>293350</v>
      </c>
      <c r="R1479">
        <v>990</v>
      </c>
      <c r="S1479">
        <v>180</v>
      </c>
      <c r="T1479" s="27">
        <f t="shared" si="89"/>
        <v>294520</v>
      </c>
      <c r="U1479" s="46" t="str">
        <f t="shared" si="90"/>
        <v>AR</v>
      </c>
      <c r="V1479">
        <f t="shared" si="91"/>
        <v>597636.5941052431</v>
      </c>
    </row>
    <row r="1480" spans="1:22" x14ac:dyDescent="0.2">
      <c r="A1480" s="24">
        <v>29095</v>
      </c>
      <c r="B1480" s="25" t="s">
        <v>1698</v>
      </c>
      <c r="C1480" s="46">
        <v>2122</v>
      </c>
      <c r="D1480" s="46">
        <v>1553</v>
      </c>
      <c r="E1480" s="53">
        <v>1015</v>
      </c>
      <c r="F1480" s="54">
        <v>2037.92</v>
      </c>
      <c r="G1480" s="46">
        <v>1468.92</v>
      </c>
      <c r="H1480" s="53">
        <v>930.92</v>
      </c>
      <c r="I1480" s="54">
        <v>136.70490000000001</v>
      </c>
      <c r="J1480" s="46">
        <v>136.70490000000001</v>
      </c>
      <c r="K1480" s="54">
        <v>13.499829999999999</v>
      </c>
      <c r="L1480" s="46">
        <v>11.76685</v>
      </c>
      <c r="M1480" s="53">
        <f t="shared" si="88"/>
        <v>1.7329799999999995</v>
      </c>
      <c r="N1480" s="11">
        <v>2.514724588495711</v>
      </c>
      <c r="O1480" s="11">
        <v>2.191908122112705</v>
      </c>
      <c r="P1480" s="11">
        <v>0.32281646638300598</v>
      </c>
      <c r="Q1480" s="26">
        <v>70560</v>
      </c>
      <c r="R1480">
        <v>72990</v>
      </c>
      <c r="S1480">
        <v>9110</v>
      </c>
      <c r="T1480" s="27">
        <f t="shared" si="89"/>
        <v>152660</v>
      </c>
      <c r="U1480" s="46" t="str">
        <f t="shared" si="90"/>
        <v>MO</v>
      </c>
      <c r="V1480">
        <f t="shared" si="91"/>
        <v>383897.85567975522</v>
      </c>
    </row>
    <row r="1481" spans="1:22" x14ac:dyDescent="0.2">
      <c r="A1481" s="24">
        <v>17011</v>
      </c>
      <c r="B1481" s="25" t="s">
        <v>1699</v>
      </c>
      <c r="C1481" s="46">
        <v>1297</v>
      </c>
      <c r="D1481" s="46">
        <v>2154</v>
      </c>
      <c r="E1481" s="53">
        <v>3</v>
      </c>
      <c r="F1481" s="54">
        <v>1241.52</v>
      </c>
      <c r="G1481" s="46">
        <v>2098.52</v>
      </c>
      <c r="H1481" s="53">
        <v>0</v>
      </c>
      <c r="I1481" s="54">
        <v>136.57839999999999</v>
      </c>
      <c r="J1481" s="46">
        <v>136.57839999999999</v>
      </c>
      <c r="K1481" s="54">
        <v>13.896470000000001</v>
      </c>
      <c r="L1481" s="46">
        <v>12.26784</v>
      </c>
      <c r="M1481" s="53">
        <f t="shared" si="88"/>
        <v>1.6286300000000011</v>
      </c>
      <c r="N1481" s="11">
        <v>2.5886099900734312</v>
      </c>
      <c r="O1481" s="11">
        <v>2.2852316581565271</v>
      </c>
      <c r="P1481" s="11">
        <v>0.30337833191690372</v>
      </c>
      <c r="Q1481" s="26">
        <v>446230</v>
      </c>
      <c r="R1481">
        <v>13770</v>
      </c>
      <c r="S1481">
        <v>690</v>
      </c>
      <c r="T1481" s="27">
        <f t="shared" si="89"/>
        <v>460690</v>
      </c>
      <c r="U1481" s="46" t="str">
        <f t="shared" si="90"/>
        <v>IL</v>
      </c>
      <c r="V1481">
        <f t="shared" si="91"/>
        <v>1192546.7363269289</v>
      </c>
    </row>
    <row r="1482" spans="1:22" x14ac:dyDescent="0.2">
      <c r="A1482" s="24">
        <v>27121</v>
      </c>
      <c r="B1482" s="25" t="s">
        <v>1700</v>
      </c>
      <c r="C1482" s="46">
        <v>781</v>
      </c>
      <c r="D1482" s="46">
        <v>616</v>
      </c>
      <c r="E1482" s="53">
        <v>0</v>
      </c>
      <c r="F1482" s="54">
        <v>614.76</v>
      </c>
      <c r="G1482" s="46">
        <v>449.76</v>
      </c>
      <c r="H1482" s="53">
        <v>0</v>
      </c>
      <c r="I1482" s="54">
        <v>136.45179999999999</v>
      </c>
      <c r="J1482" s="46">
        <v>136.45179999999999</v>
      </c>
      <c r="K1482" s="54">
        <v>15.94525</v>
      </c>
      <c r="L1482" s="46">
        <v>14.464969999999999</v>
      </c>
      <c r="M1482" s="53">
        <f t="shared" si="88"/>
        <v>1.4802800000000005</v>
      </c>
      <c r="N1482" s="11">
        <v>2.9702531250179631</v>
      </c>
      <c r="O1482" s="11">
        <v>2.6945091701786481</v>
      </c>
      <c r="P1482" s="11">
        <v>0.27574395483931519</v>
      </c>
      <c r="Q1482" s="26">
        <v>286740</v>
      </c>
      <c r="R1482">
        <v>49360</v>
      </c>
      <c r="S1482">
        <v>13950</v>
      </c>
      <c r="T1482" s="27">
        <f t="shared" si="89"/>
        <v>350050</v>
      </c>
      <c r="U1482" s="46" t="str">
        <f t="shared" si="90"/>
        <v>MN</v>
      </c>
      <c r="V1482">
        <f t="shared" si="91"/>
        <v>1039737.106412538</v>
      </c>
    </row>
    <row r="1483" spans="1:22" x14ac:dyDescent="0.2">
      <c r="A1483" s="24">
        <v>39089</v>
      </c>
      <c r="B1483" s="25" t="s">
        <v>1701</v>
      </c>
      <c r="C1483" s="46">
        <v>1645</v>
      </c>
      <c r="D1483" s="46">
        <v>1190</v>
      </c>
      <c r="E1483" s="53">
        <v>304</v>
      </c>
      <c r="F1483" s="54">
        <v>1250.6600000000001</v>
      </c>
      <c r="G1483" s="46">
        <v>795.66</v>
      </c>
      <c r="H1483" s="53">
        <v>0</v>
      </c>
      <c r="I1483" s="54">
        <v>136.45179999999999</v>
      </c>
      <c r="J1483" s="46">
        <v>136.45179999999999</v>
      </c>
      <c r="K1483" s="54">
        <v>22.655139999999999</v>
      </c>
      <c r="L1483" s="46">
        <v>20.794309999999999</v>
      </c>
      <c r="M1483" s="53">
        <f t="shared" si="88"/>
        <v>1.86083</v>
      </c>
      <c r="N1483" s="11">
        <v>4.220159632662984</v>
      </c>
      <c r="O1483" s="11">
        <v>3.8735274931463768</v>
      </c>
      <c r="P1483" s="11">
        <v>0.34663213951660682</v>
      </c>
      <c r="Q1483" s="26">
        <v>145780</v>
      </c>
      <c r="R1483">
        <v>75890</v>
      </c>
      <c r="S1483">
        <v>4270</v>
      </c>
      <c r="T1483" s="27">
        <f t="shared" si="89"/>
        <v>225940</v>
      </c>
      <c r="U1483" s="46" t="str">
        <f t="shared" si="90"/>
        <v>OH</v>
      </c>
      <c r="V1483">
        <f t="shared" si="91"/>
        <v>953502.86740387464</v>
      </c>
    </row>
    <row r="1484" spans="1:22" x14ac:dyDescent="0.2">
      <c r="A1484" s="24">
        <v>54005</v>
      </c>
      <c r="B1484" s="25" t="s">
        <v>1702</v>
      </c>
      <c r="C1484" s="46">
        <v>269.90899999999999</v>
      </c>
      <c r="D1484" s="46">
        <v>0</v>
      </c>
      <c r="E1484" s="53">
        <v>231.76599999999999</v>
      </c>
      <c r="F1484" s="54">
        <v>87.751050000000006</v>
      </c>
      <c r="G1484" s="46">
        <v>0</v>
      </c>
      <c r="H1484" s="53">
        <v>49.608550000000001</v>
      </c>
      <c r="I1484" s="54"/>
      <c r="J1484" s="46">
        <v>136.44839999999999</v>
      </c>
      <c r="K1484" s="54">
        <v>25.199860000000001</v>
      </c>
      <c r="L1484" s="46">
        <v>23.003270000000001</v>
      </c>
      <c r="M1484" s="53">
        <f t="shared" ref="M1484:M1547" si="92">K1484-L1484</f>
        <v>2.1965900000000005</v>
      </c>
      <c r="N1484" s="11">
        <v>4.6941855985334291</v>
      </c>
      <c r="O1484" s="11">
        <v>4.2850086767615414</v>
      </c>
      <c r="P1484" s="11">
        <v>0.40917692177188869</v>
      </c>
      <c r="Q1484" s="26">
        <v>1260</v>
      </c>
      <c r="R1484">
        <v>2800</v>
      </c>
      <c r="S1484">
        <v>26360</v>
      </c>
      <c r="T1484" s="27">
        <f t="shared" ref="T1484:T1547" si="93">SUM(Q1484:S1484)</f>
        <v>30420</v>
      </c>
      <c r="U1484" s="46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">
      <c r="A1485" s="24">
        <v>46029</v>
      </c>
      <c r="B1485" s="25" t="s">
        <v>1703</v>
      </c>
      <c r="C1485" s="46">
        <v>536</v>
      </c>
      <c r="D1485" s="46">
        <v>550</v>
      </c>
      <c r="E1485" s="53">
        <v>0</v>
      </c>
      <c r="F1485" s="54">
        <v>359.4</v>
      </c>
      <c r="G1485" s="46">
        <v>373.4</v>
      </c>
      <c r="H1485" s="53">
        <v>0</v>
      </c>
      <c r="I1485" s="54"/>
      <c r="J1485" s="46">
        <v>136.38570000000001</v>
      </c>
      <c r="K1485" s="54">
        <v>13.81776</v>
      </c>
      <c r="L1485" s="46">
        <v>11.831939999999999</v>
      </c>
      <c r="M1485" s="53">
        <f t="shared" si="92"/>
        <v>1.9858200000000004</v>
      </c>
      <c r="N1485" s="11">
        <v>2.5739480297109298</v>
      </c>
      <c r="O1485" s="11">
        <v>2.2040329728304688</v>
      </c>
      <c r="P1485" s="11">
        <v>0.36991505688046111</v>
      </c>
      <c r="Q1485" s="26">
        <v>227730</v>
      </c>
      <c r="R1485">
        <v>22830</v>
      </c>
      <c r="S1485">
        <v>129810</v>
      </c>
      <c r="T1485" s="27">
        <f t="shared" si="93"/>
        <v>380370</v>
      </c>
      <c r="U1485" s="46" t="str">
        <f t="shared" si="94"/>
        <v>SD</v>
      </c>
      <c r="V1485">
        <f t="shared" si="95"/>
        <v>979052.61206114641</v>
      </c>
    </row>
    <row r="1486" spans="1:22" x14ac:dyDescent="0.2">
      <c r="A1486" s="24">
        <v>17047</v>
      </c>
      <c r="B1486" s="25" t="s">
        <v>1704</v>
      </c>
      <c r="C1486" s="46">
        <v>844</v>
      </c>
      <c r="D1486" s="46">
        <v>1276</v>
      </c>
      <c r="E1486" s="53">
        <v>8</v>
      </c>
      <c r="F1486" s="54">
        <v>735.64</v>
      </c>
      <c r="G1486" s="46">
        <v>1167.6400000000001</v>
      </c>
      <c r="H1486" s="53">
        <v>0</v>
      </c>
      <c r="I1486" s="54">
        <v>136.3252</v>
      </c>
      <c r="J1486" s="46">
        <v>136.3252</v>
      </c>
      <c r="K1486" s="54">
        <v>13.93037</v>
      </c>
      <c r="L1486" s="46">
        <v>11.44783</v>
      </c>
      <c r="M1486" s="53">
        <f t="shared" si="92"/>
        <v>2.4825400000000002</v>
      </c>
      <c r="N1486" s="11">
        <v>2.5949248224490979</v>
      </c>
      <c r="O1486" s="11">
        <v>2.1324816376146121</v>
      </c>
      <c r="P1486" s="11">
        <v>0.46244318483448638</v>
      </c>
      <c r="Q1486" s="26">
        <v>81010</v>
      </c>
      <c r="R1486">
        <v>28740</v>
      </c>
      <c r="S1486">
        <v>640</v>
      </c>
      <c r="T1486" s="27">
        <f t="shared" si="93"/>
        <v>110390</v>
      </c>
      <c r="U1486" s="46" t="str">
        <f t="shared" si="94"/>
        <v>IL</v>
      </c>
      <c r="V1486">
        <f t="shared" si="95"/>
        <v>286453.75115015591</v>
      </c>
    </row>
    <row r="1487" spans="1:22" x14ac:dyDescent="0.2">
      <c r="A1487" s="24">
        <v>21149</v>
      </c>
      <c r="B1487" s="25" t="s">
        <v>1705</v>
      </c>
      <c r="C1487" s="46">
        <v>1328</v>
      </c>
      <c r="D1487" s="46">
        <v>1647</v>
      </c>
      <c r="E1487" s="53">
        <v>5</v>
      </c>
      <c r="F1487" s="54">
        <v>1097.2</v>
      </c>
      <c r="G1487" s="46">
        <v>1416.2</v>
      </c>
      <c r="H1487" s="53">
        <v>0</v>
      </c>
      <c r="I1487" s="54">
        <v>136.3252</v>
      </c>
      <c r="J1487" s="46">
        <v>136.3252</v>
      </c>
      <c r="K1487" s="54">
        <v>11.46701</v>
      </c>
      <c r="L1487" s="46">
        <v>16.259989999999998</v>
      </c>
      <c r="M1487" s="53">
        <f t="shared" si="92"/>
        <v>-4.7929799999999982</v>
      </c>
      <c r="N1487" s="11">
        <v>2.136054454280254</v>
      </c>
      <c r="O1487" s="11">
        <v>3.0288823386438479</v>
      </c>
      <c r="P1487" s="11">
        <v>-0.8928278843635935</v>
      </c>
      <c r="Q1487" s="26">
        <v>97160</v>
      </c>
      <c r="R1487">
        <v>10500</v>
      </c>
      <c r="S1487">
        <v>710</v>
      </c>
      <c r="T1487" s="27">
        <f t="shared" si="93"/>
        <v>108370</v>
      </c>
      <c r="U1487" s="46" t="str">
        <f t="shared" si="94"/>
        <v>KY</v>
      </c>
      <c r="V1487">
        <f t="shared" si="95"/>
        <v>231484.22121035113</v>
      </c>
    </row>
    <row r="1488" spans="1:22" x14ac:dyDescent="0.2">
      <c r="A1488" s="24">
        <v>28083</v>
      </c>
      <c r="B1488" s="25" t="s">
        <v>1706</v>
      </c>
      <c r="C1488" s="46">
        <v>531</v>
      </c>
      <c r="D1488" s="46">
        <v>101</v>
      </c>
      <c r="E1488" s="53">
        <v>159</v>
      </c>
      <c r="F1488" s="54">
        <v>161.18</v>
      </c>
      <c r="G1488" s="46">
        <v>0</v>
      </c>
      <c r="H1488" s="53">
        <v>0</v>
      </c>
      <c r="I1488" s="54">
        <v>136.3252</v>
      </c>
      <c r="J1488" s="46">
        <v>136.3252</v>
      </c>
      <c r="K1488" s="54">
        <v>10.72753</v>
      </c>
      <c r="L1488" s="46">
        <v>16.057099999999998</v>
      </c>
      <c r="M1488" s="53">
        <f t="shared" si="92"/>
        <v>-5.3295699999999986</v>
      </c>
      <c r="N1488" s="11">
        <v>1.998305420499769</v>
      </c>
      <c r="O1488" s="11">
        <v>2.991088346292841</v>
      </c>
      <c r="P1488" s="11">
        <v>-0.9927829257930717</v>
      </c>
      <c r="Q1488" s="26">
        <v>258130</v>
      </c>
      <c r="R1488">
        <v>910</v>
      </c>
      <c r="S1488">
        <v>0</v>
      </c>
      <c r="T1488" s="27">
        <f t="shared" si="93"/>
        <v>259040</v>
      </c>
      <c r="U1488" s="46" t="str">
        <f t="shared" si="94"/>
        <v>MS</v>
      </c>
      <c r="V1488">
        <f t="shared" si="95"/>
        <v>517641.03612626018</v>
      </c>
    </row>
    <row r="1489" spans="1:22" x14ac:dyDescent="0.2">
      <c r="A1489" s="24">
        <v>40115</v>
      </c>
      <c r="B1489" s="25" t="s">
        <v>1707</v>
      </c>
      <c r="C1489" s="46">
        <v>353</v>
      </c>
      <c r="D1489" s="46">
        <v>977</v>
      </c>
      <c r="E1489" s="53">
        <v>366</v>
      </c>
      <c r="F1489" s="54">
        <v>147.82</v>
      </c>
      <c r="G1489" s="46">
        <v>771.82</v>
      </c>
      <c r="H1489" s="53">
        <v>160.82</v>
      </c>
      <c r="I1489" s="54"/>
      <c r="J1489" s="46">
        <v>136.27850000000001</v>
      </c>
      <c r="K1489" s="54">
        <v>11.376580000000001</v>
      </c>
      <c r="L1489" s="46">
        <v>15.88397</v>
      </c>
      <c r="M1489" s="53">
        <f t="shared" si="92"/>
        <v>-4.5073899999999991</v>
      </c>
      <c r="N1489" s="11">
        <v>2.1192093129312402</v>
      </c>
      <c r="O1489" s="11">
        <v>2.9588379943990568</v>
      </c>
      <c r="P1489" s="11">
        <v>-0.83962868146781711</v>
      </c>
      <c r="Q1489" s="26">
        <v>39600</v>
      </c>
      <c r="R1489">
        <v>155080</v>
      </c>
      <c r="S1489">
        <v>3910</v>
      </c>
      <c r="T1489" s="27">
        <f t="shared" si="93"/>
        <v>198590</v>
      </c>
      <c r="U1489" s="46" t="str">
        <f t="shared" si="94"/>
        <v>OK</v>
      </c>
      <c r="V1489">
        <f t="shared" si="95"/>
        <v>420853.77745501499</v>
      </c>
    </row>
    <row r="1490" spans="1:22" x14ac:dyDescent="0.2">
      <c r="A1490" s="24">
        <v>40037</v>
      </c>
      <c r="B1490" s="25" t="s">
        <v>1708</v>
      </c>
      <c r="C1490" s="46">
        <v>724</v>
      </c>
      <c r="D1490" s="46">
        <v>724</v>
      </c>
      <c r="E1490" s="53">
        <v>724</v>
      </c>
      <c r="F1490" s="54">
        <v>365.68</v>
      </c>
      <c r="G1490" s="46">
        <v>365.68</v>
      </c>
      <c r="H1490" s="53">
        <v>365.68</v>
      </c>
      <c r="I1490" s="54"/>
      <c r="J1490" s="46">
        <v>136.10980000000001</v>
      </c>
      <c r="K1490" s="54">
        <v>11.508459999999999</v>
      </c>
      <c r="L1490" s="46">
        <v>15.13531</v>
      </c>
      <c r="M1490" s="53">
        <f t="shared" si="92"/>
        <v>-3.626850000000001</v>
      </c>
      <c r="N1490" s="11">
        <v>2.1437756873767562</v>
      </c>
      <c r="O1490" s="11">
        <v>2.8193789263646298</v>
      </c>
      <c r="P1490" s="11">
        <v>-0.67560323898787411</v>
      </c>
      <c r="Q1490" s="26">
        <v>3740</v>
      </c>
      <c r="R1490">
        <v>63770</v>
      </c>
      <c r="S1490">
        <v>174940</v>
      </c>
      <c r="T1490" s="27">
        <f t="shared" si="93"/>
        <v>242450</v>
      </c>
      <c r="U1490" s="46" t="str">
        <f t="shared" si="94"/>
        <v>OK</v>
      </c>
      <c r="V1490">
        <f t="shared" si="95"/>
        <v>519758.41540449456</v>
      </c>
    </row>
    <row r="1491" spans="1:22" x14ac:dyDescent="0.2">
      <c r="A1491" s="24">
        <v>39133</v>
      </c>
      <c r="B1491" s="25" t="s">
        <v>1709</v>
      </c>
      <c r="C1491" s="46">
        <v>3138</v>
      </c>
      <c r="D1491" s="46">
        <v>2566</v>
      </c>
      <c r="E1491" s="53">
        <v>1384</v>
      </c>
      <c r="F1491" s="54">
        <v>2785.28</v>
      </c>
      <c r="G1491" s="46">
        <v>2213.2800000000002</v>
      </c>
      <c r="H1491" s="53">
        <v>1031.28</v>
      </c>
      <c r="I1491" s="54">
        <v>136.07210000000001</v>
      </c>
      <c r="J1491" s="46">
        <v>136.07210000000001</v>
      </c>
      <c r="K1491" s="54">
        <v>23.102429999999998</v>
      </c>
      <c r="L1491" s="46">
        <v>21.476240000000001</v>
      </c>
      <c r="M1491" s="53">
        <f t="shared" si="92"/>
        <v>1.6261899999999976</v>
      </c>
      <c r="N1491" s="11">
        <v>4.3034800271559703</v>
      </c>
      <c r="O1491" s="11">
        <v>4.0005562141475224</v>
      </c>
      <c r="P1491" s="11">
        <v>0.3029238130084479</v>
      </c>
      <c r="Q1491" s="26">
        <v>56010</v>
      </c>
      <c r="R1491">
        <v>48310</v>
      </c>
      <c r="S1491">
        <v>12110</v>
      </c>
      <c r="T1491" s="27">
        <f t="shared" si="93"/>
        <v>116430</v>
      </c>
      <c r="U1491" s="46" t="str">
        <f t="shared" si="94"/>
        <v>OH</v>
      </c>
      <c r="V1491">
        <f t="shared" si="95"/>
        <v>501054.17956176965</v>
      </c>
    </row>
    <row r="1492" spans="1:22" x14ac:dyDescent="0.2">
      <c r="A1492" s="24">
        <v>54045</v>
      </c>
      <c r="B1492" s="25" t="s">
        <v>1710</v>
      </c>
      <c r="C1492" s="46">
        <v>97.937600000000003</v>
      </c>
      <c r="D1492" s="46">
        <v>0</v>
      </c>
      <c r="E1492" s="53">
        <v>19.8249</v>
      </c>
      <c r="F1492" s="54">
        <v>66.158339999999995</v>
      </c>
      <c r="G1492" s="46">
        <v>0</v>
      </c>
      <c r="H1492" s="53">
        <v>0</v>
      </c>
      <c r="I1492" s="54"/>
      <c r="J1492" s="46">
        <v>135.8648</v>
      </c>
      <c r="K1492" s="54">
        <v>25.306830000000001</v>
      </c>
      <c r="L1492" s="46">
        <v>23.062190000000001</v>
      </c>
      <c r="M1492" s="53">
        <f t="shared" si="92"/>
        <v>2.2446400000000004</v>
      </c>
      <c r="N1492" s="11">
        <v>4.7141117819913978</v>
      </c>
      <c r="O1492" s="11">
        <v>4.2959841907312848</v>
      </c>
      <c r="P1492" s="11">
        <v>0.41812759126011317</v>
      </c>
      <c r="Q1492" s="26">
        <v>1390</v>
      </c>
      <c r="R1492">
        <v>2500</v>
      </c>
      <c r="S1492">
        <v>21470</v>
      </c>
      <c r="T1492" s="27">
        <f t="shared" si="93"/>
        <v>25360</v>
      </c>
      <c r="U1492" s="46" t="str">
        <f t="shared" si="94"/>
        <v>WV</v>
      </c>
      <c r="V1492">
        <f t="shared" si="95"/>
        <v>119549.87479130185</v>
      </c>
    </row>
    <row r="1493" spans="1:22" x14ac:dyDescent="0.2">
      <c r="A1493" s="24">
        <v>47153</v>
      </c>
      <c r="B1493" s="25" t="s">
        <v>1711</v>
      </c>
      <c r="C1493" s="46">
        <v>1683</v>
      </c>
      <c r="D1493" s="46">
        <v>1548</v>
      </c>
      <c r="E1493" s="53">
        <v>648</v>
      </c>
      <c r="F1493" s="54">
        <v>1448.3</v>
      </c>
      <c r="G1493" s="46">
        <v>1313.3</v>
      </c>
      <c r="H1493" s="53">
        <v>413.3</v>
      </c>
      <c r="I1493" s="54">
        <v>135.81890000000001</v>
      </c>
      <c r="J1493" s="46">
        <v>135.81890000000001</v>
      </c>
      <c r="K1493" s="54">
        <v>11.605040000000001</v>
      </c>
      <c r="L1493" s="46">
        <v>16.599049999999998</v>
      </c>
      <c r="M1493" s="53">
        <f t="shared" si="92"/>
        <v>-4.9940099999999976</v>
      </c>
      <c r="N1493" s="11">
        <v>2.1617664399089671</v>
      </c>
      <c r="O1493" s="11">
        <v>3.0920418390949909</v>
      </c>
      <c r="P1493" s="11">
        <v>-0.93027539918602409</v>
      </c>
      <c r="Q1493" s="26">
        <v>2790</v>
      </c>
      <c r="R1493">
        <v>17920</v>
      </c>
      <c r="S1493">
        <v>9390</v>
      </c>
      <c r="T1493" s="27">
        <f t="shared" si="93"/>
        <v>30100</v>
      </c>
      <c r="U1493" s="46" t="str">
        <f t="shared" si="94"/>
        <v>TN</v>
      </c>
      <c r="V1493">
        <f t="shared" si="95"/>
        <v>65069.169841259907</v>
      </c>
    </row>
    <row r="1494" spans="1:22" x14ac:dyDescent="0.2">
      <c r="A1494" s="24">
        <v>54017</v>
      </c>
      <c r="B1494" s="25" t="s">
        <v>1712</v>
      </c>
      <c r="C1494" s="46">
        <v>647</v>
      </c>
      <c r="D1494" s="46">
        <v>0</v>
      </c>
      <c r="E1494" s="53">
        <v>67</v>
      </c>
      <c r="F1494" s="54">
        <v>399.02</v>
      </c>
      <c r="G1494" s="46">
        <v>0</v>
      </c>
      <c r="H1494" s="53">
        <v>0</v>
      </c>
      <c r="I1494" s="54"/>
      <c r="J1494" s="46">
        <v>135.791</v>
      </c>
      <c r="K1494" s="54">
        <v>25.28012</v>
      </c>
      <c r="L1494" s="46">
        <v>23.042739999999998</v>
      </c>
      <c r="M1494" s="53">
        <f t="shared" si="92"/>
        <v>2.2373800000000017</v>
      </c>
      <c r="N1494" s="11">
        <v>4.7091362901697433</v>
      </c>
      <c r="O1494" s="11">
        <v>4.2923610789405249</v>
      </c>
      <c r="P1494" s="11">
        <v>0.41677521122921829</v>
      </c>
      <c r="Q1494" s="26">
        <v>3970</v>
      </c>
      <c r="R1494">
        <v>6350</v>
      </c>
      <c r="S1494">
        <v>750</v>
      </c>
      <c r="T1494" s="27">
        <f t="shared" si="93"/>
        <v>11070</v>
      </c>
      <c r="U1494" s="46" t="str">
        <f t="shared" si="94"/>
        <v>WV</v>
      </c>
      <c r="V1494">
        <f t="shared" si="95"/>
        <v>52130.138732179061</v>
      </c>
    </row>
    <row r="1495" spans="1:22" x14ac:dyDescent="0.2">
      <c r="A1495" s="24">
        <v>29125</v>
      </c>
      <c r="B1495" s="25" t="s">
        <v>1713</v>
      </c>
      <c r="C1495" s="46">
        <v>735</v>
      </c>
      <c r="D1495" s="46">
        <v>735</v>
      </c>
      <c r="E1495" s="53">
        <v>735</v>
      </c>
      <c r="F1495" s="54">
        <v>614.98</v>
      </c>
      <c r="G1495" s="46">
        <v>614.98</v>
      </c>
      <c r="H1495" s="53">
        <v>614.98</v>
      </c>
      <c r="I1495" s="54"/>
      <c r="J1495" s="46">
        <v>135.75319999999999</v>
      </c>
      <c r="K1495" s="54">
        <v>12.71743</v>
      </c>
      <c r="L1495" s="46">
        <v>11.50085</v>
      </c>
      <c r="M1495" s="53">
        <f t="shared" si="92"/>
        <v>1.2165800000000004</v>
      </c>
      <c r="N1495" s="11">
        <v>2.3689804926042051</v>
      </c>
      <c r="O1495" s="11">
        <v>2.1423581099614522</v>
      </c>
      <c r="P1495" s="11">
        <v>0.22662238264275281</v>
      </c>
      <c r="Q1495" s="26">
        <v>3340</v>
      </c>
      <c r="R1495">
        <v>117350</v>
      </c>
      <c r="S1495">
        <v>6810</v>
      </c>
      <c r="T1495" s="27">
        <f t="shared" si="93"/>
        <v>127500</v>
      </c>
      <c r="U1495" s="46" t="str">
        <f t="shared" si="94"/>
        <v>MO</v>
      </c>
      <c r="V1495">
        <f t="shared" si="95"/>
        <v>302045.01280703617</v>
      </c>
    </row>
    <row r="1496" spans="1:22" x14ac:dyDescent="0.2">
      <c r="A1496" s="24">
        <v>29037</v>
      </c>
      <c r="B1496" s="25" t="s">
        <v>1714</v>
      </c>
      <c r="C1496" s="46">
        <v>1517</v>
      </c>
      <c r="D1496" s="46">
        <v>987</v>
      </c>
      <c r="E1496" s="53">
        <v>1517</v>
      </c>
      <c r="F1496" s="54">
        <v>1438.86</v>
      </c>
      <c r="G1496" s="46">
        <v>908.86</v>
      </c>
      <c r="H1496" s="53">
        <v>1438.86</v>
      </c>
      <c r="I1496" s="54">
        <v>135.69229999999999</v>
      </c>
      <c r="J1496" s="46">
        <v>135.69229999999999</v>
      </c>
      <c r="K1496" s="54">
        <v>13.45594</v>
      </c>
      <c r="L1496" s="46">
        <v>11.71917</v>
      </c>
      <c r="M1496" s="53">
        <f t="shared" si="92"/>
        <v>1.7367699999999999</v>
      </c>
      <c r="N1496" s="11">
        <v>2.5065488364907549</v>
      </c>
      <c r="O1496" s="11">
        <v>2.1830263755737129</v>
      </c>
      <c r="P1496" s="11">
        <v>0.3235224609170409</v>
      </c>
      <c r="Q1496" s="26">
        <v>127820</v>
      </c>
      <c r="R1496">
        <v>192470</v>
      </c>
      <c r="S1496">
        <v>4540</v>
      </c>
      <c r="T1496" s="27">
        <f t="shared" si="93"/>
        <v>324830</v>
      </c>
      <c r="U1496" s="46" t="str">
        <f t="shared" si="94"/>
        <v>MO</v>
      </c>
      <c r="V1496">
        <f t="shared" si="95"/>
        <v>814202.25855729193</v>
      </c>
    </row>
    <row r="1497" spans="1:22" x14ac:dyDescent="0.2">
      <c r="A1497" s="24">
        <v>5065</v>
      </c>
      <c r="B1497" s="25" t="s">
        <v>1715</v>
      </c>
      <c r="C1497" s="46">
        <v>735</v>
      </c>
      <c r="D1497" s="46">
        <v>665</v>
      </c>
      <c r="E1497" s="53">
        <v>735</v>
      </c>
      <c r="F1497" s="54">
        <v>482.54</v>
      </c>
      <c r="G1497" s="46">
        <v>412.54</v>
      </c>
      <c r="H1497" s="53">
        <v>482.54</v>
      </c>
      <c r="I1497" s="54"/>
      <c r="J1497" s="46">
        <v>135.68010000000001</v>
      </c>
      <c r="K1497" s="54">
        <v>11.50433</v>
      </c>
      <c r="L1497" s="46">
        <v>16.13457</v>
      </c>
      <c r="M1497" s="53">
        <f t="shared" si="92"/>
        <v>-4.6302400000000006</v>
      </c>
      <c r="N1497" s="11">
        <v>2.1430063582407239</v>
      </c>
      <c r="O1497" s="11">
        <v>3.005519321636291</v>
      </c>
      <c r="P1497" s="11">
        <v>-0.8625129633955676</v>
      </c>
      <c r="Q1497" s="26">
        <v>190</v>
      </c>
      <c r="R1497">
        <v>86640</v>
      </c>
      <c r="S1497">
        <v>9030</v>
      </c>
      <c r="T1497" s="27">
        <f t="shared" si="93"/>
        <v>95860</v>
      </c>
      <c r="U1497" s="46" t="str">
        <f t="shared" si="94"/>
        <v>AR</v>
      </c>
      <c r="V1497">
        <f t="shared" si="95"/>
        <v>205428.5895009558</v>
      </c>
    </row>
    <row r="1498" spans="1:22" x14ac:dyDescent="0.2">
      <c r="A1498" s="24">
        <v>5129</v>
      </c>
      <c r="B1498" s="25" t="s">
        <v>1716</v>
      </c>
      <c r="C1498" s="46">
        <v>653</v>
      </c>
      <c r="D1498" s="46">
        <v>575</v>
      </c>
      <c r="E1498" s="53">
        <v>653</v>
      </c>
      <c r="F1498" s="54">
        <v>429.76</v>
      </c>
      <c r="G1498" s="46">
        <v>351.76</v>
      </c>
      <c r="H1498" s="53">
        <v>429.76</v>
      </c>
      <c r="I1498" s="54"/>
      <c r="J1498" s="46">
        <v>135.67670000000001</v>
      </c>
      <c r="K1498" s="54">
        <v>11.495749999999999</v>
      </c>
      <c r="L1498" s="46">
        <v>15.96411</v>
      </c>
      <c r="M1498" s="53">
        <f t="shared" si="92"/>
        <v>-4.4683600000000006</v>
      </c>
      <c r="N1498" s="11">
        <v>2.1414080909314839</v>
      </c>
      <c r="O1498" s="11">
        <v>2.9737663326464321</v>
      </c>
      <c r="P1498" s="11">
        <v>-0.83235824171494732</v>
      </c>
      <c r="Q1498" s="26">
        <v>260</v>
      </c>
      <c r="R1498">
        <v>94650</v>
      </c>
      <c r="S1498">
        <v>7110</v>
      </c>
      <c r="T1498" s="27">
        <f t="shared" si="93"/>
        <v>102020</v>
      </c>
      <c r="U1498" s="46" t="str">
        <f t="shared" si="94"/>
        <v>AR</v>
      </c>
      <c r="V1498">
        <f t="shared" si="95"/>
        <v>218466.45343682999</v>
      </c>
    </row>
    <row r="1499" spans="1:22" x14ac:dyDescent="0.2">
      <c r="A1499" s="24">
        <v>55097</v>
      </c>
      <c r="B1499" s="25" t="s">
        <v>1717</v>
      </c>
      <c r="C1499" s="46">
        <v>1194</v>
      </c>
      <c r="D1499" s="46">
        <v>574</v>
      </c>
      <c r="E1499" s="53">
        <v>158</v>
      </c>
      <c r="F1499" s="54">
        <v>841.96</v>
      </c>
      <c r="G1499" s="46">
        <v>221.96</v>
      </c>
      <c r="H1499" s="53">
        <v>0</v>
      </c>
      <c r="I1499" s="54">
        <v>135.56569999999999</v>
      </c>
      <c r="J1499" s="46">
        <v>135.56569999999999</v>
      </c>
      <c r="K1499" s="54">
        <v>16.7165</v>
      </c>
      <c r="L1499" s="46">
        <v>14.65142</v>
      </c>
      <c r="M1499" s="53">
        <f t="shared" si="92"/>
        <v>2.06508</v>
      </c>
      <c r="N1499" s="11">
        <v>3.1139202185204229</v>
      </c>
      <c r="O1499" s="11">
        <v>2.729240748244818</v>
      </c>
      <c r="P1499" s="11">
        <v>0.38467947027560528</v>
      </c>
      <c r="Q1499" s="26">
        <v>198790</v>
      </c>
      <c r="R1499">
        <v>47130</v>
      </c>
      <c r="S1499">
        <v>11220</v>
      </c>
      <c r="T1499" s="27">
        <f t="shared" si="93"/>
        <v>257140</v>
      </c>
      <c r="U1499" s="46" t="str">
        <f t="shared" si="94"/>
        <v>WI</v>
      </c>
      <c r="V1499">
        <f t="shared" si="95"/>
        <v>800713.44499034155</v>
      </c>
    </row>
    <row r="1500" spans="1:22" x14ac:dyDescent="0.2">
      <c r="A1500" s="24">
        <v>5079</v>
      </c>
      <c r="B1500" s="25" t="s">
        <v>1718</v>
      </c>
      <c r="C1500" s="46">
        <v>424</v>
      </c>
      <c r="D1500" s="46">
        <v>62</v>
      </c>
      <c r="E1500" s="53">
        <v>91</v>
      </c>
      <c r="F1500" s="54">
        <v>130.19999999999999</v>
      </c>
      <c r="G1500" s="46">
        <v>0</v>
      </c>
      <c r="H1500" s="53">
        <v>0</v>
      </c>
      <c r="I1500" s="54">
        <v>135.3126</v>
      </c>
      <c r="J1500" s="46">
        <v>135.3126</v>
      </c>
      <c r="K1500" s="54">
        <v>11.271940000000001</v>
      </c>
      <c r="L1500" s="46">
        <v>16.13898</v>
      </c>
      <c r="M1500" s="53">
        <f t="shared" si="92"/>
        <v>-4.8670399999999994</v>
      </c>
      <c r="N1500" s="11">
        <v>2.0997171577751979</v>
      </c>
      <c r="O1500" s="11">
        <v>3.0063408086798509</v>
      </c>
      <c r="P1500" s="11">
        <v>-0.90662365090465324</v>
      </c>
      <c r="Q1500" s="26">
        <v>163260</v>
      </c>
      <c r="R1500">
        <v>9900</v>
      </c>
      <c r="S1500">
        <v>0</v>
      </c>
      <c r="T1500" s="27">
        <f t="shared" si="93"/>
        <v>173160</v>
      </c>
      <c r="U1500" s="46" t="str">
        <f t="shared" si="94"/>
        <v>AR</v>
      </c>
      <c r="V1500">
        <f t="shared" si="95"/>
        <v>363587.02304035326</v>
      </c>
    </row>
    <row r="1501" spans="1:22" x14ac:dyDescent="0.2">
      <c r="A1501" s="24">
        <v>31153</v>
      </c>
      <c r="B1501" s="25" t="s">
        <v>1719</v>
      </c>
      <c r="C1501" s="46">
        <v>1603</v>
      </c>
      <c r="D1501" s="46">
        <v>1445</v>
      </c>
      <c r="E1501" s="53">
        <v>1028</v>
      </c>
      <c r="F1501" s="54">
        <v>1467.82</v>
      </c>
      <c r="G1501" s="46">
        <v>1309.82</v>
      </c>
      <c r="H1501" s="53">
        <v>892.82</v>
      </c>
      <c r="I1501" s="54">
        <v>135.3126</v>
      </c>
      <c r="J1501" s="46">
        <v>135.3126</v>
      </c>
      <c r="K1501" s="54">
        <v>13.610390000000001</v>
      </c>
      <c r="L1501" s="46">
        <v>11.798360000000001</v>
      </c>
      <c r="M1501" s="53">
        <f t="shared" si="92"/>
        <v>1.81203</v>
      </c>
      <c r="N1501" s="11">
        <v>2.5353195108394808</v>
      </c>
      <c r="O1501" s="11">
        <v>2.1977777494919759</v>
      </c>
      <c r="P1501" s="11">
        <v>0.33754176134750469</v>
      </c>
      <c r="Q1501" s="26">
        <v>84730</v>
      </c>
      <c r="R1501">
        <v>2490</v>
      </c>
      <c r="S1501">
        <v>17590</v>
      </c>
      <c r="T1501" s="27">
        <f t="shared" si="93"/>
        <v>104810</v>
      </c>
      <c r="U1501" s="46" t="str">
        <f t="shared" si="94"/>
        <v>NE</v>
      </c>
      <c r="V1501">
        <f t="shared" si="95"/>
        <v>265726.83793108596</v>
      </c>
    </row>
    <row r="1502" spans="1:22" x14ac:dyDescent="0.2">
      <c r="A1502" s="24">
        <v>20125</v>
      </c>
      <c r="B1502" s="25" t="s">
        <v>1720</v>
      </c>
      <c r="C1502" s="46">
        <v>333</v>
      </c>
      <c r="D1502" s="46">
        <v>627</v>
      </c>
      <c r="E1502" s="53">
        <v>412</v>
      </c>
      <c r="F1502" s="54">
        <v>220</v>
      </c>
      <c r="G1502" s="46">
        <v>514</v>
      </c>
      <c r="H1502" s="53">
        <v>299</v>
      </c>
      <c r="I1502" s="54"/>
      <c r="J1502" s="46">
        <v>135.2944</v>
      </c>
      <c r="K1502" s="54">
        <v>13.262359999999999</v>
      </c>
      <c r="L1502" s="46">
        <v>11.499219999999999</v>
      </c>
      <c r="M1502" s="53">
        <f t="shared" si="92"/>
        <v>1.7631399999999999</v>
      </c>
      <c r="N1502" s="11">
        <v>2.4704890945650422</v>
      </c>
      <c r="O1502" s="11">
        <v>2.1420544764283438</v>
      </c>
      <c r="P1502" s="11">
        <v>0.32843461813669722</v>
      </c>
      <c r="Q1502" s="26">
        <v>60720</v>
      </c>
      <c r="R1502">
        <v>174970</v>
      </c>
      <c r="S1502">
        <v>73390</v>
      </c>
      <c r="T1502" s="27">
        <f t="shared" si="93"/>
        <v>309080</v>
      </c>
      <c r="U1502" s="46" t="str">
        <f t="shared" si="94"/>
        <v>KS</v>
      </c>
      <c r="V1502">
        <f t="shared" si="95"/>
        <v>763578.76934816327</v>
      </c>
    </row>
    <row r="1503" spans="1:22" x14ac:dyDescent="0.2">
      <c r="A1503" s="24">
        <v>46111</v>
      </c>
      <c r="B1503" s="25" t="s">
        <v>1721</v>
      </c>
      <c r="C1503" s="46">
        <v>382</v>
      </c>
      <c r="D1503" s="46">
        <v>382</v>
      </c>
      <c r="E1503" s="53">
        <v>204</v>
      </c>
      <c r="F1503" s="54">
        <v>43.699979999999996</v>
      </c>
      <c r="G1503" s="46">
        <v>43.699979999999996</v>
      </c>
      <c r="H1503" s="53">
        <v>0</v>
      </c>
      <c r="I1503" s="54"/>
      <c r="J1503" s="46">
        <v>135.24789999999999</v>
      </c>
      <c r="K1503" s="54">
        <v>14.57033</v>
      </c>
      <c r="L1503" s="46">
        <v>12.159739999999999</v>
      </c>
      <c r="M1503" s="53">
        <f t="shared" si="92"/>
        <v>2.4105900000000009</v>
      </c>
      <c r="N1503" s="11">
        <v>2.7141354456683322</v>
      </c>
      <c r="O1503" s="11">
        <v>2.2650949802860358</v>
      </c>
      <c r="P1503" s="11">
        <v>0.44904046538229592</v>
      </c>
      <c r="Q1503" s="26">
        <v>45440</v>
      </c>
      <c r="R1503">
        <v>60470</v>
      </c>
      <c r="S1503">
        <v>6900</v>
      </c>
      <c r="T1503" s="27">
        <f t="shared" si="93"/>
        <v>112810</v>
      </c>
      <c r="U1503" s="46" t="str">
        <f t="shared" si="94"/>
        <v>SD</v>
      </c>
      <c r="V1503">
        <f t="shared" si="95"/>
        <v>306181.61962584453</v>
      </c>
    </row>
    <row r="1504" spans="1:22" x14ac:dyDescent="0.2">
      <c r="A1504" s="24">
        <v>1015</v>
      </c>
      <c r="B1504" s="25" t="s">
        <v>1722</v>
      </c>
      <c r="C1504" s="46">
        <v>627</v>
      </c>
      <c r="D1504" s="46">
        <v>734</v>
      </c>
      <c r="E1504" s="53">
        <v>536</v>
      </c>
      <c r="F1504" s="54">
        <v>296.92</v>
      </c>
      <c r="G1504" s="46">
        <v>403.92</v>
      </c>
      <c r="H1504" s="53">
        <v>205.92</v>
      </c>
      <c r="I1504" s="54">
        <v>135.18600000000001</v>
      </c>
      <c r="J1504" s="46">
        <v>135.18600000000001</v>
      </c>
      <c r="K1504" s="54">
        <v>11.61909</v>
      </c>
      <c r="L1504" s="46">
        <v>16.732430000000001</v>
      </c>
      <c r="M1504" s="53">
        <f t="shared" si="92"/>
        <v>-5.1133400000000009</v>
      </c>
      <c r="N1504" s="11">
        <v>2.1643836491974069</v>
      </c>
      <c r="O1504" s="11">
        <v>3.1168876309022631</v>
      </c>
      <c r="P1504" s="11">
        <v>-0.95250398170485584</v>
      </c>
      <c r="Q1504" s="26">
        <v>13090</v>
      </c>
      <c r="R1504">
        <v>54830</v>
      </c>
      <c r="S1504">
        <v>11680</v>
      </c>
      <c r="T1504" s="27">
        <f t="shared" si="93"/>
        <v>79600</v>
      </c>
      <c r="U1504" s="46" t="str">
        <f t="shared" si="94"/>
        <v>AL</v>
      </c>
      <c r="V1504">
        <f t="shared" si="95"/>
        <v>172284.9384761136</v>
      </c>
    </row>
    <row r="1505" spans="1:22" x14ac:dyDescent="0.2">
      <c r="A1505" s="24">
        <v>40073</v>
      </c>
      <c r="B1505" s="25" t="s">
        <v>1723</v>
      </c>
      <c r="C1505" s="46">
        <v>269</v>
      </c>
      <c r="D1505" s="46">
        <v>768</v>
      </c>
      <c r="E1505" s="53">
        <v>338</v>
      </c>
      <c r="F1505" s="54">
        <v>0</v>
      </c>
      <c r="G1505" s="46">
        <v>409.68</v>
      </c>
      <c r="H1505" s="53">
        <v>0</v>
      </c>
      <c r="I1505" s="54"/>
      <c r="J1505" s="46">
        <v>135.1678</v>
      </c>
      <c r="K1505" s="54">
        <v>11.508459999999999</v>
      </c>
      <c r="L1505" s="46">
        <v>15.15363</v>
      </c>
      <c r="M1505" s="53">
        <f t="shared" si="92"/>
        <v>-3.6451700000000002</v>
      </c>
      <c r="N1505" s="11">
        <v>2.1437756873767562</v>
      </c>
      <c r="O1505" s="11">
        <v>2.8227915437428668</v>
      </c>
      <c r="P1505" s="11">
        <v>-0.67901585636611084</v>
      </c>
      <c r="Q1505" s="26">
        <v>330470</v>
      </c>
      <c r="R1505">
        <v>370</v>
      </c>
      <c r="S1505">
        <v>186730</v>
      </c>
      <c r="T1505" s="27">
        <f t="shared" si="93"/>
        <v>517570</v>
      </c>
      <c r="U1505" s="46" t="str">
        <f t="shared" si="94"/>
        <v>OK</v>
      </c>
      <c r="V1505">
        <f t="shared" si="95"/>
        <v>1109553.9825155877</v>
      </c>
    </row>
    <row r="1506" spans="1:22" x14ac:dyDescent="0.2">
      <c r="A1506" s="24">
        <v>17185</v>
      </c>
      <c r="B1506" s="25" t="s">
        <v>1724</v>
      </c>
      <c r="C1506" s="46">
        <v>1795</v>
      </c>
      <c r="D1506" s="46">
        <v>1856</v>
      </c>
      <c r="E1506" s="53">
        <v>0</v>
      </c>
      <c r="F1506" s="54">
        <v>1696.02</v>
      </c>
      <c r="G1506" s="46">
        <v>1757.02</v>
      </c>
      <c r="H1506" s="53">
        <v>0</v>
      </c>
      <c r="I1506" s="54">
        <v>134.6797</v>
      </c>
      <c r="J1506" s="46">
        <v>134.6797</v>
      </c>
      <c r="K1506" s="54">
        <v>13.38935</v>
      </c>
      <c r="L1506" s="46">
        <v>11.680820000000001</v>
      </c>
      <c r="M1506" s="53">
        <f t="shared" si="92"/>
        <v>1.7085299999999997</v>
      </c>
      <c r="N1506" s="11">
        <v>2.4941445684112362</v>
      </c>
      <c r="O1506" s="11">
        <v>2.1758826050248392</v>
      </c>
      <c r="P1506" s="11">
        <v>0.31826196338639651</v>
      </c>
      <c r="Q1506" s="26">
        <v>99530</v>
      </c>
      <c r="R1506">
        <v>11680</v>
      </c>
      <c r="S1506">
        <v>320</v>
      </c>
      <c r="T1506" s="27">
        <f t="shared" si="93"/>
        <v>111530</v>
      </c>
      <c r="U1506" s="46" t="str">
        <f t="shared" si="94"/>
        <v>IL</v>
      </c>
      <c r="V1506">
        <f t="shared" si="95"/>
        <v>278171.94371490518</v>
      </c>
    </row>
    <row r="1507" spans="1:22" x14ac:dyDescent="0.2">
      <c r="A1507" s="24">
        <v>17003</v>
      </c>
      <c r="B1507" s="25" t="s">
        <v>1725</v>
      </c>
      <c r="C1507" s="46">
        <v>1121</v>
      </c>
      <c r="D1507" s="46">
        <v>1121</v>
      </c>
      <c r="E1507" s="53">
        <v>212</v>
      </c>
      <c r="F1507" s="54">
        <v>1015.46</v>
      </c>
      <c r="G1507" s="46">
        <v>1015.46</v>
      </c>
      <c r="H1507" s="53">
        <v>106.46</v>
      </c>
      <c r="I1507" s="54"/>
      <c r="J1507" s="46">
        <v>134.67349999999999</v>
      </c>
      <c r="K1507" s="54">
        <v>13.38555</v>
      </c>
      <c r="L1507" s="46">
        <v>11.81676</v>
      </c>
      <c r="M1507" s="53">
        <f t="shared" si="92"/>
        <v>1.5687899999999999</v>
      </c>
      <c r="N1507" s="11">
        <v>2.4934367110947901</v>
      </c>
      <c r="O1507" s="11">
        <v>2.201205269129507</v>
      </c>
      <c r="P1507" s="11">
        <v>0.29223144196528311</v>
      </c>
      <c r="Q1507" s="26">
        <v>49400</v>
      </c>
      <c r="R1507">
        <v>7770</v>
      </c>
      <c r="S1507">
        <v>10</v>
      </c>
      <c r="T1507" s="27">
        <f t="shared" si="93"/>
        <v>57180</v>
      </c>
      <c r="U1507" s="46" t="str">
        <f t="shared" si="94"/>
        <v>IL</v>
      </c>
      <c r="V1507">
        <f t="shared" si="95"/>
        <v>142574.71114040009</v>
      </c>
    </row>
    <row r="1508" spans="1:22" x14ac:dyDescent="0.2">
      <c r="A1508" s="24">
        <v>27035</v>
      </c>
      <c r="B1508" s="25" t="s">
        <v>1726</v>
      </c>
      <c r="C1508" s="46">
        <v>846</v>
      </c>
      <c r="D1508" s="46">
        <v>846</v>
      </c>
      <c r="E1508" s="53">
        <v>195</v>
      </c>
      <c r="F1508" s="54">
        <v>770.14</v>
      </c>
      <c r="G1508" s="46">
        <v>770.14</v>
      </c>
      <c r="H1508" s="53">
        <v>119.14</v>
      </c>
      <c r="I1508" s="54">
        <v>134.5531</v>
      </c>
      <c r="J1508" s="46">
        <v>134.5531</v>
      </c>
      <c r="K1508" s="54">
        <v>15.73338</v>
      </c>
      <c r="L1508" s="46">
        <v>13.931520000000001</v>
      </c>
      <c r="M1508" s="53">
        <f t="shared" si="92"/>
        <v>1.8018599999999996</v>
      </c>
      <c r="N1508" s="11">
        <v>2.9307863540612482</v>
      </c>
      <c r="O1508" s="11">
        <v>2.5951390424264442</v>
      </c>
      <c r="P1508" s="11">
        <v>0.33564731163480438</v>
      </c>
      <c r="Q1508" s="26">
        <v>25350</v>
      </c>
      <c r="R1508">
        <v>62310</v>
      </c>
      <c r="S1508">
        <v>18830</v>
      </c>
      <c r="T1508" s="27">
        <f t="shared" si="93"/>
        <v>106490</v>
      </c>
      <c r="U1508" s="46" t="str">
        <f t="shared" si="94"/>
        <v>MN</v>
      </c>
      <c r="V1508">
        <f t="shared" si="95"/>
        <v>312099.43884398229</v>
      </c>
    </row>
    <row r="1509" spans="1:22" x14ac:dyDescent="0.2">
      <c r="A1509" s="24">
        <v>26087</v>
      </c>
      <c r="B1509" s="25" t="s">
        <v>1727</v>
      </c>
      <c r="C1509" s="46">
        <v>2425</v>
      </c>
      <c r="D1509" s="46">
        <v>2425</v>
      </c>
      <c r="E1509" s="53">
        <v>567</v>
      </c>
      <c r="F1509" s="54">
        <v>2124.3000000000002</v>
      </c>
      <c r="G1509" s="46">
        <v>2124.3000000000002</v>
      </c>
      <c r="H1509" s="53">
        <v>266.3</v>
      </c>
      <c r="I1509" s="54">
        <v>134.30000000000001</v>
      </c>
      <c r="J1509" s="46">
        <v>134.30000000000001</v>
      </c>
      <c r="K1509" s="54">
        <v>17.43638</v>
      </c>
      <c r="L1509" s="46">
        <v>15.739229999999999</v>
      </c>
      <c r="M1509" s="53">
        <f t="shared" si="92"/>
        <v>1.6971500000000006</v>
      </c>
      <c r="N1509" s="11">
        <v>3.2480181987739738</v>
      </c>
      <c r="O1509" s="11">
        <v>2.931876081772093</v>
      </c>
      <c r="P1509" s="11">
        <v>0.31614211700188072</v>
      </c>
      <c r="Q1509" s="26">
        <v>130150</v>
      </c>
      <c r="R1509">
        <v>96520</v>
      </c>
      <c r="S1509">
        <v>8730</v>
      </c>
      <c r="T1509" s="27">
        <f t="shared" si="93"/>
        <v>235400</v>
      </c>
      <c r="U1509" s="46" t="str">
        <f t="shared" si="94"/>
        <v>MI</v>
      </c>
      <c r="V1509">
        <f t="shared" si="95"/>
        <v>764583.48399139347</v>
      </c>
    </row>
    <row r="1510" spans="1:22" x14ac:dyDescent="0.2">
      <c r="A1510" s="24">
        <v>27011</v>
      </c>
      <c r="B1510" s="25" t="s">
        <v>1728</v>
      </c>
      <c r="C1510" s="46">
        <v>750</v>
      </c>
      <c r="D1510" s="46">
        <v>683</v>
      </c>
      <c r="E1510" s="53">
        <v>0</v>
      </c>
      <c r="F1510" s="54">
        <v>687.9</v>
      </c>
      <c r="G1510" s="46">
        <v>620.9</v>
      </c>
      <c r="H1510" s="53">
        <v>0</v>
      </c>
      <c r="I1510" s="54"/>
      <c r="J1510" s="46">
        <v>134.22579999999999</v>
      </c>
      <c r="K1510" s="54">
        <v>15.716559999999999</v>
      </c>
      <c r="L1510" s="46">
        <v>11.8704</v>
      </c>
      <c r="M1510" s="53">
        <f t="shared" si="92"/>
        <v>3.8461599999999994</v>
      </c>
      <c r="N1510" s="11">
        <v>2.927653154044767</v>
      </c>
      <c r="O1510" s="11">
        <v>2.2111972339858719</v>
      </c>
      <c r="P1510" s="11">
        <v>0.71645592005889436</v>
      </c>
      <c r="Q1510" s="26">
        <v>233110</v>
      </c>
      <c r="R1510">
        <v>14280</v>
      </c>
      <c r="S1510">
        <v>4340</v>
      </c>
      <c r="T1510" s="27">
        <f t="shared" si="93"/>
        <v>251730</v>
      </c>
      <c r="U1510" s="46" t="str">
        <f t="shared" si="94"/>
        <v>MN</v>
      </c>
      <c r="V1510">
        <f t="shared" si="95"/>
        <v>736978.12846768915</v>
      </c>
    </row>
    <row r="1511" spans="1:22" x14ac:dyDescent="0.2">
      <c r="A1511" s="24">
        <v>29073</v>
      </c>
      <c r="B1511" s="25" t="s">
        <v>1729</v>
      </c>
      <c r="C1511" s="46">
        <v>1045</v>
      </c>
      <c r="D1511" s="46">
        <v>1045</v>
      </c>
      <c r="E1511" s="53">
        <v>1045</v>
      </c>
      <c r="F1511" s="54">
        <v>922.62</v>
      </c>
      <c r="G1511" s="46">
        <v>922.62</v>
      </c>
      <c r="H1511" s="53">
        <v>922.62</v>
      </c>
      <c r="I1511" s="54">
        <v>134.17339999999999</v>
      </c>
      <c r="J1511" s="46">
        <v>134.17339999999999</v>
      </c>
      <c r="K1511" s="54">
        <v>12.714880000000001</v>
      </c>
      <c r="L1511" s="46">
        <v>11.155469999999999</v>
      </c>
      <c r="M1511" s="53">
        <f t="shared" si="92"/>
        <v>1.5594100000000015</v>
      </c>
      <c r="N1511" s="11">
        <v>2.3685054830892209</v>
      </c>
      <c r="O1511" s="11">
        <v>2.0780213310261129</v>
      </c>
      <c r="P1511" s="11">
        <v>0.29048415206310763</v>
      </c>
      <c r="Q1511" s="26">
        <v>15110</v>
      </c>
      <c r="R1511">
        <v>81990</v>
      </c>
      <c r="S1511">
        <v>6540</v>
      </c>
      <c r="T1511" s="27">
        <f t="shared" si="93"/>
        <v>103640</v>
      </c>
      <c r="U1511" s="46" t="str">
        <f t="shared" si="94"/>
        <v>MO</v>
      </c>
      <c r="V1511">
        <f t="shared" si="95"/>
        <v>245471.90826736685</v>
      </c>
    </row>
    <row r="1512" spans="1:22" x14ac:dyDescent="0.2">
      <c r="A1512" s="24">
        <v>21195</v>
      </c>
      <c r="B1512" s="25" t="s">
        <v>1730</v>
      </c>
      <c r="C1512" s="46">
        <v>416.24900000000002</v>
      </c>
      <c r="D1512" s="46">
        <v>416.24900000000002</v>
      </c>
      <c r="E1512" s="53">
        <v>70.137299999999996</v>
      </c>
      <c r="F1512" s="54">
        <v>334.26350000000002</v>
      </c>
      <c r="G1512" s="46">
        <v>334.26350000000002</v>
      </c>
      <c r="H1512" s="53">
        <v>0</v>
      </c>
      <c r="I1512" s="54"/>
      <c r="J1512" s="46">
        <v>134.03809999999999</v>
      </c>
      <c r="K1512" s="54">
        <v>11.478949999999999</v>
      </c>
      <c r="L1512" s="46">
        <v>16.277519999999999</v>
      </c>
      <c r="M1512" s="53">
        <f t="shared" si="92"/>
        <v>-4.7985699999999998</v>
      </c>
      <c r="N1512" s="11">
        <v>2.138278616479826</v>
      </c>
      <c r="O1512" s="11">
        <v>3.0321477962115608</v>
      </c>
      <c r="P1512" s="11">
        <v>-0.89386917973173485</v>
      </c>
      <c r="Q1512" s="26">
        <v>1910</v>
      </c>
      <c r="R1512">
        <v>7720</v>
      </c>
      <c r="S1512">
        <v>67440</v>
      </c>
      <c r="T1512" s="27">
        <f t="shared" si="93"/>
        <v>77070</v>
      </c>
      <c r="U1512" s="46" t="str">
        <f t="shared" si="94"/>
        <v>KY</v>
      </c>
      <c r="V1512">
        <f t="shared" si="95"/>
        <v>164797.1329721002</v>
      </c>
    </row>
    <row r="1513" spans="1:22" x14ac:dyDescent="0.2">
      <c r="A1513" s="24">
        <v>1077</v>
      </c>
      <c r="B1513" s="25" t="s">
        <v>1731</v>
      </c>
      <c r="C1513" s="46">
        <v>1250</v>
      </c>
      <c r="D1513" s="46">
        <v>1431</v>
      </c>
      <c r="E1513" s="53">
        <v>335</v>
      </c>
      <c r="F1513" s="54">
        <v>985.3</v>
      </c>
      <c r="G1513" s="46">
        <v>1166.3</v>
      </c>
      <c r="H1513" s="53">
        <v>70.300020000000004</v>
      </c>
      <c r="I1513" s="54">
        <v>133.92019999999999</v>
      </c>
      <c r="J1513" s="46">
        <v>133.92019999999999</v>
      </c>
      <c r="K1513" s="54">
        <v>11.49503</v>
      </c>
      <c r="L1513" s="46">
        <v>16.335280000000001</v>
      </c>
      <c r="M1513" s="53">
        <f t="shared" si="92"/>
        <v>-4.8402500000000011</v>
      </c>
      <c r="N1513" s="11">
        <v>2.1412739705978412</v>
      </c>
      <c r="O1513" s="11">
        <v>3.042907227421547</v>
      </c>
      <c r="P1513" s="11">
        <v>-0.90163325682370599</v>
      </c>
      <c r="Q1513" s="26">
        <v>53760</v>
      </c>
      <c r="R1513">
        <v>125640</v>
      </c>
      <c r="S1513">
        <v>3050</v>
      </c>
      <c r="T1513" s="27">
        <f t="shared" si="93"/>
        <v>182450</v>
      </c>
      <c r="U1513" s="46" t="str">
        <f t="shared" si="94"/>
        <v>AL</v>
      </c>
      <c r="V1513">
        <f t="shared" si="95"/>
        <v>390675.4359355761</v>
      </c>
    </row>
    <row r="1514" spans="1:22" x14ac:dyDescent="0.2">
      <c r="A1514" s="24">
        <v>5081</v>
      </c>
      <c r="B1514" s="25" t="s">
        <v>1732</v>
      </c>
      <c r="C1514" s="46">
        <v>602</v>
      </c>
      <c r="D1514" s="46">
        <v>164</v>
      </c>
      <c r="E1514" s="53">
        <v>317</v>
      </c>
      <c r="F1514" s="54">
        <v>236.58</v>
      </c>
      <c r="G1514" s="46">
        <v>0</v>
      </c>
      <c r="H1514" s="53">
        <v>0</v>
      </c>
      <c r="I1514" s="54">
        <v>133.92019999999999</v>
      </c>
      <c r="J1514" s="46">
        <v>133.92019999999999</v>
      </c>
      <c r="K1514" s="54">
        <v>11.489570000000001</v>
      </c>
      <c r="L1514" s="46">
        <v>16.49456</v>
      </c>
      <c r="M1514" s="53">
        <f t="shared" si="92"/>
        <v>-5.0049899999999994</v>
      </c>
      <c r="N1514" s="11">
        <v>2.1402568914010529</v>
      </c>
      <c r="O1514" s="11">
        <v>3.0725776256751249</v>
      </c>
      <c r="P1514" s="11">
        <v>-0.93232073427407214</v>
      </c>
      <c r="Q1514" s="26">
        <v>15890</v>
      </c>
      <c r="R1514">
        <v>89460</v>
      </c>
      <c r="S1514">
        <v>7700</v>
      </c>
      <c r="T1514" s="27">
        <f t="shared" si="93"/>
        <v>113050</v>
      </c>
      <c r="U1514" s="46" t="str">
        <f t="shared" si="94"/>
        <v>AR</v>
      </c>
      <c r="V1514">
        <f t="shared" si="95"/>
        <v>241956.04157288902</v>
      </c>
    </row>
    <row r="1515" spans="1:22" x14ac:dyDescent="0.2">
      <c r="A1515" s="24">
        <v>22039</v>
      </c>
      <c r="B1515" s="25" t="s">
        <v>1733</v>
      </c>
      <c r="C1515" s="46">
        <v>714</v>
      </c>
      <c r="D1515" s="46">
        <v>427</v>
      </c>
      <c r="E1515" s="53">
        <v>113</v>
      </c>
      <c r="F1515" s="54">
        <v>339.28</v>
      </c>
      <c r="G1515" s="46">
        <v>52.28</v>
      </c>
      <c r="H1515" s="53">
        <v>0</v>
      </c>
      <c r="I1515" s="54">
        <v>133.7936</v>
      </c>
      <c r="J1515" s="46">
        <v>133.7936</v>
      </c>
      <c r="K1515" s="54">
        <v>11.37416</v>
      </c>
      <c r="L1515" s="46">
        <v>16.72428</v>
      </c>
      <c r="M1515" s="53">
        <f t="shared" si="92"/>
        <v>-5.3501200000000004</v>
      </c>
      <c r="N1515" s="11">
        <v>2.1187585195876082</v>
      </c>
      <c r="O1515" s="11">
        <v>3.1153694632367261</v>
      </c>
      <c r="P1515" s="11">
        <v>-0.99661094364911818</v>
      </c>
      <c r="Q1515" s="26">
        <v>136900</v>
      </c>
      <c r="R1515">
        <v>47000</v>
      </c>
      <c r="S1515">
        <v>19170</v>
      </c>
      <c r="T1515" s="27">
        <f t="shared" si="93"/>
        <v>203070</v>
      </c>
      <c r="U1515" s="46" t="str">
        <f t="shared" si="94"/>
        <v>LA</v>
      </c>
      <c r="V1515">
        <f t="shared" si="95"/>
        <v>430256.2925726556</v>
      </c>
    </row>
    <row r="1516" spans="1:22" x14ac:dyDescent="0.2">
      <c r="A1516" s="24">
        <v>26045</v>
      </c>
      <c r="B1516" s="25" t="s">
        <v>1734</v>
      </c>
      <c r="C1516" s="46">
        <v>1524</v>
      </c>
      <c r="D1516" s="46">
        <v>1524</v>
      </c>
      <c r="E1516" s="53">
        <v>50</v>
      </c>
      <c r="F1516" s="54">
        <v>1333.86</v>
      </c>
      <c r="G1516" s="46">
        <v>1333.86</v>
      </c>
      <c r="H1516" s="53">
        <v>0</v>
      </c>
      <c r="I1516" s="54">
        <v>133.7936</v>
      </c>
      <c r="J1516" s="46">
        <v>133.7936</v>
      </c>
      <c r="K1516" s="54">
        <v>18.218589999999999</v>
      </c>
      <c r="L1516" s="46">
        <v>16.196300000000001</v>
      </c>
      <c r="M1516" s="53">
        <f t="shared" si="92"/>
        <v>2.0222899999999981</v>
      </c>
      <c r="N1516" s="11">
        <v>3.3937269017996581</v>
      </c>
      <c r="O1516" s="11">
        <v>3.0170182774637229</v>
      </c>
      <c r="P1516" s="11">
        <v>0.37670862433593522</v>
      </c>
      <c r="Q1516" s="26">
        <v>164680</v>
      </c>
      <c r="R1516">
        <v>67070</v>
      </c>
      <c r="S1516">
        <v>3620</v>
      </c>
      <c r="T1516" s="27">
        <f t="shared" si="93"/>
        <v>235370</v>
      </c>
      <c r="U1516" s="46" t="str">
        <f t="shared" si="94"/>
        <v>MI</v>
      </c>
      <c r="V1516">
        <f t="shared" si="95"/>
        <v>798781.50087658549</v>
      </c>
    </row>
    <row r="1517" spans="1:22" x14ac:dyDescent="0.2">
      <c r="A1517" s="24">
        <v>54101</v>
      </c>
      <c r="B1517" s="25" t="s">
        <v>1735</v>
      </c>
      <c r="C1517" s="46">
        <v>862</v>
      </c>
      <c r="D1517" s="46">
        <v>0</v>
      </c>
      <c r="E1517" s="53">
        <v>0</v>
      </c>
      <c r="F1517" s="54">
        <v>653.62</v>
      </c>
      <c r="G1517" s="46">
        <v>0</v>
      </c>
      <c r="H1517" s="53">
        <v>0</v>
      </c>
      <c r="I1517" s="54"/>
      <c r="J1517" s="46">
        <v>133.7115</v>
      </c>
      <c r="K1517" s="54">
        <v>24.9467</v>
      </c>
      <c r="L1517" s="46">
        <v>22.799939999999999</v>
      </c>
      <c r="M1517" s="53">
        <f t="shared" si="92"/>
        <v>2.1467600000000004</v>
      </c>
      <c r="N1517" s="11">
        <v>4.6470273989987998</v>
      </c>
      <c r="O1517" s="11">
        <v>4.2471327219844186</v>
      </c>
      <c r="P1517" s="11">
        <v>0.39989467701438131</v>
      </c>
      <c r="Q1517" s="26">
        <v>2190</v>
      </c>
      <c r="R1517">
        <v>2410</v>
      </c>
      <c r="S1517">
        <v>0</v>
      </c>
      <c r="T1517" s="27">
        <f t="shared" si="93"/>
        <v>4600</v>
      </c>
      <c r="U1517" s="46" t="str">
        <f t="shared" si="94"/>
        <v>WV</v>
      </c>
      <c r="V1517">
        <f t="shared" si="95"/>
        <v>21376.326035394479</v>
      </c>
    </row>
    <row r="1518" spans="1:22" x14ac:dyDescent="0.2">
      <c r="A1518" s="24">
        <v>42121</v>
      </c>
      <c r="B1518" s="25" t="s">
        <v>1736</v>
      </c>
      <c r="C1518" s="46">
        <v>1195</v>
      </c>
      <c r="D1518" s="46">
        <v>1195</v>
      </c>
      <c r="E1518" s="53">
        <v>200</v>
      </c>
      <c r="F1518" s="54">
        <v>704.2</v>
      </c>
      <c r="G1518" s="46">
        <v>704.2</v>
      </c>
      <c r="H1518" s="53">
        <v>0</v>
      </c>
      <c r="I1518" s="54"/>
      <c r="J1518" s="46">
        <v>133.57679999999999</v>
      </c>
      <c r="K1518" s="54">
        <v>24.696439999999999</v>
      </c>
      <c r="L1518" s="46">
        <v>22.720359999999999</v>
      </c>
      <c r="M1518" s="53">
        <f t="shared" si="92"/>
        <v>1.9760799999999996</v>
      </c>
      <c r="N1518" s="11">
        <v>4.6004094063635632</v>
      </c>
      <c r="O1518" s="11">
        <v>4.2323086995521004</v>
      </c>
      <c r="P1518" s="11">
        <v>0.3681007068114639</v>
      </c>
      <c r="Q1518" s="26">
        <v>28590</v>
      </c>
      <c r="R1518">
        <v>30630</v>
      </c>
      <c r="S1518">
        <v>6380</v>
      </c>
      <c r="T1518" s="27">
        <f t="shared" si="93"/>
        <v>65600</v>
      </c>
      <c r="U1518" s="46" t="str">
        <f t="shared" si="94"/>
        <v>PA</v>
      </c>
      <c r="V1518">
        <f t="shared" si="95"/>
        <v>301786.85705744976</v>
      </c>
    </row>
    <row r="1519" spans="1:22" x14ac:dyDescent="0.2">
      <c r="A1519" s="24">
        <v>29177</v>
      </c>
      <c r="B1519" s="25" t="s">
        <v>1737</v>
      </c>
      <c r="C1519" s="46">
        <v>1275</v>
      </c>
      <c r="D1519" s="46">
        <v>812</v>
      </c>
      <c r="E1519" s="53">
        <v>177</v>
      </c>
      <c r="F1519" s="54">
        <v>1209.3800000000001</v>
      </c>
      <c r="G1519" s="46">
        <v>746.38</v>
      </c>
      <c r="H1519" s="53">
        <v>111.38</v>
      </c>
      <c r="I1519" s="54">
        <v>133.54050000000001</v>
      </c>
      <c r="J1519" s="46">
        <v>133.54050000000001</v>
      </c>
      <c r="K1519" s="54">
        <v>13.72424</v>
      </c>
      <c r="L1519" s="46">
        <v>12.23471</v>
      </c>
      <c r="M1519" s="53">
        <f t="shared" si="92"/>
        <v>1.4895300000000002</v>
      </c>
      <c r="N1519" s="11">
        <v>2.5565272885966999</v>
      </c>
      <c r="O1519" s="11">
        <v>2.279060260026561</v>
      </c>
      <c r="P1519" s="11">
        <v>0.27746702857013888</v>
      </c>
      <c r="Q1519" s="26">
        <v>132610</v>
      </c>
      <c r="R1519">
        <v>125000</v>
      </c>
      <c r="S1519">
        <v>9070</v>
      </c>
      <c r="T1519" s="27">
        <f t="shared" si="93"/>
        <v>266680</v>
      </c>
      <c r="U1519" s="46" t="str">
        <f t="shared" si="94"/>
        <v>MO</v>
      </c>
      <c r="V1519">
        <f t="shared" si="95"/>
        <v>681774.69732296793</v>
      </c>
    </row>
    <row r="1520" spans="1:22" x14ac:dyDescent="0.2">
      <c r="A1520" s="24">
        <v>17025</v>
      </c>
      <c r="B1520" s="25" t="s">
        <v>1738</v>
      </c>
      <c r="C1520" s="46">
        <v>1139</v>
      </c>
      <c r="D1520" s="46">
        <v>1407</v>
      </c>
      <c r="E1520" s="53">
        <v>108</v>
      </c>
      <c r="F1520" s="54">
        <v>1029.06</v>
      </c>
      <c r="G1520" s="46">
        <v>1297.06</v>
      </c>
      <c r="H1520" s="53">
        <v>0</v>
      </c>
      <c r="I1520" s="54">
        <v>133.41390000000001</v>
      </c>
      <c r="J1520" s="46">
        <v>133.41390000000001</v>
      </c>
      <c r="K1520" s="54">
        <v>13.65385</v>
      </c>
      <c r="L1520" s="46">
        <v>11.454459999999999</v>
      </c>
      <c r="M1520" s="53">
        <f t="shared" si="92"/>
        <v>2.1993900000000011</v>
      </c>
      <c r="N1520" s="11">
        <v>2.5434151632007338</v>
      </c>
      <c r="O1520" s="11">
        <v>2.133716662353569</v>
      </c>
      <c r="P1520" s="11">
        <v>0.40969850084716508</v>
      </c>
      <c r="Q1520" s="26">
        <v>183130</v>
      </c>
      <c r="R1520">
        <v>27440</v>
      </c>
      <c r="S1520">
        <v>2140</v>
      </c>
      <c r="T1520" s="27">
        <f t="shared" si="93"/>
        <v>212710</v>
      </c>
      <c r="U1520" s="46" t="str">
        <f t="shared" si="94"/>
        <v>IL</v>
      </c>
      <c r="V1520">
        <f t="shared" si="95"/>
        <v>541009.83936442807</v>
      </c>
    </row>
    <row r="1521" spans="1:22" x14ac:dyDescent="0.2">
      <c r="A1521" s="24">
        <v>39061</v>
      </c>
      <c r="B1521" s="25" t="s">
        <v>1739</v>
      </c>
      <c r="C1521" s="46">
        <v>1847</v>
      </c>
      <c r="D1521" s="46">
        <v>774</v>
      </c>
      <c r="E1521" s="53">
        <v>0</v>
      </c>
      <c r="F1521" s="54">
        <v>1500.24</v>
      </c>
      <c r="G1521" s="46">
        <v>427.24</v>
      </c>
      <c r="H1521" s="53">
        <v>0</v>
      </c>
      <c r="I1521" s="54"/>
      <c r="J1521" s="46">
        <v>133.2124</v>
      </c>
      <c r="K1521" s="54">
        <v>20.43881</v>
      </c>
      <c r="L1521" s="46">
        <v>18.708780000000001</v>
      </c>
      <c r="M1521" s="53">
        <f t="shared" si="92"/>
        <v>1.7300299999999993</v>
      </c>
      <c r="N1521" s="11">
        <v>3.807305578410396</v>
      </c>
      <c r="O1521" s="11">
        <v>3.485038632838843</v>
      </c>
      <c r="P1521" s="11">
        <v>0.32226694557155422</v>
      </c>
      <c r="Q1521" s="26">
        <v>10930</v>
      </c>
      <c r="R1521">
        <v>11410</v>
      </c>
      <c r="S1521">
        <v>3500</v>
      </c>
      <c r="T1521" s="27">
        <f t="shared" si="93"/>
        <v>25840</v>
      </c>
      <c r="U1521" s="46" t="str">
        <f t="shared" si="94"/>
        <v>OH</v>
      </c>
      <c r="V1521">
        <f t="shared" si="95"/>
        <v>98380.776146124626</v>
      </c>
    </row>
    <row r="1522" spans="1:22" x14ac:dyDescent="0.2">
      <c r="A1522" s="24">
        <v>26093</v>
      </c>
      <c r="B1522" s="25" t="s">
        <v>1740</v>
      </c>
      <c r="C1522" s="46">
        <v>2360</v>
      </c>
      <c r="D1522" s="46">
        <v>2360</v>
      </c>
      <c r="E1522" s="53">
        <v>1042</v>
      </c>
      <c r="F1522" s="54">
        <v>1843.26</v>
      </c>
      <c r="G1522" s="46">
        <v>1843.26</v>
      </c>
      <c r="H1522" s="53">
        <v>525.26</v>
      </c>
      <c r="I1522" s="54"/>
      <c r="J1522" s="46">
        <v>133.17529999999999</v>
      </c>
      <c r="K1522" s="54">
        <v>16.460629999999998</v>
      </c>
      <c r="L1522" s="46">
        <v>14.81861</v>
      </c>
      <c r="M1522" s="53">
        <f t="shared" si="92"/>
        <v>1.6420199999999987</v>
      </c>
      <c r="N1522" s="11">
        <v>3.0662572049522221</v>
      </c>
      <c r="O1522" s="11">
        <v>2.760384607386051</v>
      </c>
      <c r="P1522" s="11">
        <v>0.30587259756617119</v>
      </c>
      <c r="Q1522" s="26">
        <v>62080</v>
      </c>
      <c r="R1522">
        <v>69260</v>
      </c>
      <c r="S1522">
        <v>5500</v>
      </c>
      <c r="T1522" s="27">
        <f t="shared" si="93"/>
        <v>136840</v>
      </c>
      <c r="U1522" s="46" t="str">
        <f t="shared" si="94"/>
        <v>MI</v>
      </c>
      <c r="V1522">
        <f t="shared" si="95"/>
        <v>419586.63592566206</v>
      </c>
    </row>
    <row r="1523" spans="1:22" x14ac:dyDescent="0.2">
      <c r="A1523" s="24">
        <v>5063</v>
      </c>
      <c r="B1523" s="25" t="s">
        <v>1741</v>
      </c>
      <c r="C1523" s="46">
        <v>844</v>
      </c>
      <c r="D1523" s="46">
        <v>198</v>
      </c>
      <c r="E1523" s="53">
        <v>241</v>
      </c>
      <c r="F1523" s="54">
        <v>588.26</v>
      </c>
      <c r="G1523" s="46">
        <v>0</v>
      </c>
      <c r="H1523" s="53">
        <v>0</v>
      </c>
      <c r="I1523" s="54">
        <v>133.16069999999999</v>
      </c>
      <c r="J1523" s="46">
        <v>133.16069999999999</v>
      </c>
      <c r="K1523" s="54">
        <v>11.56601</v>
      </c>
      <c r="L1523" s="46">
        <v>16.179670000000002</v>
      </c>
      <c r="M1523" s="53">
        <f t="shared" si="92"/>
        <v>-4.6136600000000012</v>
      </c>
      <c r="N1523" s="11">
        <v>2.1544960001560969</v>
      </c>
      <c r="O1523" s="11">
        <v>3.0139204703130651</v>
      </c>
      <c r="P1523" s="11">
        <v>-0.85942447015696699</v>
      </c>
      <c r="Q1523" s="26">
        <v>67320</v>
      </c>
      <c r="R1523">
        <v>123520</v>
      </c>
      <c r="S1523">
        <v>9110</v>
      </c>
      <c r="T1523" s="27">
        <f t="shared" si="93"/>
        <v>199950</v>
      </c>
      <c r="U1523" s="46" t="str">
        <f t="shared" si="94"/>
        <v>AR</v>
      </c>
      <c r="V1523">
        <f t="shared" si="95"/>
        <v>430791.47523121157</v>
      </c>
    </row>
    <row r="1524" spans="1:22" x14ac:dyDescent="0.2">
      <c r="A1524" s="24">
        <v>39121</v>
      </c>
      <c r="B1524" s="25" t="s">
        <v>1742</v>
      </c>
      <c r="C1524" s="46">
        <v>772</v>
      </c>
      <c r="D1524" s="46">
        <v>772</v>
      </c>
      <c r="E1524" s="53">
        <v>143</v>
      </c>
      <c r="F1524" s="54">
        <v>393.16</v>
      </c>
      <c r="G1524" s="46">
        <v>393.16</v>
      </c>
      <c r="H1524" s="53">
        <v>0</v>
      </c>
      <c r="I1524" s="54">
        <v>133.16069999999999</v>
      </c>
      <c r="J1524" s="46">
        <v>133.16069999999999</v>
      </c>
      <c r="K1524" s="54">
        <v>23.591830000000002</v>
      </c>
      <c r="L1524" s="46">
        <v>21.767340000000001</v>
      </c>
      <c r="M1524" s="53">
        <f t="shared" si="92"/>
        <v>1.8244900000000008</v>
      </c>
      <c r="N1524" s="11">
        <v>4.3946445983846303</v>
      </c>
      <c r="O1524" s="11">
        <v>4.0547818101521456</v>
      </c>
      <c r="P1524" s="11">
        <v>0.33986278823248461</v>
      </c>
      <c r="Q1524" s="26">
        <v>14140</v>
      </c>
      <c r="R1524">
        <v>32360</v>
      </c>
      <c r="S1524">
        <v>9630</v>
      </c>
      <c r="T1524" s="27">
        <f t="shared" si="93"/>
        <v>56130</v>
      </c>
      <c r="U1524" s="46" t="str">
        <f t="shared" si="94"/>
        <v>OH</v>
      </c>
      <c r="V1524">
        <f t="shared" si="95"/>
        <v>246671.4013073293</v>
      </c>
    </row>
    <row r="1525" spans="1:22" x14ac:dyDescent="0.2">
      <c r="A1525" s="24">
        <v>47031</v>
      </c>
      <c r="B1525" s="25" t="s">
        <v>1743</v>
      </c>
      <c r="C1525" s="46">
        <v>1837</v>
      </c>
      <c r="D1525" s="46">
        <v>1365</v>
      </c>
      <c r="E1525" s="53">
        <v>875</v>
      </c>
      <c r="F1525" s="54">
        <v>1609.76</v>
      </c>
      <c r="G1525" s="46">
        <v>1137.76</v>
      </c>
      <c r="H1525" s="53">
        <v>647.76</v>
      </c>
      <c r="I1525" s="54">
        <v>133.16069999999999</v>
      </c>
      <c r="J1525" s="46">
        <v>133.16069999999999</v>
      </c>
      <c r="K1525" s="54">
        <v>11.39512</v>
      </c>
      <c r="L1525" s="46">
        <v>16.233329999999999</v>
      </c>
      <c r="M1525" s="53">
        <f t="shared" si="92"/>
        <v>-4.8382099999999983</v>
      </c>
      <c r="N1525" s="11">
        <v>2.1226629115225339</v>
      </c>
      <c r="O1525" s="11">
        <v>3.0239161607342528</v>
      </c>
      <c r="P1525" s="11">
        <v>-0.90125324921171834</v>
      </c>
      <c r="Q1525" s="26">
        <v>38930</v>
      </c>
      <c r="R1525">
        <v>84900</v>
      </c>
      <c r="S1525">
        <v>2460</v>
      </c>
      <c r="T1525" s="27">
        <f t="shared" si="93"/>
        <v>126290</v>
      </c>
      <c r="U1525" s="46" t="str">
        <f t="shared" si="94"/>
        <v>TN</v>
      </c>
      <c r="V1525">
        <f t="shared" si="95"/>
        <v>268071.09909618081</v>
      </c>
    </row>
    <row r="1526" spans="1:22" x14ac:dyDescent="0.2">
      <c r="A1526" s="24">
        <v>26019</v>
      </c>
      <c r="B1526" s="25" t="s">
        <v>1744</v>
      </c>
      <c r="C1526" s="46">
        <v>1377</v>
      </c>
      <c r="D1526" s="46">
        <v>1618</v>
      </c>
      <c r="E1526" s="53">
        <v>407</v>
      </c>
      <c r="F1526" s="54">
        <v>1215.72</v>
      </c>
      <c r="G1526" s="46">
        <v>1456.72</v>
      </c>
      <c r="H1526" s="53">
        <v>245.72</v>
      </c>
      <c r="I1526" s="54"/>
      <c r="J1526" s="46">
        <v>133.07820000000001</v>
      </c>
      <c r="K1526" s="54">
        <v>18.016929999999999</v>
      </c>
      <c r="L1526" s="46">
        <v>15.82973</v>
      </c>
      <c r="M1526" s="53">
        <f t="shared" si="92"/>
        <v>2.1871999999999989</v>
      </c>
      <c r="N1526" s="11">
        <v>3.3561620316852911</v>
      </c>
      <c r="O1526" s="11">
        <v>2.94873426259799</v>
      </c>
      <c r="P1526" s="11">
        <v>0.40742776908730088</v>
      </c>
      <c r="Q1526" s="26">
        <v>13020</v>
      </c>
      <c r="R1526">
        <v>1850</v>
      </c>
      <c r="S1526">
        <v>18380</v>
      </c>
      <c r="T1526" s="27">
        <f t="shared" si="93"/>
        <v>33250</v>
      </c>
      <c r="U1526" s="46" t="str">
        <f t="shared" si="94"/>
        <v>MI</v>
      </c>
      <c r="V1526">
        <f t="shared" si="95"/>
        <v>111592.38755353593</v>
      </c>
    </row>
    <row r="1527" spans="1:22" x14ac:dyDescent="0.2">
      <c r="A1527" s="24">
        <v>13057</v>
      </c>
      <c r="B1527" s="25" t="s">
        <v>1745</v>
      </c>
      <c r="C1527" s="46">
        <v>2622</v>
      </c>
      <c r="D1527" s="46">
        <v>3193</v>
      </c>
      <c r="E1527" s="53">
        <v>2372</v>
      </c>
      <c r="F1527" s="54">
        <v>2119.5</v>
      </c>
      <c r="G1527" s="46">
        <v>2690.5</v>
      </c>
      <c r="H1527" s="53">
        <v>1869.5</v>
      </c>
      <c r="I1527" s="54">
        <v>133.0342</v>
      </c>
      <c r="J1527" s="46">
        <v>133.0342</v>
      </c>
      <c r="K1527" s="54">
        <v>12.671139999999999</v>
      </c>
      <c r="L1527" s="46">
        <v>20.160640000000001</v>
      </c>
      <c r="M1527" s="53">
        <f t="shared" si="92"/>
        <v>-7.4895000000000014</v>
      </c>
      <c r="N1527" s="11">
        <v>2.360357672820439</v>
      </c>
      <c r="O1527" s="11">
        <v>3.7554885600641028</v>
      </c>
      <c r="P1527" s="11">
        <v>-1.3951308872436641</v>
      </c>
      <c r="Q1527" s="26">
        <v>400</v>
      </c>
      <c r="R1527">
        <v>27600</v>
      </c>
      <c r="S1527">
        <v>6690</v>
      </c>
      <c r="T1527" s="27">
        <f t="shared" si="93"/>
        <v>34690</v>
      </c>
      <c r="U1527" s="46" t="str">
        <f t="shared" si="94"/>
        <v>GA</v>
      </c>
      <c r="V1527">
        <f t="shared" si="95"/>
        <v>81880.807670141032</v>
      </c>
    </row>
    <row r="1528" spans="1:22" x14ac:dyDescent="0.2">
      <c r="A1528" s="24">
        <v>10003</v>
      </c>
      <c r="B1528" s="25" t="s">
        <v>1746</v>
      </c>
      <c r="C1528" s="46">
        <v>3088</v>
      </c>
      <c r="D1528" s="46">
        <v>3708</v>
      </c>
      <c r="E1528" s="53">
        <v>1939</v>
      </c>
      <c r="F1528" s="54">
        <v>2396.44</v>
      </c>
      <c r="G1528" s="46">
        <v>3016.44</v>
      </c>
      <c r="H1528" s="53">
        <v>1247.44</v>
      </c>
      <c r="I1528" s="54">
        <v>132.9076</v>
      </c>
      <c r="J1528" s="46">
        <v>132.9076</v>
      </c>
      <c r="K1528" s="54">
        <v>25.480689999999999</v>
      </c>
      <c r="L1528" s="46">
        <v>23.188800000000001</v>
      </c>
      <c r="M1528" s="53">
        <f t="shared" si="92"/>
        <v>2.2918899999999987</v>
      </c>
      <c r="N1528" s="11">
        <v>4.7464981170012361</v>
      </c>
      <c r="O1528" s="11">
        <v>4.3195688788458337</v>
      </c>
      <c r="P1528" s="11">
        <v>0.42692923815540151</v>
      </c>
      <c r="Q1528" s="26">
        <v>69200</v>
      </c>
      <c r="R1528">
        <v>34970</v>
      </c>
      <c r="S1528">
        <v>0</v>
      </c>
      <c r="T1528" s="27">
        <f t="shared" si="93"/>
        <v>104170</v>
      </c>
      <c r="U1528" s="46" t="str">
        <f t="shared" si="94"/>
        <v>DE</v>
      </c>
      <c r="V1528">
        <f t="shared" si="95"/>
        <v>494442.70884801878</v>
      </c>
    </row>
    <row r="1529" spans="1:22" x14ac:dyDescent="0.2">
      <c r="A1529" s="24">
        <v>31065</v>
      </c>
      <c r="B1529" s="25" t="s">
        <v>1747</v>
      </c>
      <c r="C1529" s="46">
        <v>539</v>
      </c>
      <c r="D1529" s="46">
        <v>368</v>
      </c>
      <c r="E1529" s="53">
        <v>539</v>
      </c>
      <c r="F1529" s="54">
        <v>391.98</v>
      </c>
      <c r="G1529" s="46">
        <v>220.98</v>
      </c>
      <c r="H1529" s="53">
        <v>391.98</v>
      </c>
      <c r="I1529" s="54">
        <v>132.9076</v>
      </c>
      <c r="J1529" s="46">
        <v>132.9076</v>
      </c>
      <c r="K1529" s="54">
        <v>14.57033</v>
      </c>
      <c r="L1529" s="46">
        <v>11.61608</v>
      </c>
      <c r="M1529" s="53">
        <f t="shared" si="92"/>
        <v>2.95425</v>
      </c>
      <c r="N1529" s="11">
        <v>2.7141354456683322</v>
      </c>
      <c r="O1529" s="11">
        <v>2.1638229516914849</v>
      </c>
      <c r="P1529" s="11">
        <v>0.55031249397684678</v>
      </c>
      <c r="Q1529" s="26">
        <v>217370</v>
      </c>
      <c r="R1529">
        <v>260</v>
      </c>
      <c r="S1529">
        <v>190680</v>
      </c>
      <c r="T1529" s="27">
        <f t="shared" si="93"/>
        <v>408310</v>
      </c>
      <c r="U1529" s="46" t="str">
        <f t="shared" si="94"/>
        <v>NE</v>
      </c>
      <c r="V1529">
        <f t="shared" si="95"/>
        <v>1108208.6438208367</v>
      </c>
    </row>
    <row r="1530" spans="1:22" x14ac:dyDescent="0.2">
      <c r="A1530" s="24">
        <v>55007</v>
      </c>
      <c r="B1530" s="25" t="s">
        <v>1748</v>
      </c>
      <c r="C1530" s="46">
        <v>925</v>
      </c>
      <c r="D1530" s="46">
        <v>925</v>
      </c>
      <c r="E1530" s="53">
        <v>96</v>
      </c>
      <c r="F1530" s="54">
        <v>727.18</v>
      </c>
      <c r="G1530" s="46">
        <v>727.18</v>
      </c>
      <c r="H1530" s="53">
        <v>0</v>
      </c>
      <c r="I1530" s="54">
        <v>132.9076</v>
      </c>
      <c r="J1530" s="46">
        <v>132.9076</v>
      </c>
      <c r="K1530" s="54">
        <v>16.696760000000001</v>
      </c>
      <c r="L1530" s="46">
        <v>14.554349999999999</v>
      </c>
      <c r="M1530" s="53">
        <f t="shared" si="92"/>
        <v>2.1424100000000017</v>
      </c>
      <c r="N1530" s="11">
        <v>3.1102430860397252</v>
      </c>
      <c r="O1530" s="11">
        <v>2.711158719374434</v>
      </c>
      <c r="P1530" s="11">
        <v>0.39908436666529151</v>
      </c>
      <c r="Q1530" s="26">
        <v>6690</v>
      </c>
      <c r="R1530">
        <v>51140</v>
      </c>
      <c r="S1530">
        <v>7490</v>
      </c>
      <c r="T1530" s="27">
        <f t="shared" si="93"/>
        <v>65320</v>
      </c>
      <c r="U1530" s="46" t="str">
        <f t="shared" si="94"/>
        <v>WI</v>
      </c>
      <c r="V1530">
        <f t="shared" si="95"/>
        <v>203161.07838011486</v>
      </c>
    </row>
    <row r="1531" spans="1:22" x14ac:dyDescent="0.2">
      <c r="A1531" s="24">
        <v>55053</v>
      </c>
      <c r="B1531" s="25" t="s">
        <v>1749</v>
      </c>
      <c r="C1531" s="46">
        <v>803</v>
      </c>
      <c r="D1531" s="46">
        <v>717</v>
      </c>
      <c r="E1531" s="53">
        <v>88</v>
      </c>
      <c r="F1531" s="54">
        <v>362.96</v>
      </c>
      <c r="G1531" s="46">
        <v>276.95999999999998</v>
      </c>
      <c r="H1531" s="53">
        <v>0</v>
      </c>
      <c r="I1531" s="54">
        <v>132.9076</v>
      </c>
      <c r="J1531" s="46">
        <v>132.9076</v>
      </c>
      <c r="K1531" s="54">
        <v>16.592320000000001</v>
      </c>
      <c r="L1531" s="46">
        <v>14.17038</v>
      </c>
      <c r="M1531" s="53">
        <f t="shared" si="92"/>
        <v>2.4219400000000011</v>
      </c>
      <c r="N1531" s="11">
        <v>3.090788186531916</v>
      </c>
      <c r="O1531" s="11">
        <v>2.6396334631123399</v>
      </c>
      <c r="P1531" s="11">
        <v>0.45115472341957691</v>
      </c>
      <c r="Q1531" s="26">
        <v>126540</v>
      </c>
      <c r="R1531">
        <v>19480</v>
      </c>
      <c r="S1531">
        <v>19230</v>
      </c>
      <c r="T1531" s="27">
        <f t="shared" si="93"/>
        <v>165250</v>
      </c>
      <c r="U1531" s="46" t="str">
        <f t="shared" si="94"/>
        <v>WI</v>
      </c>
      <c r="V1531">
        <f t="shared" si="95"/>
        <v>510752.74782439909</v>
      </c>
    </row>
    <row r="1532" spans="1:22" x14ac:dyDescent="0.2">
      <c r="A1532" s="24">
        <v>39015</v>
      </c>
      <c r="B1532" s="25" t="s">
        <v>1750</v>
      </c>
      <c r="C1532" s="46">
        <v>1827</v>
      </c>
      <c r="D1532" s="46">
        <v>1431</v>
      </c>
      <c r="E1532" s="53">
        <v>333</v>
      </c>
      <c r="F1532" s="54">
        <v>1297.5999999999999</v>
      </c>
      <c r="G1532" s="46">
        <v>901.6</v>
      </c>
      <c r="H1532" s="53">
        <v>0</v>
      </c>
      <c r="I1532" s="54"/>
      <c r="J1532" s="46">
        <v>132.85319999999999</v>
      </c>
      <c r="K1532" s="54">
        <v>25.402830000000002</v>
      </c>
      <c r="L1532" s="46">
        <v>23.132100000000001</v>
      </c>
      <c r="M1532" s="53">
        <f t="shared" si="92"/>
        <v>2.2707300000000004</v>
      </c>
      <c r="N1532" s="11">
        <v>4.7319944931437314</v>
      </c>
      <c r="O1532" s="11">
        <v>4.3090069025714888</v>
      </c>
      <c r="P1532" s="11">
        <v>0.42298759057224178</v>
      </c>
      <c r="Q1532" s="26">
        <v>111130</v>
      </c>
      <c r="R1532">
        <v>55820</v>
      </c>
      <c r="S1532">
        <v>9080</v>
      </c>
      <c r="T1532" s="27">
        <f t="shared" si="93"/>
        <v>176030</v>
      </c>
      <c r="U1532" s="46" t="str">
        <f t="shared" si="94"/>
        <v>OH</v>
      </c>
      <c r="V1532">
        <f t="shared" si="95"/>
        <v>832972.99062809104</v>
      </c>
    </row>
    <row r="1533" spans="1:22" x14ac:dyDescent="0.2">
      <c r="A1533" s="24">
        <v>1009</v>
      </c>
      <c r="B1533" s="25" t="s">
        <v>1751</v>
      </c>
      <c r="C1533" s="46">
        <v>803</v>
      </c>
      <c r="D1533" s="46">
        <v>757</v>
      </c>
      <c r="E1533" s="53">
        <v>529</v>
      </c>
      <c r="F1533" s="54">
        <v>422.4</v>
      </c>
      <c r="G1533" s="46">
        <v>376.4</v>
      </c>
      <c r="H1533" s="53">
        <v>148.4</v>
      </c>
      <c r="I1533" s="54">
        <v>132.78100000000001</v>
      </c>
      <c r="J1533" s="46">
        <v>132.78100000000001</v>
      </c>
      <c r="K1533" s="54">
        <v>11.551729999999999</v>
      </c>
      <c r="L1533" s="46">
        <v>16.595960000000002</v>
      </c>
      <c r="M1533" s="53">
        <f t="shared" si="92"/>
        <v>-5.0442300000000024</v>
      </c>
      <c r="N1533" s="11">
        <v>2.151835946872187</v>
      </c>
      <c r="O1533" s="11">
        <v>3.091466239329776</v>
      </c>
      <c r="P1533" s="11">
        <v>-0.93963029245758867</v>
      </c>
      <c r="Q1533" s="26">
        <v>23270</v>
      </c>
      <c r="R1533">
        <v>112670</v>
      </c>
      <c r="S1533">
        <v>15540</v>
      </c>
      <c r="T1533" s="27">
        <f t="shared" si="93"/>
        <v>151480</v>
      </c>
      <c r="U1533" s="46" t="str">
        <f t="shared" si="94"/>
        <v>AL</v>
      </c>
      <c r="V1533">
        <f t="shared" si="95"/>
        <v>325960.10923219891</v>
      </c>
    </row>
    <row r="1534" spans="1:22" x14ac:dyDescent="0.2">
      <c r="A1534" s="24">
        <v>13069</v>
      </c>
      <c r="B1534" s="25" t="s">
        <v>1752</v>
      </c>
      <c r="C1534" s="46">
        <v>879</v>
      </c>
      <c r="D1534" s="46">
        <v>1049</v>
      </c>
      <c r="E1534" s="53">
        <v>186</v>
      </c>
      <c r="F1534" s="54">
        <v>75.159970000000001</v>
      </c>
      <c r="G1534" s="46">
        <v>245.16</v>
      </c>
      <c r="H1534" s="53">
        <v>0</v>
      </c>
      <c r="I1534" s="54">
        <v>132.78100000000001</v>
      </c>
      <c r="J1534" s="46">
        <v>132.78100000000001</v>
      </c>
      <c r="K1534" s="54">
        <v>15.118919999999999</v>
      </c>
      <c r="L1534" s="46">
        <v>22.17595</v>
      </c>
      <c r="M1534" s="53">
        <f t="shared" si="92"/>
        <v>-7.057030000000001</v>
      </c>
      <c r="N1534" s="11">
        <v>2.8163258259918522</v>
      </c>
      <c r="O1534" s="11">
        <v>4.1308969622766716</v>
      </c>
      <c r="P1534" s="11">
        <v>-1.3145711362848189</v>
      </c>
      <c r="Q1534" s="26">
        <v>78310</v>
      </c>
      <c r="R1534">
        <v>29420</v>
      </c>
      <c r="S1534">
        <v>35940</v>
      </c>
      <c r="T1534" s="27">
        <f t="shared" si="93"/>
        <v>143670</v>
      </c>
      <c r="U1534" s="46" t="str">
        <f t="shared" si="94"/>
        <v>GA</v>
      </c>
      <c r="V1534">
        <f t="shared" si="95"/>
        <v>404621.53142024943</v>
      </c>
    </row>
    <row r="1535" spans="1:22" x14ac:dyDescent="0.2">
      <c r="A1535" s="24">
        <v>27089</v>
      </c>
      <c r="B1535" s="25" t="s">
        <v>1753</v>
      </c>
      <c r="C1535" s="46">
        <v>563</v>
      </c>
      <c r="D1535" s="46">
        <v>563</v>
      </c>
      <c r="E1535" s="53">
        <v>0</v>
      </c>
      <c r="F1535" s="54">
        <v>563</v>
      </c>
      <c r="G1535" s="46">
        <v>563</v>
      </c>
      <c r="H1535" s="53">
        <v>0</v>
      </c>
      <c r="I1535" s="54">
        <v>132.78100000000001</v>
      </c>
      <c r="J1535" s="46">
        <v>132.78100000000001</v>
      </c>
      <c r="K1535" s="54">
        <v>15.27121</v>
      </c>
      <c r="L1535" s="46">
        <v>13.48152</v>
      </c>
      <c r="M1535" s="53">
        <f t="shared" si="92"/>
        <v>1.7896900000000002</v>
      </c>
      <c r="N1535" s="11">
        <v>2.844694139339651</v>
      </c>
      <c r="O1535" s="11">
        <v>2.5113138338998859</v>
      </c>
      <c r="P1535" s="11">
        <v>0.3333803054397641</v>
      </c>
      <c r="Q1535" s="26">
        <v>539460</v>
      </c>
      <c r="R1535">
        <v>51110</v>
      </c>
      <c r="S1535">
        <v>1640</v>
      </c>
      <c r="T1535" s="27">
        <f t="shared" si="93"/>
        <v>592210</v>
      </c>
      <c r="U1535" s="46" t="str">
        <f t="shared" si="94"/>
        <v>MN</v>
      </c>
      <c r="V1535">
        <f t="shared" si="95"/>
        <v>1684656.3162583348</v>
      </c>
    </row>
    <row r="1536" spans="1:22" x14ac:dyDescent="0.2">
      <c r="A1536" s="24">
        <v>29027</v>
      </c>
      <c r="B1536" s="25" t="s">
        <v>1754</v>
      </c>
      <c r="C1536" s="46">
        <v>1217</v>
      </c>
      <c r="D1536" s="46">
        <v>1217</v>
      </c>
      <c r="E1536" s="53">
        <v>202</v>
      </c>
      <c r="F1536" s="54">
        <v>1101.94</v>
      </c>
      <c r="G1536" s="46">
        <v>1101.94</v>
      </c>
      <c r="H1536" s="53">
        <v>86.94</v>
      </c>
      <c r="I1536" s="54">
        <v>132.65440000000001</v>
      </c>
      <c r="J1536" s="46">
        <v>132.65440000000001</v>
      </c>
      <c r="K1536" s="54">
        <v>12.79712</v>
      </c>
      <c r="L1536" s="46">
        <v>11.2409</v>
      </c>
      <c r="M1536" s="53">
        <f t="shared" si="92"/>
        <v>1.5562199999999997</v>
      </c>
      <c r="N1536" s="11">
        <v>2.3838250056430521</v>
      </c>
      <c r="O1536" s="11">
        <v>2.0939350811692772</v>
      </c>
      <c r="P1536" s="11">
        <v>0.28988992447377449</v>
      </c>
      <c r="Q1536" s="26">
        <v>92530</v>
      </c>
      <c r="R1536">
        <v>154780</v>
      </c>
      <c r="S1536">
        <v>6880</v>
      </c>
      <c r="T1536" s="27">
        <f t="shared" si="93"/>
        <v>254190</v>
      </c>
      <c r="U1536" s="46" t="str">
        <f t="shared" si="94"/>
        <v>MO</v>
      </c>
      <c r="V1536">
        <f t="shared" si="95"/>
        <v>605944.47818440746</v>
      </c>
    </row>
    <row r="1537" spans="1:22" x14ac:dyDescent="0.2">
      <c r="A1537" s="24">
        <v>40117</v>
      </c>
      <c r="B1537" s="25" t="s">
        <v>1755</v>
      </c>
      <c r="C1537" s="46">
        <v>521</v>
      </c>
      <c r="D1537" s="46">
        <v>521</v>
      </c>
      <c r="E1537" s="53">
        <v>521</v>
      </c>
      <c r="F1537" s="54">
        <v>162.68</v>
      </c>
      <c r="G1537" s="46">
        <v>162.68</v>
      </c>
      <c r="H1537" s="53">
        <v>162.68</v>
      </c>
      <c r="I1537" s="54"/>
      <c r="J1537" s="46">
        <v>132.42679999999999</v>
      </c>
      <c r="K1537" s="54">
        <v>11.508459999999999</v>
      </c>
      <c r="L1537" s="46">
        <v>15.31812</v>
      </c>
      <c r="M1537" s="53">
        <f t="shared" si="92"/>
        <v>-3.8096600000000009</v>
      </c>
      <c r="N1537" s="11">
        <v>2.1437756873767562</v>
      </c>
      <c r="O1537" s="11">
        <v>2.853432451632941</v>
      </c>
      <c r="P1537" s="11">
        <v>-0.70965676425618507</v>
      </c>
      <c r="Q1537" s="26">
        <v>25610</v>
      </c>
      <c r="R1537">
        <v>11790</v>
      </c>
      <c r="S1537">
        <v>185100</v>
      </c>
      <c r="T1537" s="27">
        <f t="shared" si="93"/>
        <v>222500</v>
      </c>
      <c r="U1537" s="46" t="str">
        <f t="shared" si="94"/>
        <v>OK</v>
      </c>
      <c r="V1537">
        <f t="shared" si="95"/>
        <v>476990.09044132824</v>
      </c>
    </row>
    <row r="1538" spans="1:22" x14ac:dyDescent="0.2">
      <c r="A1538" s="24">
        <v>46041</v>
      </c>
      <c r="B1538" s="25" t="s">
        <v>1756</v>
      </c>
      <c r="C1538" s="46">
        <v>177</v>
      </c>
      <c r="D1538" s="46">
        <v>177</v>
      </c>
      <c r="E1538" s="53">
        <v>177</v>
      </c>
      <c r="F1538" s="54">
        <v>0.39999390000000001</v>
      </c>
      <c r="G1538" s="46">
        <v>0.39999390000000001</v>
      </c>
      <c r="H1538" s="53">
        <v>0.39999390000000001</v>
      </c>
      <c r="I1538" s="54">
        <v>132.40129999999999</v>
      </c>
      <c r="J1538" s="46">
        <v>132.40129999999999</v>
      </c>
      <c r="K1538" s="54">
        <v>0</v>
      </c>
      <c r="L1538" s="46">
        <v>0</v>
      </c>
      <c r="M1538" s="53">
        <f t="shared" si="92"/>
        <v>0</v>
      </c>
      <c r="N1538" s="11">
        <v>0</v>
      </c>
      <c r="O1538" s="11">
        <v>0</v>
      </c>
      <c r="P1538" s="11">
        <v>0</v>
      </c>
      <c r="Q1538" s="26">
        <v>0</v>
      </c>
      <c r="R1538">
        <v>0</v>
      </c>
      <c r="S1538">
        <v>0</v>
      </c>
      <c r="T1538" s="27">
        <f t="shared" si="93"/>
        <v>0</v>
      </c>
      <c r="U1538" s="46" t="str">
        <f t="shared" si="94"/>
        <v>SD</v>
      </c>
      <c r="V1538">
        <f t="shared" si="95"/>
        <v>0</v>
      </c>
    </row>
    <row r="1539" spans="1:22" x14ac:dyDescent="0.2">
      <c r="A1539" s="24">
        <v>26099</v>
      </c>
      <c r="B1539" s="25" t="s">
        <v>1757</v>
      </c>
      <c r="C1539" s="46">
        <v>2113</v>
      </c>
      <c r="D1539" s="46">
        <v>2330</v>
      </c>
      <c r="E1539" s="53">
        <v>1484</v>
      </c>
      <c r="F1539" s="54">
        <v>1988.58</v>
      </c>
      <c r="G1539" s="46">
        <v>2205.58</v>
      </c>
      <c r="H1539" s="53">
        <v>1359.58</v>
      </c>
      <c r="I1539" s="54"/>
      <c r="J1539" s="46">
        <v>132.28809999999999</v>
      </c>
      <c r="K1539" s="54">
        <v>18.58841</v>
      </c>
      <c r="L1539" s="46">
        <v>16.53735</v>
      </c>
      <c r="M1539" s="53">
        <f t="shared" si="92"/>
        <v>2.0510599999999997</v>
      </c>
      <c r="N1539" s="11">
        <v>3.462616320949194</v>
      </c>
      <c r="O1539" s="11">
        <v>3.0805484716147951</v>
      </c>
      <c r="P1539" s="11">
        <v>0.38206784933440002</v>
      </c>
      <c r="Q1539" s="26">
        <v>59770</v>
      </c>
      <c r="R1539">
        <v>25940</v>
      </c>
      <c r="S1539">
        <v>7040</v>
      </c>
      <c r="T1539" s="27">
        <f t="shared" si="93"/>
        <v>92750</v>
      </c>
      <c r="U1539" s="46" t="str">
        <f t="shared" si="94"/>
        <v>MI</v>
      </c>
      <c r="V1539">
        <f t="shared" si="95"/>
        <v>321157.66376803775</v>
      </c>
    </row>
    <row r="1540" spans="1:22" x14ac:dyDescent="0.2">
      <c r="A1540" s="24">
        <v>21131</v>
      </c>
      <c r="B1540" s="25" t="s">
        <v>1758</v>
      </c>
      <c r="C1540" s="46">
        <v>245.92599999999999</v>
      </c>
      <c r="D1540" s="46">
        <v>245.92599999999999</v>
      </c>
      <c r="E1540" s="53">
        <v>32.189300000000003</v>
      </c>
      <c r="F1540" s="54">
        <v>186.6568</v>
      </c>
      <c r="G1540" s="46">
        <v>186.6568</v>
      </c>
      <c r="H1540" s="53">
        <v>0</v>
      </c>
      <c r="I1540" s="54"/>
      <c r="J1540" s="46">
        <v>132.2123</v>
      </c>
      <c r="K1540" s="54">
        <v>11.475339999999999</v>
      </c>
      <c r="L1540" s="46">
        <v>16.307369999999999</v>
      </c>
      <c r="M1540" s="53">
        <f t="shared" si="92"/>
        <v>-4.8320299999999996</v>
      </c>
      <c r="N1540" s="11">
        <v>2.137606152029202</v>
      </c>
      <c r="O1540" s="11">
        <v>3.0377082017104891</v>
      </c>
      <c r="P1540" s="11">
        <v>-0.90010204968128715</v>
      </c>
      <c r="Q1540" s="26">
        <v>80</v>
      </c>
      <c r="R1540">
        <v>730</v>
      </c>
      <c r="S1540">
        <v>13330</v>
      </c>
      <c r="T1540" s="27">
        <f t="shared" si="93"/>
        <v>14140</v>
      </c>
      <c r="U1540" s="46" t="str">
        <f t="shared" si="94"/>
        <v>KY</v>
      </c>
      <c r="V1540">
        <f t="shared" si="95"/>
        <v>30225.750989692915</v>
      </c>
    </row>
    <row r="1541" spans="1:22" x14ac:dyDescent="0.2">
      <c r="A1541" s="24">
        <v>18015</v>
      </c>
      <c r="B1541" s="25" t="s">
        <v>1759</v>
      </c>
      <c r="C1541" s="46">
        <v>1038</v>
      </c>
      <c r="D1541" s="46">
        <v>1232</v>
      </c>
      <c r="E1541" s="53">
        <v>0</v>
      </c>
      <c r="F1541" s="54">
        <v>894.74</v>
      </c>
      <c r="G1541" s="46">
        <v>1088.74</v>
      </c>
      <c r="H1541" s="53">
        <v>0</v>
      </c>
      <c r="I1541" s="54">
        <v>132.0215</v>
      </c>
      <c r="J1541" s="46">
        <v>132.0215</v>
      </c>
      <c r="K1541" s="54">
        <v>13.839689999999999</v>
      </c>
      <c r="L1541" s="46">
        <v>11.98437</v>
      </c>
      <c r="M1541" s="53">
        <f t="shared" si="92"/>
        <v>1.855319999999999</v>
      </c>
      <c r="N1541" s="11">
        <v>2.5780331115397912</v>
      </c>
      <c r="O1541" s="11">
        <v>2.2324273651320312</v>
      </c>
      <c r="P1541" s="11">
        <v>0.34560574640775932</v>
      </c>
      <c r="Q1541" s="26">
        <v>188710</v>
      </c>
      <c r="R1541">
        <v>5630</v>
      </c>
      <c r="S1541">
        <v>2530</v>
      </c>
      <c r="T1541" s="27">
        <f t="shared" si="93"/>
        <v>196870</v>
      </c>
      <c r="U1541" s="46" t="str">
        <f t="shared" si="94"/>
        <v>IN</v>
      </c>
      <c r="V1541">
        <f t="shared" si="95"/>
        <v>507537.3786688387</v>
      </c>
    </row>
    <row r="1542" spans="1:22" x14ac:dyDescent="0.2">
      <c r="A1542" s="24">
        <v>29221</v>
      </c>
      <c r="B1542" s="25" t="s">
        <v>1760</v>
      </c>
      <c r="C1542" s="46">
        <v>521</v>
      </c>
      <c r="D1542" s="46">
        <v>762</v>
      </c>
      <c r="E1542" s="53">
        <v>355</v>
      </c>
      <c r="F1542" s="54">
        <v>402.64</v>
      </c>
      <c r="G1542" s="46">
        <v>643.64</v>
      </c>
      <c r="H1542" s="53">
        <v>236.64</v>
      </c>
      <c r="I1542" s="54"/>
      <c r="J1542" s="46">
        <v>131.9212</v>
      </c>
      <c r="K1542" s="54">
        <v>12.74727</v>
      </c>
      <c r="L1542" s="46">
        <v>11.50346</v>
      </c>
      <c r="M1542" s="53">
        <f t="shared" si="92"/>
        <v>1.2438099999999999</v>
      </c>
      <c r="N1542" s="11">
        <v>2.374539035320721</v>
      </c>
      <c r="O1542" s="11">
        <v>2.1428442961709062</v>
      </c>
      <c r="P1542" s="11">
        <v>0.23169473914981531</v>
      </c>
      <c r="Q1542" s="26">
        <v>460</v>
      </c>
      <c r="R1542">
        <v>46170</v>
      </c>
      <c r="S1542">
        <v>9620</v>
      </c>
      <c r="T1542" s="27">
        <f t="shared" si="93"/>
        <v>56250</v>
      </c>
      <c r="U1542" s="46" t="str">
        <f t="shared" si="94"/>
        <v>MO</v>
      </c>
      <c r="V1542">
        <f t="shared" si="95"/>
        <v>133567.82073679054</v>
      </c>
    </row>
    <row r="1543" spans="1:22" x14ac:dyDescent="0.2">
      <c r="A1543" s="24">
        <v>17137</v>
      </c>
      <c r="B1543" s="25" t="s">
        <v>1761</v>
      </c>
      <c r="C1543" s="46">
        <v>1529</v>
      </c>
      <c r="D1543" s="46">
        <v>1984</v>
      </c>
      <c r="E1543" s="53">
        <v>31</v>
      </c>
      <c r="F1543" s="54">
        <v>1402.24</v>
      </c>
      <c r="G1543" s="46">
        <v>1857.24</v>
      </c>
      <c r="H1543" s="53">
        <v>0</v>
      </c>
      <c r="I1543" s="54">
        <v>131.89500000000001</v>
      </c>
      <c r="J1543" s="46">
        <v>131.89500000000001</v>
      </c>
      <c r="K1543" s="54">
        <v>12.89692</v>
      </c>
      <c r="L1543" s="46">
        <v>11.672000000000001</v>
      </c>
      <c r="M1543" s="53">
        <f t="shared" si="92"/>
        <v>1.2249199999999991</v>
      </c>
      <c r="N1543" s="11">
        <v>2.40241557411183</v>
      </c>
      <c r="O1543" s="11">
        <v>2.174239630937719</v>
      </c>
      <c r="P1543" s="11">
        <v>0.22817594317411141</v>
      </c>
      <c r="Q1543" s="26">
        <v>252410</v>
      </c>
      <c r="R1543">
        <v>27750</v>
      </c>
      <c r="S1543">
        <v>220</v>
      </c>
      <c r="T1543" s="27">
        <f t="shared" si="93"/>
        <v>280380</v>
      </c>
      <c r="U1543" s="46" t="str">
        <f t="shared" si="94"/>
        <v>IL</v>
      </c>
      <c r="V1543">
        <f t="shared" si="95"/>
        <v>673589.27866947488</v>
      </c>
    </row>
    <row r="1544" spans="1:22" x14ac:dyDescent="0.2">
      <c r="A1544" s="24">
        <v>21111</v>
      </c>
      <c r="B1544" s="25" t="s">
        <v>1762</v>
      </c>
      <c r="C1544" s="46">
        <v>3620</v>
      </c>
      <c r="D1544" s="46">
        <v>4388</v>
      </c>
      <c r="E1544" s="53">
        <v>1520</v>
      </c>
      <c r="F1544" s="54">
        <v>3382.5</v>
      </c>
      <c r="G1544" s="46">
        <v>4150.5</v>
      </c>
      <c r="H1544" s="53">
        <v>1282.5</v>
      </c>
      <c r="I1544" s="54">
        <v>131.76840000000001</v>
      </c>
      <c r="J1544" s="46">
        <v>131.76840000000001</v>
      </c>
      <c r="K1544" s="54">
        <v>11.67238</v>
      </c>
      <c r="L1544" s="46">
        <v>16.664349999999999</v>
      </c>
      <c r="M1544" s="53">
        <f t="shared" si="92"/>
        <v>-4.9919699999999985</v>
      </c>
      <c r="N1544" s="11">
        <v>2.1743104166693641</v>
      </c>
      <c r="O1544" s="11">
        <v>3.104205808243401</v>
      </c>
      <c r="P1544" s="11">
        <v>-0.929895391574037</v>
      </c>
      <c r="Q1544" s="26">
        <v>5690</v>
      </c>
      <c r="R1544">
        <v>21440</v>
      </c>
      <c r="S1544">
        <v>5410</v>
      </c>
      <c r="T1544" s="27">
        <f t="shared" si="93"/>
        <v>32540</v>
      </c>
      <c r="U1544" s="46" t="str">
        <f t="shared" si="94"/>
        <v>KY</v>
      </c>
      <c r="V1544">
        <f t="shared" si="95"/>
        <v>70752.060958421105</v>
      </c>
    </row>
    <row r="1545" spans="1:22" x14ac:dyDescent="0.2">
      <c r="A1545" s="24">
        <v>46073</v>
      </c>
      <c r="B1545" s="25" t="s">
        <v>1763</v>
      </c>
      <c r="C1545" s="46">
        <v>291</v>
      </c>
      <c r="D1545" s="46">
        <v>291</v>
      </c>
      <c r="E1545" s="53">
        <v>92</v>
      </c>
      <c r="F1545" s="54">
        <v>114.4</v>
      </c>
      <c r="G1545" s="46">
        <v>114.4</v>
      </c>
      <c r="H1545" s="53">
        <v>0</v>
      </c>
      <c r="I1545" s="54"/>
      <c r="J1545" s="46">
        <v>131.6918</v>
      </c>
      <c r="K1545" s="54">
        <v>13.81776</v>
      </c>
      <c r="L1545" s="46">
        <v>11.8169</v>
      </c>
      <c r="M1545" s="53">
        <f t="shared" si="92"/>
        <v>2.0008599999999994</v>
      </c>
      <c r="N1545" s="11">
        <v>2.5739480297109298</v>
      </c>
      <c r="O1545" s="11">
        <v>2.2012313480832701</v>
      </c>
      <c r="P1545" s="11">
        <v>0.37271668162765959</v>
      </c>
      <c r="Q1545" s="26">
        <v>23060</v>
      </c>
      <c r="R1545">
        <v>59940</v>
      </c>
      <c r="S1545">
        <v>38560</v>
      </c>
      <c r="T1545" s="27">
        <f t="shared" si="93"/>
        <v>121560</v>
      </c>
      <c r="U1545" s="46" t="str">
        <f t="shared" si="94"/>
        <v>SD</v>
      </c>
      <c r="V1545">
        <f t="shared" si="95"/>
        <v>312889.12249166064</v>
      </c>
    </row>
    <row r="1546" spans="1:22" x14ac:dyDescent="0.2">
      <c r="A1546" s="24">
        <v>51091</v>
      </c>
      <c r="B1546" s="25" t="s">
        <v>1764</v>
      </c>
      <c r="C1546" s="46">
        <v>1247</v>
      </c>
      <c r="D1546" s="46">
        <v>1247</v>
      </c>
      <c r="E1546" s="53">
        <v>0</v>
      </c>
      <c r="F1546" s="54">
        <v>973.76</v>
      </c>
      <c r="G1546" s="46">
        <v>973.76</v>
      </c>
      <c r="H1546" s="53">
        <v>0</v>
      </c>
      <c r="I1546" s="54"/>
      <c r="J1546" s="46">
        <v>131.65809999999999</v>
      </c>
      <c r="K1546" s="54">
        <v>11.087260000000001</v>
      </c>
      <c r="L1546" s="46">
        <v>16.96274</v>
      </c>
      <c r="M1546" s="53">
        <f t="shared" si="92"/>
        <v>-5.8754799999999996</v>
      </c>
      <c r="N1546" s="11">
        <v>2.065315292195899</v>
      </c>
      <c r="O1546" s="11">
        <v>3.1597893726261548</v>
      </c>
      <c r="P1546" s="11">
        <v>-1.094474080430256</v>
      </c>
      <c r="Q1546" s="26">
        <v>1280</v>
      </c>
      <c r="R1546">
        <v>43590</v>
      </c>
      <c r="S1546">
        <v>0</v>
      </c>
      <c r="T1546" s="27">
        <f t="shared" si="93"/>
        <v>44870</v>
      </c>
      <c r="U1546" s="46" t="str">
        <f t="shared" si="94"/>
        <v>VA</v>
      </c>
      <c r="V1546">
        <f t="shared" si="95"/>
        <v>92670.697160829994</v>
      </c>
    </row>
    <row r="1547" spans="1:22" x14ac:dyDescent="0.2">
      <c r="A1547" s="24">
        <v>22001</v>
      </c>
      <c r="B1547" s="25" t="s">
        <v>1765</v>
      </c>
      <c r="C1547" s="46">
        <v>621</v>
      </c>
      <c r="D1547" s="46">
        <v>451</v>
      </c>
      <c r="E1547" s="53">
        <v>73</v>
      </c>
      <c r="F1547" s="54">
        <v>279.76</v>
      </c>
      <c r="G1547" s="46">
        <v>109.76</v>
      </c>
      <c r="H1547" s="53">
        <v>0</v>
      </c>
      <c r="I1547" s="54">
        <v>131.64179999999999</v>
      </c>
      <c r="J1547" s="46">
        <v>131.64179999999999</v>
      </c>
      <c r="K1547" s="54">
        <v>10.89776</v>
      </c>
      <c r="L1547" s="46">
        <v>16.044650000000001</v>
      </c>
      <c r="M1547" s="53">
        <f t="shared" si="92"/>
        <v>-5.1468900000000009</v>
      </c>
      <c r="N1547" s="11">
        <v>2.0300155654941601</v>
      </c>
      <c r="O1547" s="11">
        <v>2.988769182190274</v>
      </c>
      <c r="P1547" s="11">
        <v>-0.95875361669611359</v>
      </c>
      <c r="Q1547" s="26">
        <v>257950</v>
      </c>
      <c r="R1547">
        <v>42650</v>
      </c>
      <c r="S1547">
        <v>5250</v>
      </c>
      <c r="T1547" s="27">
        <f t="shared" si="93"/>
        <v>305850</v>
      </c>
      <c r="U1547" s="46" t="str">
        <f t="shared" si="94"/>
        <v>LA</v>
      </c>
      <c r="V1547">
        <f t="shared" si="95"/>
        <v>620880.26070638886</v>
      </c>
    </row>
    <row r="1548" spans="1:22" x14ac:dyDescent="0.2">
      <c r="A1548" s="24">
        <v>5137</v>
      </c>
      <c r="B1548" s="25" t="s">
        <v>1766</v>
      </c>
      <c r="C1548" s="46">
        <v>285</v>
      </c>
      <c r="D1548" s="46">
        <v>104</v>
      </c>
      <c r="E1548" s="53">
        <v>172</v>
      </c>
      <c r="F1548" s="54">
        <v>3.8200069999999999</v>
      </c>
      <c r="G1548" s="46">
        <v>0</v>
      </c>
      <c r="H1548" s="53">
        <v>0</v>
      </c>
      <c r="I1548" s="54"/>
      <c r="J1548" s="46">
        <v>131.59229999999999</v>
      </c>
      <c r="K1548" s="54">
        <v>11.62101</v>
      </c>
      <c r="L1548" s="46">
        <v>16.361879999999999</v>
      </c>
      <c r="M1548" s="53">
        <f t="shared" ref="M1548:M1611" si="96">K1548-L1548</f>
        <v>-4.7408699999999993</v>
      </c>
      <c r="N1548" s="11">
        <v>2.1647413034204539</v>
      </c>
      <c r="O1548" s="11">
        <v>3.047862228636673</v>
      </c>
      <c r="P1548" s="11">
        <v>-0.88312092521621843</v>
      </c>
      <c r="Q1548" s="26">
        <v>140</v>
      </c>
      <c r="R1548">
        <v>50830</v>
      </c>
      <c r="S1548">
        <v>8690</v>
      </c>
      <c r="T1548" s="27">
        <f t="shared" ref="T1548:T1611" si="97">SUM(Q1548:S1548)</f>
        <v>59660</v>
      </c>
      <c r="U1548" s="46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">
      <c r="A1549" s="24">
        <v>40097</v>
      </c>
      <c r="B1549" s="25" t="s">
        <v>1767</v>
      </c>
      <c r="C1549" s="46">
        <v>1080</v>
      </c>
      <c r="D1549" s="46">
        <v>1080</v>
      </c>
      <c r="E1549" s="53">
        <v>1080</v>
      </c>
      <c r="F1549" s="54">
        <v>868.32</v>
      </c>
      <c r="G1549" s="46">
        <v>868.32</v>
      </c>
      <c r="H1549" s="53">
        <v>868.32</v>
      </c>
      <c r="I1549" s="54">
        <v>131.51519999999999</v>
      </c>
      <c r="J1549" s="46">
        <v>131.51519999999999</v>
      </c>
      <c r="K1549" s="54">
        <v>11.454409999999999</v>
      </c>
      <c r="L1549" s="46">
        <v>16.32526</v>
      </c>
      <c r="M1549" s="53">
        <f t="shared" si="96"/>
        <v>-4.8708500000000008</v>
      </c>
      <c r="N1549" s="11">
        <v>2.133707348441511</v>
      </c>
      <c r="O1549" s="11">
        <v>3.041040719445022</v>
      </c>
      <c r="P1549" s="11">
        <v>-0.90733337100351175</v>
      </c>
      <c r="Q1549" s="26">
        <v>12420</v>
      </c>
      <c r="R1549">
        <v>205860</v>
      </c>
      <c r="S1549">
        <v>40140</v>
      </c>
      <c r="T1549" s="27">
        <f t="shared" si="97"/>
        <v>258420</v>
      </c>
      <c r="U1549" s="46" t="str">
        <f t="shared" si="98"/>
        <v>OK</v>
      </c>
      <c r="V1549">
        <f t="shared" si="99"/>
        <v>551392.65298425523</v>
      </c>
    </row>
    <row r="1550" spans="1:22" x14ac:dyDescent="0.2">
      <c r="A1550" s="24">
        <v>38075</v>
      </c>
      <c r="B1550" s="25" t="s">
        <v>1768</v>
      </c>
      <c r="C1550" s="46">
        <v>494</v>
      </c>
      <c r="D1550" s="46">
        <v>479</v>
      </c>
      <c r="E1550" s="53">
        <v>348</v>
      </c>
      <c r="F1550" s="54">
        <v>450.28</v>
      </c>
      <c r="G1550" s="46">
        <v>435.28</v>
      </c>
      <c r="H1550" s="53">
        <v>304.27999999999997</v>
      </c>
      <c r="I1550" s="54">
        <v>130.88229999999999</v>
      </c>
      <c r="J1550" s="46">
        <v>130.88229999999999</v>
      </c>
      <c r="K1550" s="54">
        <v>0</v>
      </c>
      <c r="L1550" s="46">
        <v>0</v>
      </c>
      <c r="M1550" s="53">
        <f t="shared" si="96"/>
        <v>0</v>
      </c>
      <c r="N1550" s="11">
        <v>0</v>
      </c>
      <c r="O1550" s="11">
        <v>0</v>
      </c>
      <c r="P1550" s="11">
        <v>0</v>
      </c>
      <c r="Q1550" s="26">
        <v>0</v>
      </c>
      <c r="R1550">
        <v>0</v>
      </c>
      <c r="S1550">
        <v>0</v>
      </c>
      <c r="T1550" s="27">
        <f t="shared" si="97"/>
        <v>0</v>
      </c>
      <c r="U1550" s="46" t="str">
        <f t="shared" si="98"/>
        <v>ND</v>
      </c>
      <c r="V1550">
        <f t="shared" si="99"/>
        <v>0</v>
      </c>
    </row>
    <row r="1551" spans="1:22" x14ac:dyDescent="0.2">
      <c r="A1551" s="24">
        <v>21225</v>
      </c>
      <c r="B1551" s="25" t="s">
        <v>1769</v>
      </c>
      <c r="C1551" s="46">
        <v>952</v>
      </c>
      <c r="D1551" s="46">
        <v>1482</v>
      </c>
      <c r="E1551" s="53">
        <v>0</v>
      </c>
      <c r="F1551" s="54">
        <v>698.06</v>
      </c>
      <c r="G1551" s="46">
        <v>1228.06</v>
      </c>
      <c r="H1551" s="53">
        <v>0</v>
      </c>
      <c r="I1551" s="54">
        <v>130.75579999999999</v>
      </c>
      <c r="J1551" s="46">
        <v>130.75579999999999</v>
      </c>
      <c r="K1551" s="54">
        <v>11.462719999999999</v>
      </c>
      <c r="L1551" s="46">
        <v>16.092220000000001</v>
      </c>
      <c r="M1551" s="53">
        <f t="shared" si="96"/>
        <v>-4.6295000000000019</v>
      </c>
      <c r="N1551" s="11">
        <v>2.1352553206256339</v>
      </c>
      <c r="O1551" s="11">
        <v>2.9976304381227359</v>
      </c>
      <c r="P1551" s="11">
        <v>-0.86237511749710194</v>
      </c>
      <c r="Q1551" s="26">
        <v>139580</v>
      </c>
      <c r="R1551">
        <v>21030</v>
      </c>
      <c r="S1551">
        <v>770</v>
      </c>
      <c r="T1551" s="27">
        <f t="shared" si="97"/>
        <v>161380</v>
      </c>
      <c r="U1551" s="46" t="str">
        <f t="shared" si="98"/>
        <v>KY</v>
      </c>
      <c r="V1551">
        <f t="shared" si="99"/>
        <v>344587.50364256481</v>
      </c>
    </row>
    <row r="1552" spans="1:22" x14ac:dyDescent="0.2">
      <c r="A1552" s="24">
        <v>39127</v>
      </c>
      <c r="B1552" s="25" t="s">
        <v>1770</v>
      </c>
      <c r="C1552" s="46">
        <v>1409</v>
      </c>
      <c r="D1552" s="46">
        <v>1409</v>
      </c>
      <c r="E1552" s="53">
        <v>147</v>
      </c>
      <c r="F1552" s="54">
        <v>1020.64</v>
      </c>
      <c r="G1552" s="46">
        <v>1020.64</v>
      </c>
      <c r="H1552" s="53">
        <v>0</v>
      </c>
      <c r="I1552" s="54"/>
      <c r="J1552" s="46">
        <v>130.7199</v>
      </c>
      <c r="K1552" s="54">
        <v>23.822310000000002</v>
      </c>
      <c r="L1552" s="46">
        <v>21.773630000000001</v>
      </c>
      <c r="M1552" s="53">
        <f t="shared" si="96"/>
        <v>2.0486800000000009</v>
      </c>
      <c r="N1552" s="11">
        <v>4.4375780074095212</v>
      </c>
      <c r="O1552" s="11">
        <v>4.0559535002891058</v>
      </c>
      <c r="P1552" s="11">
        <v>0.38162450712041529</v>
      </c>
      <c r="Q1552" s="26">
        <v>40520</v>
      </c>
      <c r="R1552">
        <v>42460</v>
      </c>
      <c r="S1552">
        <v>2900</v>
      </c>
      <c r="T1552" s="27">
        <f t="shared" si="97"/>
        <v>85880</v>
      </c>
      <c r="U1552" s="46" t="str">
        <f t="shared" si="98"/>
        <v>OH</v>
      </c>
      <c r="V1552">
        <f t="shared" si="99"/>
        <v>381099.19927632966</v>
      </c>
    </row>
    <row r="1553" spans="1:22" x14ac:dyDescent="0.2">
      <c r="A1553" s="24">
        <v>1019</v>
      </c>
      <c r="B1553" s="25" t="s">
        <v>1771</v>
      </c>
      <c r="C1553" s="46">
        <v>391</v>
      </c>
      <c r="D1553" s="46">
        <v>515</v>
      </c>
      <c r="E1553" s="53">
        <v>271</v>
      </c>
      <c r="F1553" s="54">
        <v>14.600009999999999</v>
      </c>
      <c r="G1553" s="46">
        <v>138.6</v>
      </c>
      <c r="H1553" s="53">
        <v>0</v>
      </c>
      <c r="I1553" s="54">
        <v>130.6292</v>
      </c>
      <c r="J1553" s="46">
        <v>130.6292</v>
      </c>
      <c r="K1553" s="54">
        <v>11.653</v>
      </c>
      <c r="L1553" s="46">
        <v>16.763480000000001</v>
      </c>
      <c r="M1553" s="53">
        <f t="shared" si="96"/>
        <v>-5.1104800000000008</v>
      </c>
      <c r="N1553" s="11">
        <v>2.170700344355486</v>
      </c>
      <c r="O1553" s="11">
        <v>3.1226715702905961</v>
      </c>
      <c r="P1553" s="11">
        <v>-0.95197122593510919</v>
      </c>
      <c r="Q1553" s="26">
        <v>37540</v>
      </c>
      <c r="R1553">
        <v>58450</v>
      </c>
      <c r="S1553">
        <v>15660</v>
      </c>
      <c r="T1553" s="27">
        <f t="shared" si="97"/>
        <v>111650</v>
      </c>
      <c r="U1553" s="46" t="str">
        <f t="shared" si="98"/>
        <v>AL</v>
      </c>
      <c r="V1553">
        <f t="shared" si="99"/>
        <v>242358.69344729002</v>
      </c>
    </row>
    <row r="1554" spans="1:22" x14ac:dyDescent="0.2">
      <c r="A1554" s="24">
        <v>26127</v>
      </c>
      <c r="B1554" s="25" t="s">
        <v>1772</v>
      </c>
      <c r="C1554" s="46">
        <v>915</v>
      </c>
      <c r="D1554" s="46">
        <v>1036</v>
      </c>
      <c r="E1554" s="53">
        <v>146</v>
      </c>
      <c r="F1554" s="54">
        <v>578.08000000000004</v>
      </c>
      <c r="G1554" s="46">
        <v>699.08</v>
      </c>
      <c r="H1554" s="53">
        <v>0</v>
      </c>
      <c r="I1554" s="54">
        <v>130.6292</v>
      </c>
      <c r="J1554" s="46">
        <v>130.6292</v>
      </c>
      <c r="K1554" s="54">
        <v>17.129580000000001</v>
      </c>
      <c r="L1554" s="46">
        <v>15.188689999999999</v>
      </c>
      <c r="M1554" s="53">
        <f t="shared" si="96"/>
        <v>1.9408900000000013</v>
      </c>
      <c r="N1554" s="11">
        <v>3.1908680343829801</v>
      </c>
      <c r="O1554" s="11">
        <v>2.8293224588782908</v>
      </c>
      <c r="P1554" s="11">
        <v>0.36154557550468752</v>
      </c>
      <c r="Q1554" s="26">
        <v>76700</v>
      </c>
      <c r="R1554">
        <v>9160</v>
      </c>
      <c r="S1554">
        <v>32250</v>
      </c>
      <c r="T1554" s="27">
        <f t="shared" si="97"/>
        <v>118110</v>
      </c>
      <c r="U1554" s="46" t="str">
        <f t="shared" si="98"/>
        <v>MI</v>
      </c>
      <c r="V1554">
        <f t="shared" si="99"/>
        <v>376873.4235409738</v>
      </c>
    </row>
    <row r="1555" spans="1:22" x14ac:dyDescent="0.2">
      <c r="A1555" s="24">
        <v>39107</v>
      </c>
      <c r="B1555" s="25" t="s">
        <v>1773</v>
      </c>
      <c r="C1555" s="46">
        <v>885</v>
      </c>
      <c r="D1555" s="46">
        <v>526</v>
      </c>
      <c r="E1555" s="53">
        <v>0</v>
      </c>
      <c r="F1555" s="54">
        <v>339.92</v>
      </c>
      <c r="G1555" s="46">
        <v>0</v>
      </c>
      <c r="H1555" s="53">
        <v>0</v>
      </c>
      <c r="I1555" s="54">
        <v>130.5026</v>
      </c>
      <c r="J1555" s="46">
        <v>130.5026</v>
      </c>
      <c r="K1555" s="54">
        <v>25.480689999999999</v>
      </c>
      <c r="L1555" s="46">
        <v>23.651199999999999</v>
      </c>
      <c r="M1555" s="53">
        <f t="shared" si="96"/>
        <v>1.8294899999999998</v>
      </c>
      <c r="N1555" s="11">
        <v>4.7464981170012361</v>
      </c>
      <c r="O1555" s="11">
        <v>4.405703937562901</v>
      </c>
      <c r="P1555" s="11">
        <v>0.34079417943833512</v>
      </c>
      <c r="Q1555" s="26">
        <v>235760</v>
      </c>
      <c r="R1555">
        <v>12510</v>
      </c>
      <c r="S1555">
        <v>3390</v>
      </c>
      <c r="T1555" s="27">
        <f t="shared" si="97"/>
        <v>251660</v>
      </c>
      <c r="U1555" s="46" t="str">
        <f t="shared" si="98"/>
        <v>OH</v>
      </c>
      <c r="V1555">
        <f t="shared" si="99"/>
        <v>1194503.7161245311</v>
      </c>
    </row>
    <row r="1556" spans="1:22" x14ac:dyDescent="0.2">
      <c r="A1556" s="24">
        <v>21075</v>
      </c>
      <c r="B1556" s="25" t="s">
        <v>1774</v>
      </c>
      <c r="C1556" s="46">
        <v>874</v>
      </c>
      <c r="D1556" s="46">
        <v>1295</v>
      </c>
      <c r="E1556" s="53">
        <v>85</v>
      </c>
      <c r="F1556" s="54">
        <v>609.76</v>
      </c>
      <c r="G1556" s="46">
        <v>1030.76</v>
      </c>
      <c r="H1556" s="53">
        <v>0</v>
      </c>
      <c r="I1556" s="54"/>
      <c r="J1556" s="46">
        <v>130.4152</v>
      </c>
      <c r="K1556" s="54">
        <v>11.46081</v>
      </c>
      <c r="L1556" s="46">
        <v>15.923209999999999</v>
      </c>
      <c r="M1556" s="53">
        <f t="shared" si="96"/>
        <v>-4.4623999999999988</v>
      </c>
      <c r="N1556" s="11">
        <v>2.1348995291850001</v>
      </c>
      <c r="O1556" s="11">
        <v>2.9661475525825729</v>
      </c>
      <c r="P1556" s="11">
        <v>-0.8312480233975732</v>
      </c>
      <c r="Q1556" s="26">
        <v>79750</v>
      </c>
      <c r="R1556">
        <v>3520</v>
      </c>
      <c r="S1556">
        <v>420</v>
      </c>
      <c r="T1556" s="27">
        <f t="shared" si="97"/>
        <v>83690</v>
      </c>
      <c r="U1556" s="46" t="str">
        <f t="shared" si="98"/>
        <v>KY</v>
      </c>
      <c r="V1556">
        <f t="shared" si="99"/>
        <v>178669.74159749266</v>
      </c>
    </row>
    <row r="1557" spans="1:22" x14ac:dyDescent="0.2">
      <c r="A1557" s="24">
        <v>29085</v>
      </c>
      <c r="B1557" s="25" t="s">
        <v>1775</v>
      </c>
      <c r="C1557" s="46">
        <v>696</v>
      </c>
      <c r="D1557" s="46">
        <v>696</v>
      </c>
      <c r="E1557" s="53">
        <v>696</v>
      </c>
      <c r="F1557" s="54">
        <v>581.6</v>
      </c>
      <c r="G1557" s="46">
        <v>581.6</v>
      </c>
      <c r="H1557" s="53">
        <v>581.6</v>
      </c>
      <c r="I1557" s="54"/>
      <c r="J1557" s="46">
        <v>130.30430000000001</v>
      </c>
      <c r="K1557" s="54">
        <v>12.89555</v>
      </c>
      <c r="L1557" s="46">
        <v>11.29284</v>
      </c>
      <c r="M1557" s="53">
        <f t="shared" si="96"/>
        <v>1.6027100000000001</v>
      </c>
      <c r="N1557" s="11">
        <v>2.4021603729214269</v>
      </c>
      <c r="O1557" s="11">
        <v>2.1036103730156541</v>
      </c>
      <c r="P1557" s="11">
        <v>0.2985499999057738</v>
      </c>
      <c r="Q1557" s="26">
        <v>3280</v>
      </c>
      <c r="R1557">
        <v>86060</v>
      </c>
      <c r="S1557">
        <v>2080</v>
      </c>
      <c r="T1557" s="27">
        <f t="shared" si="97"/>
        <v>91420</v>
      </c>
      <c r="U1557" s="46" t="str">
        <f t="shared" si="98"/>
        <v>MO</v>
      </c>
      <c r="V1557">
        <f t="shared" si="99"/>
        <v>219605.50129247684</v>
      </c>
    </row>
    <row r="1558" spans="1:22" x14ac:dyDescent="0.2">
      <c r="A1558" s="24">
        <v>40113</v>
      </c>
      <c r="B1558" s="25" t="s">
        <v>1776</v>
      </c>
      <c r="C1558" s="46">
        <v>436</v>
      </c>
      <c r="D1558" s="46">
        <v>436</v>
      </c>
      <c r="E1558" s="53">
        <v>436</v>
      </c>
      <c r="F1558" s="54">
        <v>77.679990000000004</v>
      </c>
      <c r="G1558" s="46">
        <v>77.679990000000004</v>
      </c>
      <c r="H1558" s="53">
        <v>77.679990000000004</v>
      </c>
      <c r="I1558" s="54"/>
      <c r="J1558" s="46">
        <v>130.1688</v>
      </c>
      <c r="K1558" s="54">
        <v>11.508459999999999</v>
      </c>
      <c r="L1558" s="46">
        <v>15.3413</v>
      </c>
      <c r="M1558" s="53">
        <f t="shared" si="96"/>
        <v>-3.8328400000000009</v>
      </c>
      <c r="N1558" s="11">
        <v>2.1437756873767562</v>
      </c>
      <c r="O1558" s="11">
        <v>2.8577503812632652</v>
      </c>
      <c r="P1558" s="11">
        <v>-0.71397469388650847</v>
      </c>
      <c r="Q1558" s="26">
        <v>38080</v>
      </c>
      <c r="R1558">
        <v>124060</v>
      </c>
      <c r="S1558">
        <v>771670</v>
      </c>
      <c r="T1558" s="27">
        <f t="shared" si="97"/>
        <v>933810</v>
      </c>
      <c r="U1558" s="46" t="str">
        <f t="shared" si="98"/>
        <v>OK</v>
      </c>
      <c r="V1558">
        <f t="shared" si="99"/>
        <v>2001879.1746292887</v>
      </c>
    </row>
    <row r="1559" spans="1:22" x14ac:dyDescent="0.2">
      <c r="A1559" s="24">
        <v>55081</v>
      </c>
      <c r="B1559" s="25" t="s">
        <v>1777</v>
      </c>
      <c r="C1559" s="46">
        <v>948</v>
      </c>
      <c r="D1559" s="46">
        <v>911</v>
      </c>
      <c r="E1559" s="53">
        <v>92</v>
      </c>
      <c r="F1559" s="54">
        <v>411.2</v>
      </c>
      <c r="G1559" s="46">
        <v>374.2</v>
      </c>
      <c r="H1559" s="53">
        <v>0</v>
      </c>
      <c r="I1559" s="54">
        <v>129.99629999999999</v>
      </c>
      <c r="J1559" s="46">
        <v>129.99629999999999</v>
      </c>
      <c r="K1559" s="54">
        <v>16.509319999999999</v>
      </c>
      <c r="L1559" s="46">
        <v>14.64884</v>
      </c>
      <c r="M1559" s="53">
        <f t="shared" si="96"/>
        <v>1.860479999999999</v>
      </c>
      <c r="N1559" s="11">
        <v>3.075327092514796</v>
      </c>
      <c r="O1559" s="11">
        <v>2.7287601503825991</v>
      </c>
      <c r="P1559" s="11">
        <v>0.34656694213219708</v>
      </c>
      <c r="Q1559" s="26">
        <v>162620</v>
      </c>
      <c r="R1559">
        <v>62890</v>
      </c>
      <c r="S1559">
        <v>13810</v>
      </c>
      <c r="T1559" s="27">
        <f t="shared" si="97"/>
        <v>239320</v>
      </c>
      <c r="U1559" s="46" t="str">
        <f t="shared" si="98"/>
        <v>WI</v>
      </c>
      <c r="V1559">
        <f t="shared" si="99"/>
        <v>735987.27978064097</v>
      </c>
    </row>
    <row r="1560" spans="1:22" x14ac:dyDescent="0.2">
      <c r="A1560" s="24">
        <v>17065</v>
      </c>
      <c r="B1560" s="25" t="s">
        <v>1778</v>
      </c>
      <c r="C1560" s="46">
        <v>658</v>
      </c>
      <c r="D1560" s="46">
        <v>831</v>
      </c>
      <c r="E1560" s="53">
        <v>51</v>
      </c>
      <c r="F1560" s="54">
        <v>562.48</v>
      </c>
      <c r="G1560" s="46">
        <v>735.48</v>
      </c>
      <c r="H1560" s="53">
        <v>0</v>
      </c>
      <c r="I1560" s="54">
        <v>129.7431</v>
      </c>
      <c r="J1560" s="46">
        <v>129.7431</v>
      </c>
      <c r="K1560" s="54">
        <v>13.383839999999999</v>
      </c>
      <c r="L1560" s="46">
        <v>11.96087</v>
      </c>
      <c r="M1560" s="53">
        <f t="shared" si="96"/>
        <v>1.4229699999999994</v>
      </c>
      <c r="N1560" s="11">
        <v>2.493118175302389</v>
      </c>
      <c r="O1560" s="11">
        <v>2.2280498264645332</v>
      </c>
      <c r="P1560" s="11">
        <v>0.26506834883785507</v>
      </c>
      <c r="Q1560" s="26">
        <v>141900</v>
      </c>
      <c r="R1560">
        <v>56580</v>
      </c>
      <c r="S1560">
        <v>1760</v>
      </c>
      <c r="T1560" s="27">
        <f t="shared" si="97"/>
        <v>200240</v>
      </c>
      <c r="U1560" s="46" t="str">
        <f t="shared" si="98"/>
        <v>IL</v>
      </c>
      <c r="V1560">
        <f t="shared" si="99"/>
        <v>499221.98342255037</v>
      </c>
    </row>
    <row r="1561" spans="1:22" x14ac:dyDescent="0.2">
      <c r="A1561" s="24">
        <v>21077</v>
      </c>
      <c r="B1561" s="25" t="s">
        <v>1779</v>
      </c>
      <c r="C1561" s="46">
        <v>1364</v>
      </c>
      <c r="D1561" s="46">
        <v>974</v>
      </c>
      <c r="E1561" s="53">
        <v>327</v>
      </c>
      <c r="F1561" s="54">
        <v>1145.56</v>
      </c>
      <c r="G1561" s="46">
        <v>755.56</v>
      </c>
      <c r="H1561" s="53">
        <v>108.56</v>
      </c>
      <c r="I1561" s="54"/>
      <c r="J1561" s="46">
        <v>129.7022</v>
      </c>
      <c r="K1561" s="54">
        <v>11.4693</v>
      </c>
      <c r="L1561" s="46">
        <v>15.85923</v>
      </c>
      <c r="M1561" s="53">
        <f t="shared" si="96"/>
        <v>-4.3899299999999997</v>
      </c>
      <c r="N1561" s="11">
        <v>2.1364810314525342</v>
      </c>
      <c r="O1561" s="11">
        <v>2.9542294707125092</v>
      </c>
      <c r="P1561" s="11">
        <v>-0.8177484392599742</v>
      </c>
      <c r="Q1561" s="26">
        <v>2290</v>
      </c>
      <c r="R1561">
        <v>16930</v>
      </c>
      <c r="S1561">
        <v>1410</v>
      </c>
      <c r="T1561" s="27">
        <f t="shared" si="97"/>
        <v>20630</v>
      </c>
      <c r="U1561" s="46" t="str">
        <f t="shared" si="98"/>
        <v>KY</v>
      </c>
      <c r="V1561">
        <f t="shared" si="99"/>
        <v>44075.60367886578</v>
      </c>
    </row>
    <row r="1562" spans="1:22" x14ac:dyDescent="0.2">
      <c r="A1562" s="24">
        <v>1115</v>
      </c>
      <c r="B1562" s="25" t="s">
        <v>1780</v>
      </c>
      <c r="C1562" s="46">
        <v>827</v>
      </c>
      <c r="D1562" s="46">
        <v>1079</v>
      </c>
      <c r="E1562" s="53">
        <v>796</v>
      </c>
      <c r="F1562" s="54">
        <v>473.64</v>
      </c>
      <c r="G1562" s="46">
        <v>725.64</v>
      </c>
      <c r="H1562" s="53">
        <v>442.64</v>
      </c>
      <c r="I1562" s="54">
        <v>129.6165</v>
      </c>
      <c r="J1562" s="46">
        <v>129.6165</v>
      </c>
      <c r="K1562" s="54">
        <v>11.524520000000001</v>
      </c>
      <c r="L1562" s="46">
        <v>16.336980000000001</v>
      </c>
      <c r="M1562" s="53">
        <f t="shared" si="96"/>
        <v>-4.8124599999999997</v>
      </c>
      <c r="N1562" s="11">
        <v>2.146767315929949</v>
      </c>
      <c r="O1562" s="11">
        <v>3.0432239004315358</v>
      </c>
      <c r="P1562" s="11">
        <v>-0.89645658450158794</v>
      </c>
      <c r="Q1562" s="26">
        <v>11720</v>
      </c>
      <c r="R1562">
        <v>62530</v>
      </c>
      <c r="S1562">
        <v>23150</v>
      </c>
      <c r="T1562" s="27">
        <f t="shared" si="97"/>
        <v>97400</v>
      </c>
      <c r="U1562" s="46" t="str">
        <f t="shared" si="98"/>
        <v>AL</v>
      </c>
      <c r="V1562">
        <f t="shared" si="99"/>
        <v>209095.13657157702</v>
      </c>
    </row>
    <row r="1563" spans="1:22" x14ac:dyDescent="0.2">
      <c r="A1563" s="24">
        <v>5093</v>
      </c>
      <c r="B1563" s="25" t="s">
        <v>1781</v>
      </c>
      <c r="C1563" s="46">
        <v>351</v>
      </c>
      <c r="D1563" s="46">
        <v>96</v>
      </c>
      <c r="E1563" s="53">
        <v>100</v>
      </c>
      <c r="F1563" s="54">
        <v>25.48001</v>
      </c>
      <c r="G1563" s="46">
        <v>0</v>
      </c>
      <c r="H1563" s="53">
        <v>0</v>
      </c>
      <c r="I1563" s="54"/>
      <c r="J1563" s="46">
        <v>129.5247</v>
      </c>
      <c r="K1563" s="54">
        <v>11.09226</v>
      </c>
      <c r="L1563" s="46">
        <v>16.004580000000001</v>
      </c>
      <c r="M1563" s="53">
        <f t="shared" si="96"/>
        <v>-4.9123200000000011</v>
      </c>
      <c r="N1563" s="11">
        <v>2.066246683401749</v>
      </c>
      <c r="O1563" s="11">
        <v>2.9813050130665859</v>
      </c>
      <c r="P1563" s="11">
        <v>-0.91505832966483702</v>
      </c>
      <c r="Q1563" s="26">
        <v>488800</v>
      </c>
      <c r="R1563">
        <v>490</v>
      </c>
      <c r="S1563">
        <v>640</v>
      </c>
      <c r="T1563" s="27">
        <f t="shared" si="97"/>
        <v>489930</v>
      </c>
      <c r="U1563" s="46" t="str">
        <f t="shared" si="98"/>
        <v>AR</v>
      </c>
      <c r="V1563">
        <f t="shared" si="99"/>
        <v>1012316.2375990188</v>
      </c>
    </row>
    <row r="1564" spans="1:22" x14ac:dyDescent="0.2">
      <c r="A1564" s="24">
        <v>1093</v>
      </c>
      <c r="B1564" s="25" t="s">
        <v>1782</v>
      </c>
      <c r="C1564" s="46">
        <v>615</v>
      </c>
      <c r="D1564" s="46">
        <v>611</v>
      </c>
      <c r="E1564" s="53">
        <v>408</v>
      </c>
      <c r="F1564" s="54">
        <v>303.58</v>
      </c>
      <c r="G1564" s="46">
        <v>299.58</v>
      </c>
      <c r="H1564" s="53">
        <v>96.579989999999995</v>
      </c>
      <c r="I1564" s="54">
        <v>129.49</v>
      </c>
      <c r="J1564" s="46">
        <v>129.49</v>
      </c>
      <c r="K1564" s="54">
        <v>11.55607</v>
      </c>
      <c r="L1564" s="46">
        <v>16.263549999999999</v>
      </c>
      <c r="M1564" s="53">
        <f t="shared" si="96"/>
        <v>-4.7074799999999986</v>
      </c>
      <c r="N1564" s="11">
        <v>2.152644394438866</v>
      </c>
      <c r="O1564" s="11">
        <v>3.0295454891824138</v>
      </c>
      <c r="P1564" s="11">
        <v>-0.87690109474354772</v>
      </c>
      <c r="Q1564" s="26">
        <v>10100</v>
      </c>
      <c r="R1564">
        <v>46400</v>
      </c>
      <c r="S1564">
        <v>9370</v>
      </c>
      <c r="T1564" s="27">
        <f t="shared" si="97"/>
        <v>65870</v>
      </c>
      <c r="U1564" s="46" t="str">
        <f t="shared" si="98"/>
        <v>AL</v>
      </c>
      <c r="V1564">
        <f t="shared" si="99"/>
        <v>141794.6862616881</v>
      </c>
    </row>
    <row r="1565" spans="1:22" x14ac:dyDescent="0.2">
      <c r="A1565" s="24">
        <v>46085</v>
      </c>
      <c r="B1565" s="25" t="s">
        <v>1783</v>
      </c>
      <c r="C1565" s="46">
        <v>333</v>
      </c>
      <c r="D1565" s="46">
        <v>333</v>
      </c>
      <c r="E1565" s="53">
        <v>262</v>
      </c>
      <c r="F1565" s="54">
        <v>0</v>
      </c>
      <c r="G1565" s="46">
        <v>0</v>
      </c>
      <c r="H1565" s="53">
        <v>0</v>
      </c>
      <c r="I1565" s="54"/>
      <c r="J1565" s="46">
        <v>129.40299999999999</v>
      </c>
      <c r="K1565" s="54">
        <v>14.57033</v>
      </c>
      <c r="L1565" s="46">
        <v>11.61608</v>
      </c>
      <c r="M1565" s="53">
        <f t="shared" si="96"/>
        <v>2.95425</v>
      </c>
      <c r="N1565" s="11">
        <v>2.7141354456683322</v>
      </c>
      <c r="O1565" s="11">
        <v>2.1638229516914849</v>
      </c>
      <c r="P1565" s="11">
        <v>0.55031249397684678</v>
      </c>
      <c r="Q1565" s="26">
        <v>8940</v>
      </c>
      <c r="R1565">
        <v>1620</v>
      </c>
      <c r="S1565">
        <v>22490</v>
      </c>
      <c r="T1565" s="27">
        <f t="shared" si="97"/>
        <v>33050</v>
      </c>
      <c r="U1565" s="46" t="str">
        <f t="shared" si="98"/>
        <v>SD</v>
      </c>
      <c r="V1565">
        <f t="shared" si="99"/>
        <v>89702.176479338377</v>
      </c>
    </row>
    <row r="1566" spans="1:22" x14ac:dyDescent="0.2">
      <c r="A1566" s="24">
        <v>5145</v>
      </c>
      <c r="B1566" s="25" t="s">
        <v>1784</v>
      </c>
      <c r="C1566" s="46">
        <v>1164</v>
      </c>
      <c r="D1566" s="46">
        <v>332</v>
      </c>
      <c r="E1566" s="53">
        <v>273</v>
      </c>
      <c r="F1566" s="54">
        <v>859.28</v>
      </c>
      <c r="G1566" s="46">
        <v>27.28</v>
      </c>
      <c r="H1566" s="53">
        <v>0</v>
      </c>
      <c r="I1566" s="54">
        <v>129.36340000000001</v>
      </c>
      <c r="J1566" s="46">
        <v>129.36340000000001</v>
      </c>
      <c r="K1566" s="54">
        <v>11.291410000000001</v>
      </c>
      <c r="L1566" s="46">
        <v>16.343689999999999</v>
      </c>
      <c r="M1566" s="53">
        <f t="shared" si="96"/>
        <v>-5.0522799999999979</v>
      </c>
      <c r="N1566" s="11">
        <v>2.1033439951307811</v>
      </c>
      <c r="O1566" s="11">
        <v>3.0444738274297878</v>
      </c>
      <c r="P1566" s="11">
        <v>-0.94112983229900737</v>
      </c>
      <c r="Q1566" s="26">
        <v>122120</v>
      </c>
      <c r="R1566">
        <v>187580</v>
      </c>
      <c r="S1566">
        <v>7450</v>
      </c>
      <c r="T1566" s="27">
        <f t="shared" si="97"/>
        <v>317150</v>
      </c>
      <c r="U1566" s="46" t="str">
        <f t="shared" si="98"/>
        <v>AR</v>
      </c>
      <c r="V1566">
        <f t="shared" si="99"/>
        <v>667075.54805572727</v>
      </c>
    </row>
    <row r="1567" spans="1:22" x14ac:dyDescent="0.2">
      <c r="A1567" s="24">
        <v>54047</v>
      </c>
      <c r="B1567" s="25" t="s">
        <v>1785</v>
      </c>
      <c r="C1567" s="46">
        <v>276.81599999999997</v>
      </c>
      <c r="D1567" s="46">
        <v>244.00200000000001</v>
      </c>
      <c r="E1567" s="53">
        <v>76.042100000000005</v>
      </c>
      <c r="F1567" s="54">
        <v>200.78380000000001</v>
      </c>
      <c r="G1567" s="46">
        <v>167.97020000000001</v>
      </c>
      <c r="H1567" s="53">
        <v>1.00021E-2</v>
      </c>
      <c r="I1567" s="54"/>
      <c r="J1567" s="46">
        <v>129.32249999999999</v>
      </c>
      <c r="K1567" s="54">
        <v>25.386569999999999</v>
      </c>
      <c r="L1567" s="46">
        <v>23.55311</v>
      </c>
      <c r="M1567" s="53">
        <f t="shared" si="96"/>
        <v>1.8334599999999988</v>
      </c>
      <c r="N1567" s="11">
        <v>4.7289656089423033</v>
      </c>
      <c r="O1567" s="11">
        <v>4.3874319048865216</v>
      </c>
      <c r="P1567" s="11">
        <v>0.34153370405578032</v>
      </c>
      <c r="Q1567" s="26">
        <v>20</v>
      </c>
      <c r="R1567">
        <v>6440</v>
      </c>
      <c r="S1567">
        <v>9620</v>
      </c>
      <c r="T1567" s="27">
        <f t="shared" si="97"/>
        <v>16080</v>
      </c>
      <c r="U1567" s="46" t="str">
        <f t="shared" si="98"/>
        <v>WV</v>
      </c>
      <c r="V1567">
        <f t="shared" si="99"/>
        <v>76041.766991792232</v>
      </c>
    </row>
    <row r="1568" spans="1:22" x14ac:dyDescent="0.2">
      <c r="A1568" s="24">
        <v>17151</v>
      </c>
      <c r="B1568" s="25" t="s">
        <v>1786</v>
      </c>
      <c r="C1568" s="46">
        <v>834</v>
      </c>
      <c r="D1568" s="46">
        <v>834</v>
      </c>
      <c r="E1568" s="53">
        <v>122</v>
      </c>
      <c r="F1568" s="54">
        <v>689.44</v>
      </c>
      <c r="G1568" s="46">
        <v>689.44</v>
      </c>
      <c r="H1568" s="53">
        <v>0</v>
      </c>
      <c r="I1568" s="54">
        <v>129.23679999999999</v>
      </c>
      <c r="J1568" s="46">
        <v>129.23679999999999</v>
      </c>
      <c r="K1568" s="54">
        <v>12.82747</v>
      </c>
      <c r="L1568" s="46">
        <v>11.199009999999999</v>
      </c>
      <c r="M1568" s="53">
        <f t="shared" si="96"/>
        <v>1.6284600000000005</v>
      </c>
      <c r="N1568" s="11">
        <v>2.3894785502625648</v>
      </c>
      <c r="O1568" s="11">
        <v>2.08613188564666</v>
      </c>
      <c r="P1568" s="11">
        <v>0.30334666461590459</v>
      </c>
      <c r="Q1568" s="26">
        <v>22480</v>
      </c>
      <c r="R1568">
        <v>30720</v>
      </c>
      <c r="S1568">
        <v>2290</v>
      </c>
      <c r="T1568" s="27">
        <f t="shared" si="97"/>
        <v>55490</v>
      </c>
      <c r="U1568" s="46" t="str">
        <f t="shared" si="98"/>
        <v>IL</v>
      </c>
      <c r="V1568">
        <f t="shared" si="99"/>
        <v>132592.16475406973</v>
      </c>
    </row>
    <row r="1569" spans="1:22" x14ac:dyDescent="0.2">
      <c r="A1569" s="24">
        <v>20049</v>
      </c>
      <c r="B1569" s="25" t="s">
        <v>1787</v>
      </c>
      <c r="C1569" s="46">
        <v>428</v>
      </c>
      <c r="D1569" s="46">
        <v>428</v>
      </c>
      <c r="E1569" s="53">
        <v>428</v>
      </c>
      <c r="F1569" s="54">
        <v>314.39999999999998</v>
      </c>
      <c r="G1569" s="46">
        <v>314.39999999999998</v>
      </c>
      <c r="H1569" s="53">
        <v>314.39999999999998</v>
      </c>
      <c r="I1569" s="54">
        <v>129.23679999999999</v>
      </c>
      <c r="J1569" s="46">
        <v>129.23679999999999</v>
      </c>
      <c r="K1569" s="54">
        <v>13.520390000000001</v>
      </c>
      <c r="L1569" s="46">
        <v>11.764480000000001</v>
      </c>
      <c r="M1569" s="53">
        <f t="shared" si="96"/>
        <v>1.7559100000000001</v>
      </c>
      <c r="N1569" s="11">
        <v>2.5185544691341701</v>
      </c>
      <c r="O1569" s="11">
        <v>2.191466642681132</v>
      </c>
      <c r="P1569" s="11">
        <v>0.32708782645303719</v>
      </c>
      <c r="Q1569" s="26">
        <v>18730</v>
      </c>
      <c r="R1569">
        <v>93740</v>
      </c>
      <c r="S1569">
        <v>251450</v>
      </c>
      <c r="T1569" s="27">
        <f t="shared" si="97"/>
        <v>363920</v>
      </c>
      <c r="U1569" s="46" t="str">
        <f t="shared" si="98"/>
        <v>KS</v>
      </c>
      <c r="V1569">
        <f t="shared" si="99"/>
        <v>916552.34240730724</v>
      </c>
    </row>
    <row r="1570" spans="1:22" x14ac:dyDescent="0.2">
      <c r="A1570" s="24">
        <v>51027</v>
      </c>
      <c r="B1570" s="25" t="s">
        <v>1788</v>
      </c>
      <c r="C1570" s="46">
        <v>318.39999999999998</v>
      </c>
      <c r="D1570" s="46">
        <v>318.39999999999998</v>
      </c>
      <c r="E1570" s="53">
        <v>28.116199999999999</v>
      </c>
      <c r="F1570" s="54">
        <v>240.64019999999999</v>
      </c>
      <c r="G1570" s="46">
        <v>240.64019999999999</v>
      </c>
      <c r="H1570" s="53">
        <v>0</v>
      </c>
      <c r="I1570" s="54"/>
      <c r="J1570" s="46">
        <v>129.1858</v>
      </c>
      <c r="K1570" s="54">
        <v>10.98321</v>
      </c>
      <c r="L1570" s="46">
        <v>16.30997</v>
      </c>
      <c r="M1570" s="53">
        <f t="shared" si="96"/>
        <v>-5.3267600000000002</v>
      </c>
      <c r="N1570" s="11">
        <v>2.0459330412021468</v>
      </c>
      <c r="O1570" s="11">
        <v>3.0381925251375308</v>
      </c>
      <c r="P1570" s="11">
        <v>-0.9922594839353841</v>
      </c>
      <c r="Q1570" s="26">
        <v>90</v>
      </c>
      <c r="R1570">
        <v>13090</v>
      </c>
      <c r="S1570">
        <v>13080</v>
      </c>
      <c r="T1570" s="27">
        <f t="shared" si="97"/>
        <v>26260</v>
      </c>
      <c r="U1570" s="46" t="str">
        <f t="shared" si="98"/>
        <v>VA</v>
      </c>
      <c r="V1570">
        <f t="shared" si="99"/>
        <v>53726.201661968378</v>
      </c>
    </row>
    <row r="1571" spans="1:22" x14ac:dyDescent="0.2">
      <c r="A1571" s="24">
        <v>39083</v>
      </c>
      <c r="B1571" s="25" t="s">
        <v>1789</v>
      </c>
      <c r="C1571" s="46">
        <v>1915</v>
      </c>
      <c r="D1571" s="46">
        <v>1377</v>
      </c>
      <c r="E1571" s="53">
        <v>152</v>
      </c>
      <c r="F1571" s="54">
        <v>1579.14</v>
      </c>
      <c r="G1571" s="46">
        <v>1041.1400000000001</v>
      </c>
      <c r="H1571" s="53">
        <v>0</v>
      </c>
      <c r="I1571" s="54">
        <v>129.11019999999999</v>
      </c>
      <c r="J1571" s="46">
        <v>129.11019999999999</v>
      </c>
      <c r="K1571" s="54">
        <v>23.111660000000001</v>
      </c>
      <c r="L1571" s="46">
        <v>21.35201</v>
      </c>
      <c r="M1571" s="53">
        <f t="shared" si="96"/>
        <v>1.7596500000000006</v>
      </c>
      <c r="N1571" s="11">
        <v>4.3051993753219699</v>
      </c>
      <c r="O1571" s="11">
        <v>3.977414868246957</v>
      </c>
      <c r="P1571" s="11">
        <v>0.32778450707501361</v>
      </c>
      <c r="Q1571" s="26">
        <v>129070</v>
      </c>
      <c r="R1571">
        <v>57890</v>
      </c>
      <c r="S1571">
        <v>2550</v>
      </c>
      <c r="T1571" s="27">
        <f t="shared" si="97"/>
        <v>189510</v>
      </c>
      <c r="U1571" s="46" t="str">
        <f t="shared" si="98"/>
        <v>OH</v>
      </c>
      <c r="V1571">
        <f t="shared" si="99"/>
        <v>815878.3336172665</v>
      </c>
    </row>
    <row r="1572" spans="1:22" x14ac:dyDescent="0.2">
      <c r="A1572" s="24">
        <v>40147</v>
      </c>
      <c r="B1572" s="25" t="s">
        <v>1790</v>
      </c>
      <c r="C1572" s="46">
        <v>752</v>
      </c>
      <c r="D1572" s="46">
        <v>752</v>
      </c>
      <c r="E1572" s="53">
        <v>752</v>
      </c>
      <c r="F1572" s="54">
        <v>393.68</v>
      </c>
      <c r="G1572" s="46">
        <v>393.68</v>
      </c>
      <c r="H1572" s="53">
        <v>393.68</v>
      </c>
      <c r="I1572" s="54"/>
      <c r="J1572" s="46">
        <v>129.06880000000001</v>
      </c>
      <c r="K1572" s="54">
        <v>11.508459999999999</v>
      </c>
      <c r="L1572" s="46">
        <v>14.82137</v>
      </c>
      <c r="M1572" s="53">
        <f t="shared" si="96"/>
        <v>-3.3129100000000005</v>
      </c>
      <c r="N1572" s="11">
        <v>2.1437756873767562</v>
      </c>
      <c r="O1572" s="11">
        <v>2.760898735331681</v>
      </c>
      <c r="P1572" s="11">
        <v>-0.61712304795492456</v>
      </c>
      <c r="Q1572" s="26">
        <v>10480</v>
      </c>
      <c r="R1572">
        <v>89170</v>
      </c>
      <c r="S1572">
        <v>85660</v>
      </c>
      <c r="T1572" s="27">
        <f t="shared" si="97"/>
        <v>185310</v>
      </c>
      <c r="U1572" s="46" t="str">
        <f t="shared" si="98"/>
        <v>OK</v>
      </c>
      <c r="V1572">
        <f t="shared" si="99"/>
        <v>397263.07262778666</v>
      </c>
    </row>
    <row r="1573" spans="1:22" x14ac:dyDescent="0.2">
      <c r="A1573" s="24">
        <v>17169</v>
      </c>
      <c r="B1573" s="25" t="s">
        <v>1791</v>
      </c>
      <c r="C1573" s="46">
        <v>817</v>
      </c>
      <c r="D1573" s="46">
        <v>993</v>
      </c>
      <c r="E1573" s="53">
        <v>21</v>
      </c>
      <c r="F1573" s="54">
        <v>723.52</v>
      </c>
      <c r="G1573" s="46">
        <v>899.52</v>
      </c>
      <c r="H1573" s="53">
        <v>0</v>
      </c>
      <c r="I1573" s="54">
        <v>128.9837</v>
      </c>
      <c r="J1573" s="46">
        <v>128.9837</v>
      </c>
      <c r="K1573" s="54">
        <v>13.333019999999999</v>
      </c>
      <c r="L1573" s="46">
        <v>11.9712</v>
      </c>
      <c r="M1573" s="53">
        <f t="shared" si="96"/>
        <v>1.3618199999999998</v>
      </c>
      <c r="N1573" s="11">
        <v>2.4836515150861218</v>
      </c>
      <c r="O1573" s="11">
        <v>2.229974080695821</v>
      </c>
      <c r="P1573" s="11">
        <v>0.25367743439030188</v>
      </c>
      <c r="Q1573" s="26">
        <v>117020</v>
      </c>
      <c r="R1573">
        <v>29700</v>
      </c>
      <c r="S1573">
        <v>540</v>
      </c>
      <c r="T1573" s="27">
        <f t="shared" si="97"/>
        <v>147260</v>
      </c>
      <c r="U1573" s="46" t="str">
        <f t="shared" si="98"/>
        <v>IL</v>
      </c>
      <c r="V1573">
        <f t="shared" si="99"/>
        <v>365742.52211158228</v>
      </c>
    </row>
    <row r="1574" spans="1:22" x14ac:dyDescent="0.2">
      <c r="A1574" s="24">
        <v>26085</v>
      </c>
      <c r="B1574" s="25" t="s">
        <v>1792</v>
      </c>
      <c r="C1574" s="46">
        <v>992</v>
      </c>
      <c r="D1574" s="46">
        <v>992</v>
      </c>
      <c r="E1574" s="53">
        <v>134</v>
      </c>
      <c r="F1574" s="54">
        <v>552.12</v>
      </c>
      <c r="G1574" s="46">
        <v>552.12</v>
      </c>
      <c r="H1574" s="53">
        <v>0</v>
      </c>
      <c r="I1574" s="54">
        <v>128.8571</v>
      </c>
      <c r="J1574" s="46">
        <v>128.8571</v>
      </c>
      <c r="K1574" s="54">
        <v>16.797650000000001</v>
      </c>
      <c r="L1574" s="46">
        <v>14.65564</v>
      </c>
      <c r="M1574" s="53">
        <f t="shared" si="96"/>
        <v>2.1420100000000009</v>
      </c>
      <c r="N1574" s="11">
        <v>3.1290366977913791</v>
      </c>
      <c r="O1574" s="11">
        <v>2.7300268424225562</v>
      </c>
      <c r="P1574" s="11">
        <v>0.39900985536882322</v>
      </c>
      <c r="Q1574" s="26">
        <v>13250</v>
      </c>
      <c r="R1574">
        <v>3990</v>
      </c>
      <c r="S1574">
        <v>17610</v>
      </c>
      <c r="T1574" s="27">
        <f t="shared" si="97"/>
        <v>34850</v>
      </c>
      <c r="U1574" s="46" t="str">
        <f t="shared" si="98"/>
        <v>MI</v>
      </c>
      <c r="V1574">
        <f t="shared" si="99"/>
        <v>109046.92891802956</v>
      </c>
    </row>
    <row r="1575" spans="1:22" x14ac:dyDescent="0.2">
      <c r="A1575" s="24">
        <v>55077</v>
      </c>
      <c r="B1575" s="25" t="s">
        <v>1793</v>
      </c>
      <c r="C1575" s="46">
        <v>912</v>
      </c>
      <c r="D1575" s="46">
        <v>1015</v>
      </c>
      <c r="E1575" s="53">
        <v>193</v>
      </c>
      <c r="F1575" s="54">
        <v>321.54000000000002</v>
      </c>
      <c r="G1575" s="46">
        <v>424.54</v>
      </c>
      <c r="H1575" s="53">
        <v>0</v>
      </c>
      <c r="I1575" s="54">
        <v>128.8571</v>
      </c>
      <c r="J1575" s="46">
        <v>128.8571</v>
      </c>
      <c r="K1575" s="54">
        <v>16.323779999999999</v>
      </c>
      <c r="L1575" s="46">
        <v>14.205959999999999</v>
      </c>
      <c r="M1575" s="53">
        <f t="shared" si="96"/>
        <v>2.11782</v>
      </c>
      <c r="N1575" s="11">
        <v>3.0407650276480909</v>
      </c>
      <c r="O1575" s="11">
        <v>2.6462612429331731</v>
      </c>
      <c r="P1575" s="11">
        <v>0.3945037847149177</v>
      </c>
      <c r="Q1575" s="26">
        <v>90790</v>
      </c>
      <c r="R1575">
        <v>20280</v>
      </c>
      <c r="S1575">
        <v>8350</v>
      </c>
      <c r="T1575" s="27">
        <f t="shared" si="97"/>
        <v>119420</v>
      </c>
      <c r="U1575" s="46" t="str">
        <f t="shared" si="98"/>
        <v>WI</v>
      </c>
      <c r="V1575">
        <f t="shared" si="99"/>
        <v>363128.15960173501</v>
      </c>
    </row>
    <row r="1576" spans="1:22" x14ac:dyDescent="0.2">
      <c r="A1576" s="24">
        <v>55141</v>
      </c>
      <c r="B1576" s="25" t="s">
        <v>1794</v>
      </c>
      <c r="C1576" s="46">
        <v>710</v>
      </c>
      <c r="D1576" s="46">
        <v>649</v>
      </c>
      <c r="E1576" s="53">
        <v>205</v>
      </c>
      <c r="F1576" s="54">
        <v>419.96</v>
      </c>
      <c r="G1576" s="46">
        <v>358.96</v>
      </c>
      <c r="H1576" s="53">
        <v>0</v>
      </c>
      <c r="I1576" s="54">
        <v>128.8571</v>
      </c>
      <c r="J1576" s="46">
        <v>128.8571</v>
      </c>
      <c r="K1576" s="54">
        <v>16.21405</v>
      </c>
      <c r="L1576" s="46">
        <v>14.06808</v>
      </c>
      <c r="M1576" s="53">
        <f t="shared" si="96"/>
        <v>2.1459700000000002</v>
      </c>
      <c r="N1576" s="11">
        <v>3.0203247162444931</v>
      </c>
      <c r="O1576" s="11">
        <v>2.6205771990406359</v>
      </c>
      <c r="P1576" s="11">
        <v>0.39974751720385682</v>
      </c>
      <c r="Q1576" s="26">
        <v>173770</v>
      </c>
      <c r="R1576">
        <v>22650</v>
      </c>
      <c r="S1576">
        <v>15810</v>
      </c>
      <c r="T1576" s="27">
        <f t="shared" si="97"/>
        <v>212230</v>
      </c>
      <c r="U1576" s="46" t="str">
        <f t="shared" si="98"/>
        <v>WI</v>
      </c>
      <c r="V1576">
        <f t="shared" si="99"/>
        <v>641003.51452856872</v>
      </c>
    </row>
    <row r="1577" spans="1:22" x14ac:dyDescent="0.2">
      <c r="A1577" s="24">
        <v>39085</v>
      </c>
      <c r="B1577" s="25" t="s">
        <v>1795</v>
      </c>
      <c r="C1577" s="46">
        <v>2979</v>
      </c>
      <c r="D1577" s="46">
        <v>2947</v>
      </c>
      <c r="E1577" s="53">
        <v>2079</v>
      </c>
      <c r="F1577" s="54">
        <v>2574.08</v>
      </c>
      <c r="G1577" s="46">
        <v>2542.08</v>
      </c>
      <c r="H1577" s="53">
        <v>1674.08</v>
      </c>
      <c r="I1577" s="54"/>
      <c r="J1577" s="46">
        <v>128.8527</v>
      </c>
      <c r="K1577" s="54">
        <v>24.785029999999999</v>
      </c>
      <c r="L1577" s="46">
        <v>22.926159999999999</v>
      </c>
      <c r="M1577" s="53">
        <f t="shared" si="96"/>
        <v>1.8588699999999996</v>
      </c>
      <c r="N1577" s="11">
        <v>4.616911795748825</v>
      </c>
      <c r="O1577" s="11">
        <v>4.2706447615849106</v>
      </c>
      <c r="P1577" s="11">
        <v>0.3462670341639133</v>
      </c>
      <c r="Q1577" s="26">
        <v>10900</v>
      </c>
      <c r="R1577">
        <v>5070</v>
      </c>
      <c r="S1577">
        <v>4460</v>
      </c>
      <c r="T1577" s="27">
        <f t="shared" si="97"/>
        <v>20430</v>
      </c>
      <c r="U1577" s="46" t="str">
        <f t="shared" si="98"/>
        <v>OH</v>
      </c>
      <c r="V1577">
        <f t="shared" si="99"/>
        <v>94323.507987148492</v>
      </c>
    </row>
    <row r="1578" spans="1:22" x14ac:dyDescent="0.2">
      <c r="A1578" s="24">
        <v>29173</v>
      </c>
      <c r="B1578" s="25" t="s">
        <v>1796</v>
      </c>
      <c r="C1578" s="46">
        <v>979</v>
      </c>
      <c r="D1578" s="46">
        <v>704</v>
      </c>
      <c r="E1578" s="53">
        <v>81</v>
      </c>
      <c r="F1578" s="54">
        <v>880.5</v>
      </c>
      <c r="G1578" s="46">
        <v>605.5</v>
      </c>
      <c r="H1578" s="53">
        <v>0</v>
      </c>
      <c r="I1578" s="54">
        <v>128.73050000000001</v>
      </c>
      <c r="J1578" s="46">
        <v>128.73050000000001</v>
      </c>
      <c r="K1578" s="54">
        <v>13.24145</v>
      </c>
      <c r="L1578" s="46">
        <v>11.66541</v>
      </c>
      <c r="M1578" s="53">
        <f t="shared" si="96"/>
        <v>1.5760400000000008</v>
      </c>
      <c r="N1578" s="11">
        <v>2.466594016542174</v>
      </c>
      <c r="O1578" s="11">
        <v>2.1730120573284082</v>
      </c>
      <c r="P1578" s="11">
        <v>0.29358195921376662</v>
      </c>
      <c r="Q1578" s="26">
        <v>123950</v>
      </c>
      <c r="R1578">
        <v>71790</v>
      </c>
      <c r="S1578">
        <v>5730</v>
      </c>
      <c r="T1578" s="27">
        <f t="shared" si="97"/>
        <v>201470</v>
      </c>
      <c r="U1578" s="46" t="str">
        <f t="shared" si="98"/>
        <v>MO</v>
      </c>
      <c r="V1578">
        <f t="shared" si="99"/>
        <v>496944.69651275181</v>
      </c>
    </row>
    <row r="1579" spans="1:22" x14ac:dyDescent="0.2">
      <c r="A1579" s="24">
        <v>42023</v>
      </c>
      <c r="B1579" s="25" t="s">
        <v>1797</v>
      </c>
      <c r="C1579" s="46">
        <v>1702.54</v>
      </c>
      <c r="D1579" s="46">
        <v>1702.54</v>
      </c>
      <c r="E1579" s="53">
        <v>159.959</v>
      </c>
      <c r="F1579" s="54">
        <v>1321.748</v>
      </c>
      <c r="G1579" s="46">
        <v>1321.748</v>
      </c>
      <c r="H1579" s="53">
        <v>0</v>
      </c>
      <c r="I1579" s="54"/>
      <c r="J1579" s="46">
        <v>128.62569999999999</v>
      </c>
      <c r="K1579" s="54">
        <v>24.925160000000002</v>
      </c>
      <c r="L1579" s="46">
        <v>23.212119999999999</v>
      </c>
      <c r="M1579" s="53">
        <f t="shared" si="96"/>
        <v>1.713040000000003</v>
      </c>
      <c r="N1579" s="11">
        <v>4.6430149656839959</v>
      </c>
      <c r="O1579" s="11">
        <v>4.3239128874299224</v>
      </c>
      <c r="P1579" s="11">
        <v>0.31910207825407438</v>
      </c>
      <c r="Q1579" s="26">
        <v>180</v>
      </c>
      <c r="R1579">
        <v>2730</v>
      </c>
      <c r="S1579">
        <v>910</v>
      </c>
      <c r="T1579" s="27">
        <f t="shared" si="97"/>
        <v>3820</v>
      </c>
      <c r="U1579" s="46" t="str">
        <f t="shared" si="98"/>
        <v>PA</v>
      </c>
      <c r="V1579">
        <f t="shared" si="99"/>
        <v>17736.317168912865</v>
      </c>
    </row>
    <row r="1580" spans="1:22" x14ac:dyDescent="0.2">
      <c r="A1580" s="24">
        <v>22029</v>
      </c>
      <c r="B1580" s="25" t="s">
        <v>1798</v>
      </c>
      <c r="C1580" s="46">
        <v>424</v>
      </c>
      <c r="D1580" s="46">
        <v>438</v>
      </c>
      <c r="E1580" s="53">
        <v>63</v>
      </c>
      <c r="F1580" s="54">
        <v>66.78</v>
      </c>
      <c r="G1580" s="46">
        <v>80.78</v>
      </c>
      <c r="H1580" s="53">
        <v>0</v>
      </c>
      <c r="I1580" s="54">
        <v>128.47730000000001</v>
      </c>
      <c r="J1580" s="46">
        <v>128.47730000000001</v>
      </c>
      <c r="K1580" s="54">
        <v>10.84628</v>
      </c>
      <c r="L1580" s="46">
        <v>15.697139999999999</v>
      </c>
      <c r="M1580" s="53">
        <f t="shared" si="96"/>
        <v>-4.8508599999999991</v>
      </c>
      <c r="N1580" s="11">
        <v>2.0204259616387219</v>
      </c>
      <c r="O1580" s="11">
        <v>2.9240356306012432</v>
      </c>
      <c r="P1580" s="11">
        <v>-0.9036096689625206</v>
      </c>
      <c r="Q1580" s="26">
        <v>233230</v>
      </c>
      <c r="R1580">
        <v>2060</v>
      </c>
      <c r="S1580">
        <v>2700</v>
      </c>
      <c r="T1580" s="27">
        <f t="shared" si="97"/>
        <v>237990</v>
      </c>
      <c r="U1580" s="46" t="str">
        <f t="shared" si="98"/>
        <v>LA</v>
      </c>
      <c r="V1580">
        <f t="shared" si="99"/>
        <v>480841.17461039941</v>
      </c>
    </row>
    <row r="1581" spans="1:22" x14ac:dyDescent="0.2">
      <c r="A1581" s="24">
        <v>27149</v>
      </c>
      <c r="B1581" s="25" t="s">
        <v>1799</v>
      </c>
      <c r="C1581" s="46">
        <v>661</v>
      </c>
      <c r="D1581" s="46">
        <v>547</v>
      </c>
      <c r="E1581" s="53">
        <v>0</v>
      </c>
      <c r="F1581" s="54">
        <v>598.9</v>
      </c>
      <c r="G1581" s="46">
        <v>484.9</v>
      </c>
      <c r="H1581" s="53">
        <v>0</v>
      </c>
      <c r="I1581" s="54"/>
      <c r="J1581" s="46">
        <v>128.44069999999999</v>
      </c>
      <c r="K1581" s="54">
        <v>15.716559999999999</v>
      </c>
      <c r="L1581" s="46">
        <v>12.069739999999999</v>
      </c>
      <c r="M1581" s="53">
        <f t="shared" si="96"/>
        <v>3.64682</v>
      </c>
      <c r="N1581" s="11">
        <v>2.927653154044767</v>
      </c>
      <c r="O1581" s="11">
        <v>2.2483299385807252</v>
      </c>
      <c r="P1581" s="11">
        <v>0.6793232154640414</v>
      </c>
      <c r="Q1581" s="26">
        <v>292940</v>
      </c>
      <c r="R1581">
        <v>8560</v>
      </c>
      <c r="S1581">
        <v>2860</v>
      </c>
      <c r="T1581" s="27">
        <f t="shared" si="97"/>
        <v>304360</v>
      </c>
      <c r="U1581" s="46" t="str">
        <f t="shared" si="98"/>
        <v>MN</v>
      </c>
      <c r="V1581">
        <f t="shared" si="99"/>
        <v>891060.51396506524</v>
      </c>
    </row>
    <row r="1582" spans="1:22" x14ac:dyDescent="0.2">
      <c r="A1582" s="24">
        <v>55078</v>
      </c>
      <c r="B1582" s="25" t="s">
        <v>1800</v>
      </c>
      <c r="C1582" s="46">
        <v>704.63</v>
      </c>
      <c r="D1582" s="46">
        <v>470.03300000000002</v>
      </c>
      <c r="E1582" s="53">
        <v>105.435</v>
      </c>
      <c r="F1582" s="54">
        <v>554.41219999999998</v>
      </c>
      <c r="G1582" s="46">
        <v>319.81529999999998</v>
      </c>
      <c r="H1582" s="53">
        <v>0</v>
      </c>
      <c r="I1582" s="54"/>
      <c r="J1582" s="46">
        <v>128.29069999999999</v>
      </c>
      <c r="K1582" s="54">
        <v>17.701799999999999</v>
      </c>
      <c r="L1582" s="46">
        <v>15.862909999999999</v>
      </c>
      <c r="M1582" s="53">
        <f t="shared" si="96"/>
        <v>1.8388899999999992</v>
      </c>
      <c r="N1582" s="11">
        <v>3.297460169545348</v>
      </c>
      <c r="O1582" s="11">
        <v>2.954914974640015</v>
      </c>
      <c r="P1582" s="11">
        <v>0.34254519490533408</v>
      </c>
      <c r="Q1582" s="26">
        <v>150</v>
      </c>
      <c r="R1582">
        <v>40</v>
      </c>
      <c r="S1582">
        <v>40</v>
      </c>
      <c r="T1582" s="27">
        <f t="shared" si="97"/>
        <v>230</v>
      </c>
      <c r="U1582" s="46" t="str">
        <f t="shared" si="98"/>
        <v>WI</v>
      </c>
      <c r="V1582">
        <f t="shared" si="99"/>
        <v>758.41583899543002</v>
      </c>
    </row>
    <row r="1583" spans="1:22" x14ac:dyDescent="0.2">
      <c r="A1583" s="24">
        <v>29169</v>
      </c>
      <c r="B1583" s="25" t="s">
        <v>1801</v>
      </c>
      <c r="C1583" s="46">
        <v>731</v>
      </c>
      <c r="D1583" s="46">
        <v>731</v>
      </c>
      <c r="E1583" s="53">
        <v>0</v>
      </c>
      <c r="F1583" s="54">
        <v>609.64</v>
      </c>
      <c r="G1583" s="46">
        <v>609.64</v>
      </c>
      <c r="H1583" s="53">
        <v>0</v>
      </c>
      <c r="I1583" s="54"/>
      <c r="J1583" s="46">
        <v>127.9911</v>
      </c>
      <c r="K1583" s="54">
        <v>12.74274</v>
      </c>
      <c r="L1583" s="46">
        <v>11.493550000000001</v>
      </c>
      <c r="M1583" s="53">
        <f t="shared" si="96"/>
        <v>1.2491899999999987</v>
      </c>
      <c r="N1583" s="11">
        <v>2.3736951948882199</v>
      </c>
      <c r="O1583" s="11">
        <v>2.1409982788009101</v>
      </c>
      <c r="P1583" s="11">
        <v>0.2326969160873103</v>
      </c>
      <c r="Q1583" s="26">
        <v>1490</v>
      </c>
      <c r="R1583">
        <v>62750</v>
      </c>
      <c r="S1583">
        <v>5560</v>
      </c>
      <c r="T1583" s="27">
        <f t="shared" si="97"/>
        <v>69800</v>
      </c>
      <c r="U1583" s="46" t="str">
        <f t="shared" si="98"/>
        <v>MO</v>
      </c>
      <c r="V1583">
        <f t="shared" si="99"/>
        <v>165683.92460319775</v>
      </c>
    </row>
    <row r="1584" spans="1:22" x14ac:dyDescent="0.2">
      <c r="A1584" s="24">
        <v>29081</v>
      </c>
      <c r="B1584" s="25" t="s">
        <v>1802</v>
      </c>
      <c r="C1584" s="46">
        <v>635</v>
      </c>
      <c r="D1584" s="46">
        <v>545</v>
      </c>
      <c r="E1584" s="53">
        <v>0</v>
      </c>
      <c r="F1584" s="54">
        <v>536.05999999999995</v>
      </c>
      <c r="G1584" s="46">
        <v>446.06</v>
      </c>
      <c r="H1584" s="53">
        <v>0</v>
      </c>
      <c r="I1584" s="54">
        <v>127.971</v>
      </c>
      <c r="J1584" s="46">
        <v>127.971</v>
      </c>
      <c r="K1584" s="54">
        <v>13.12036</v>
      </c>
      <c r="L1584" s="46">
        <v>11.78791</v>
      </c>
      <c r="M1584" s="53">
        <f t="shared" si="96"/>
        <v>1.3324499999999997</v>
      </c>
      <c r="N1584" s="11">
        <v>2.4440375843188828</v>
      </c>
      <c r="O1584" s="11">
        <v>2.1958311418717482</v>
      </c>
      <c r="P1584" s="11">
        <v>0.24820644244713519</v>
      </c>
      <c r="Q1584" s="26">
        <v>113780</v>
      </c>
      <c r="R1584">
        <v>224900</v>
      </c>
      <c r="S1584">
        <v>8770</v>
      </c>
      <c r="T1584" s="27">
        <f t="shared" si="97"/>
        <v>347450</v>
      </c>
      <c r="U1584" s="46" t="str">
        <f t="shared" si="98"/>
        <v>MO</v>
      </c>
      <c r="V1584">
        <f t="shared" si="99"/>
        <v>849180.85867159581</v>
      </c>
    </row>
    <row r="1585" spans="1:22" x14ac:dyDescent="0.2">
      <c r="A1585" s="24">
        <v>1095</v>
      </c>
      <c r="B1585" s="25" t="s">
        <v>1803</v>
      </c>
      <c r="C1585" s="46">
        <v>618</v>
      </c>
      <c r="D1585" s="46">
        <v>725</v>
      </c>
      <c r="E1585" s="53">
        <v>490</v>
      </c>
      <c r="F1585" s="54">
        <v>284.06</v>
      </c>
      <c r="G1585" s="46">
        <v>391.06</v>
      </c>
      <c r="H1585" s="53">
        <v>156.06</v>
      </c>
      <c r="I1585" s="54">
        <v>127.84439999999999</v>
      </c>
      <c r="J1585" s="46">
        <v>127.84439999999999</v>
      </c>
      <c r="K1585" s="54">
        <v>11.626429999999999</v>
      </c>
      <c r="L1585" s="46">
        <v>16.755939999999999</v>
      </c>
      <c r="M1585" s="53">
        <f t="shared" si="96"/>
        <v>-5.1295099999999998</v>
      </c>
      <c r="N1585" s="11">
        <v>2.165750931487596</v>
      </c>
      <c r="O1585" s="11">
        <v>3.121267032352173</v>
      </c>
      <c r="P1585" s="11">
        <v>-0.95551610086457661</v>
      </c>
      <c r="Q1585" s="26">
        <v>22950</v>
      </c>
      <c r="R1585">
        <v>116370</v>
      </c>
      <c r="S1585">
        <v>5020</v>
      </c>
      <c r="T1585" s="27">
        <f t="shared" si="97"/>
        <v>144340</v>
      </c>
      <c r="U1585" s="46" t="str">
        <f t="shared" si="98"/>
        <v>AL</v>
      </c>
      <c r="V1585">
        <f t="shared" si="99"/>
        <v>312604.48945091962</v>
      </c>
    </row>
    <row r="1586" spans="1:22" x14ac:dyDescent="0.2">
      <c r="A1586" s="24">
        <v>1117</v>
      </c>
      <c r="B1586" s="25" t="s">
        <v>1804</v>
      </c>
      <c r="C1586" s="46">
        <v>2456</v>
      </c>
      <c r="D1586" s="46">
        <v>2574</v>
      </c>
      <c r="E1586" s="53">
        <v>1486</v>
      </c>
      <c r="F1586" s="54">
        <v>2088.6</v>
      </c>
      <c r="G1586" s="46">
        <v>2206.6</v>
      </c>
      <c r="H1586" s="53">
        <v>1118.5999999999999</v>
      </c>
      <c r="I1586" s="54">
        <v>127.84439999999999</v>
      </c>
      <c r="J1586" s="46">
        <v>127.84439999999999</v>
      </c>
      <c r="K1586" s="54">
        <v>11.61839</v>
      </c>
      <c r="L1586" s="46">
        <v>16.481739999999999</v>
      </c>
      <c r="M1586" s="53">
        <f t="shared" si="96"/>
        <v>-4.8633499999999987</v>
      </c>
      <c r="N1586" s="11">
        <v>2.164253254428588</v>
      </c>
      <c r="O1586" s="11">
        <v>3.0701895386233242</v>
      </c>
      <c r="P1586" s="11">
        <v>-0.90593628419473538</v>
      </c>
      <c r="Q1586" s="26">
        <v>16090</v>
      </c>
      <c r="R1586">
        <v>52340</v>
      </c>
      <c r="S1586">
        <v>30750</v>
      </c>
      <c r="T1586" s="27">
        <f t="shared" si="97"/>
        <v>99180</v>
      </c>
      <c r="U1586" s="46" t="str">
        <f t="shared" si="98"/>
        <v>AL</v>
      </c>
      <c r="V1586">
        <f t="shared" si="99"/>
        <v>214650.63777422736</v>
      </c>
    </row>
    <row r="1587" spans="1:22" x14ac:dyDescent="0.2">
      <c r="A1587" s="24">
        <v>13287</v>
      </c>
      <c r="B1587" s="25" t="s">
        <v>1805</v>
      </c>
      <c r="C1587" s="46">
        <v>1070</v>
      </c>
      <c r="D1587" s="46">
        <v>1320</v>
      </c>
      <c r="E1587" s="53">
        <v>189</v>
      </c>
      <c r="F1587" s="54">
        <v>432.46</v>
      </c>
      <c r="G1587" s="46">
        <v>682.46</v>
      </c>
      <c r="H1587" s="53">
        <v>0</v>
      </c>
      <c r="I1587" s="54">
        <v>127.7179</v>
      </c>
      <c r="J1587" s="46">
        <v>127.7179</v>
      </c>
      <c r="K1587" s="54">
        <v>13.65663</v>
      </c>
      <c r="L1587" s="46">
        <v>22.907</v>
      </c>
      <c r="M1587" s="53">
        <f t="shared" si="96"/>
        <v>-9.2503700000000002</v>
      </c>
      <c r="N1587" s="11">
        <v>2.543933016711188</v>
      </c>
      <c r="O1587" s="11">
        <v>4.2670756704840924</v>
      </c>
      <c r="P1587" s="11">
        <v>-1.7231426537729051</v>
      </c>
      <c r="Q1587" s="26">
        <v>64300</v>
      </c>
      <c r="R1587">
        <v>17710</v>
      </c>
      <c r="S1587">
        <v>11680</v>
      </c>
      <c r="T1587" s="27">
        <f t="shared" si="97"/>
        <v>93690</v>
      </c>
      <c r="U1587" s="46" t="str">
        <f t="shared" si="98"/>
        <v>GA</v>
      </c>
      <c r="V1587">
        <f t="shared" si="99"/>
        <v>238341.08433567121</v>
      </c>
    </row>
    <row r="1588" spans="1:22" x14ac:dyDescent="0.2">
      <c r="A1588" s="24">
        <v>26101</v>
      </c>
      <c r="B1588" s="25" t="s">
        <v>1806</v>
      </c>
      <c r="C1588" s="46">
        <v>1368</v>
      </c>
      <c r="D1588" s="46">
        <v>1368</v>
      </c>
      <c r="E1588" s="53">
        <v>222</v>
      </c>
      <c r="F1588" s="54">
        <v>1071.68</v>
      </c>
      <c r="G1588" s="46">
        <v>1071.68</v>
      </c>
      <c r="H1588" s="53">
        <v>0</v>
      </c>
      <c r="I1588" s="54"/>
      <c r="J1588" s="46">
        <v>127.694</v>
      </c>
      <c r="K1588" s="54">
        <v>17.42794</v>
      </c>
      <c r="L1588" s="46">
        <v>15.112590000000001</v>
      </c>
      <c r="M1588" s="53">
        <f t="shared" si="96"/>
        <v>2.3153499999999987</v>
      </c>
      <c r="N1588" s="11">
        <v>3.2464460104184978</v>
      </c>
      <c r="O1588" s="11">
        <v>2.8151466847252449</v>
      </c>
      <c r="P1588" s="11">
        <v>0.43129932569325258</v>
      </c>
      <c r="Q1588" s="26">
        <v>25800</v>
      </c>
      <c r="R1588">
        <v>6250</v>
      </c>
      <c r="S1588">
        <v>33290</v>
      </c>
      <c r="T1588" s="27">
        <f t="shared" si="97"/>
        <v>65340</v>
      </c>
      <c r="U1588" s="46" t="str">
        <f t="shared" si="98"/>
        <v>MI</v>
      </c>
      <c r="V1588">
        <f t="shared" si="99"/>
        <v>212122.78232074465</v>
      </c>
    </row>
    <row r="1589" spans="1:22" x14ac:dyDescent="0.2">
      <c r="A1589" s="24">
        <v>21015</v>
      </c>
      <c r="B1589" s="25" t="s">
        <v>1807</v>
      </c>
      <c r="C1589" s="46">
        <v>3043</v>
      </c>
      <c r="D1589" s="46">
        <v>3043</v>
      </c>
      <c r="E1589" s="53">
        <v>1309</v>
      </c>
      <c r="F1589" s="54">
        <v>2758.1</v>
      </c>
      <c r="G1589" s="46">
        <v>2758.1</v>
      </c>
      <c r="H1589" s="53">
        <v>1024.0999999999999</v>
      </c>
      <c r="I1589" s="54"/>
      <c r="J1589" s="46">
        <v>127.6271</v>
      </c>
      <c r="K1589" s="54">
        <v>11.45698</v>
      </c>
      <c r="L1589" s="46">
        <v>16.290990000000001</v>
      </c>
      <c r="M1589" s="53">
        <f t="shared" si="96"/>
        <v>-4.834010000000001</v>
      </c>
      <c r="N1589" s="11">
        <v>2.134186083521318</v>
      </c>
      <c r="O1589" s="11">
        <v>3.034656964120122</v>
      </c>
      <c r="P1589" s="11">
        <v>-0.90047088059880442</v>
      </c>
      <c r="Q1589" s="26">
        <v>6000</v>
      </c>
      <c r="R1589">
        <v>41990</v>
      </c>
      <c r="S1589">
        <v>4480</v>
      </c>
      <c r="T1589" s="27">
        <f t="shared" si="97"/>
        <v>52470</v>
      </c>
      <c r="U1589" s="46" t="str">
        <f t="shared" si="98"/>
        <v>KY</v>
      </c>
      <c r="V1589">
        <f t="shared" si="99"/>
        <v>111980.74380236356</v>
      </c>
    </row>
    <row r="1590" spans="1:22" x14ac:dyDescent="0.2">
      <c r="A1590" s="24">
        <v>54109</v>
      </c>
      <c r="B1590" s="25" t="s">
        <v>1808</v>
      </c>
      <c r="C1590" s="46">
        <v>218.84299999999999</v>
      </c>
      <c r="D1590" s="46">
        <v>0</v>
      </c>
      <c r="E1590" s="53">
        <v>134.37100000000001</v>
      </c>
      <c r="F1590" s="54">
        <v>137.76509999999999</v>
      </c>
      <c r="G1590" s="46">
        <v>0</v>
      </c>
      <c r="H1590" s="53">
        <v>53.293080000000003</v>
      </c>
      <c r="I1590" s="54"/>
      <c r="J1590" s="46">
        <v>127.5245</v>
      </c>
      <c r="K1590" s="54">
        <v>25.18741</v>
      </c>
      <c r="L1590" s="46">
        <v>22.925750000000001</v>
      </c>
      <c r="M1590" s="53">
        <f t="shared" si="96"/>
        <v>2.2616599999999991</v>
      </c>
      <c r="N1590" s="11">
        <v>4.6918664344308612</v>
      </c>
      <c r="O1590" s="11">
        <v>4.2705683875060334</v>
      </c>
      <c r="P1590" s="11">
        <v>0.42129804692482858</v>
      </c>
      <c r="Q1590" s="26">
        <v>30</v>
      </c>
      <c r="R1590">
        <v>5470</v>
      </c>
      <c r="S1590">
        <v>14590</v>
      </c>
      <c r="T1590" s="27">
        <f t="shared" si="97"/>
        <v>20090</v>
      </c>
      <c r="U1590" s="46" t="str">
        <f t="shared" si="98"/>
        <v>WV</v>
      </c>
      <c r="V1590">
        <f t="shared" si="99"/>
        <v>94259.596667716003</v>
      </c>
    </row>
    <row r="1591" spans="1:22" x14ac:dyDescent="0.2">
      <c r="A1591" s="24">
        <v>29019</v>
      </c>
      <c r="B1591" s="25" t="s">
        <v>1809</v>
      </c>
      <c r="C1591" s="46">
        <v>1599</v>
      </c>
      <c r="D1591" s="46">
        <v>1599</v>
      </c>
      <c r="E1591" s="53">
        <v>428</v>
      </c>
      <c r="F1591" s="54">
        <v>1494.44</v>
      </c>
      <c r="G1591" s="46">
        <v>1494.44</v>
      </c>
      <c r="H1591" s="53">
        <v>323.44</v>
      </c>
      <c r="I1591" s="54">
        <v>127.46469999999999</v>
      </c>
      <c r="J1591" s="46">
        <v>127.46469999999999</v>
      </c>
      <c r="K1591" s="54">
        <v>13.12293</v>
      </c>
      <c r="L1591" s="46">
        <v>11.507379999999999</v>
      </c>
      <c r="M1591" s="53">
        <f t="shared" si="96"/>
        <v>1.6155500000000007</v>
      </c>
      <c r="N1591" s="11">
        <v>2.4445163193986912</v>
      </c>
      <c r="O1591" s="11">
        <v>2.1435745068762921</v>
      </c>
      <c r="P1591" s="11">
        <v>0.30094181252239832</v>
      </c>
      <c r="Q1591" s="26">
        <v>67330</v>
      </c>
      <c r="R1591">
        <v>134570</v>
      </c>
      <c r="S1591">
        <v>4190</v>
      </c>
      <c r="T1591" s="27">
        <f t="shared" si="97"/>
        <v>206090</v>
      </c>
      <c r="U1591" s="46" t="str">
        <f t="shared" si="98"/>
        <v>MO</v>
      </c>
      <c r="V1591">
        <f t="shared" si="99"/>
        <v>503790.36826487625</v>
      </c>
    </row>
    <row r="1592" spans="1:22" x14ac:dyDescent="0.2">
      <c r="A1592" s="24">
        <v>26035</v>
      </c>
      <c r="B1592" s="25" t="s">
        <v>1810</v>
      </c>
      <c r="C1592" s="46">
        <v>1317</v>
      </c>
      <c r="D1592" s="46">
        <v>1317</v>
      </c>
      <c r="E1592" s="53">
        <v>313</v>
      </c>
      <c r="F1592" s="54">
        <v>1058.54</v>
      </c>
      <c r="G1592" s="46">
        <v>1058.54</v>
      </c>
      <c r="H1592" s="53">
        <v>54.53998</v>
      </c>
      <c r="I1592" s="54">
        <v>127.3381</v>
      </c>
      <c r="J1592" s="46">
        <v>127.3381</v>
      </c>
      <c r="K1592" s="54">
        <v>16.692409999999999</v>
      </c>
      <c r="L1592" s="46">
        <v>14.54509</v>
      </c>
      <c r="M1592" s="53">
        <f t="shared" si="96"/>
        <v>2.1473199999999988</v>
      </c>
      <c r="N1592" s="11">
        <v>3.1094327756906339</v>
      </c>
      <c r="O1592" s="11">
        <v>2.7094337828611978</v>
      </c>
      <c r="P1592" s="11">
        <v>0.39999899282943618</v>
      </c>
      <c r="Q1592" s="26">
        <v>23330</v>
      </c>
      <c r="R1592">
        <v>22930</v>
      </c>
      <c r="S1592">
        <v>33540</v>
      </c>
      <c r="T1592" s="27">
        <f t="shared" si="97"/>
        <v>79800</v>
      </c>
      <c r="U1592" s="46" t="str">
        <f t="shared" si="98"/>
        <v>MI</v>
      </c>
      <c r="V1592">
        <f t="shared" si="99"/>
        <v>248132.73550011258</v>
      </c>
    </row>
    <row r="1593" spans="1:22" x14ac:dyDescent="0.2">
      <c r="A1593" s="24">
        <v>48387</v>
      </c>
      <c r="B1593" s="25" t="s">
        <v>1811</v>
      </c>
      <c r="C1593" s="46">
        <v>714</v>
      </c>
      <c r="D1593" s="46">
        <v>714</v>
      </c>
      <c r="E1593" s="53">
        <v>714</v>
      </c>
      <c r="F1593" s="54">
        <v>594.66</v>
      </c>
      <c r="G1593" s="46">
        <v>594.66</v>
      </c>
      <c r="H1593" s="53">
        <v>594.66</v>
      </c>
      <c r="I1593" s="54">
        <v>127.3381</v>
      </c>
      <c r="J1593" s="46">
        <v>127.3381</v>
      </c>
      <c r="K1593" s="54">
        <v>11.258749999999999</v>
      </c>
      <c r="L1593" s="46">
        <v>16.157900000000001</v>
      </c>
      <c r="M1593" s="53">
        <f t="shared" si="96"/>
        <v>-4.8991500000000023</v>
      </c>
      <c r="N1593" s="11">
        <v>2.097260147774163</v>
      </c>
      <c r="O1593" s="11">
        <v>3.0098651930027911</v>
      </c>
      <c r="P1593" s="11">
        <v>-0.91260504522862662</v>
      </c>
      <c r="Q1593" s="26">
        <v>17610</v>
      </c>
      <c r="R1593">
        <v>259500</v>
      </c>
      <c r="S1593">
        <v>4350</v>
      </c>
      <c r="T1593" s="27">
        <f t="shared" si="97"/>
        <v>281460</v>
      </c>
      <c r="U1593" s="46" t="str">
        <f t="shared" si="98"/>
        <v>TX</v>
      </c>
      <c r="V1593">
        <f t="shared" si="99"/>
        <v>590294.84119251592</v>
      </c>
    </row>
    <row r="1594" spans="1:22" x14ac:dyDescent="0.2">
      <c r="A1594" s="24">
        <v>40045</v>
      </c>
      <c r="B1594" s="25" t="s">
        <v>1812</v>
      </c>
      <c r="C1594" s="46">
        <v>285</v>
      </c>
      <c r="D1594" s="46">
        <v>285</v>
      </c>
      <c r="E1594" s="53">
        <v>249</v>
      </c>
      <c r="F1594" s="54">
        <v>0</v>
      </c>
      <c r="G1594" s="46">
        <v>0</v>
      </c>
      <c r="H1594" s="53">
        <v>0</v>
      </c>
      <c r="I1594" s="54"/>
      <c r="J1594" s="46">
        <v>127.1371</v>
      </c>
      <c r="K1594" s="54">
        <v>11.508459999999999</v>
      </c>
      <c r="L1594" s="46">
        <v>14.687010000000001</v>
      </c>
      <c r="M1594" s="53">
        <f t="shared" si="96"/>
        <v>-3.1785500000000013</v>
      </c>
      <c r="N1594" s="11">
        <v>2.1437756873767562</v>
      </c>
      <c r="O1594" s="11">
        <v>2.735870390848063</v>
      </c>
      <c r="P1594" s="11">
        <v>-0.59209470347130644</v>
      </c>
      <c r="Q1594" s="26">
        <v>79110</v>
      </c>
      <c r="R1594">
        <v>60</v>
      </c>
      <c r="S1594">
        <v>497060</v>
      </c>
      <c r="T1594" s="27">
        <f t="shared" si="97"/>
        <v>576230</v>
      </c>
      <c r="U1594" s="46" t="str">
        <f t="shared" si="98"/>
        <v>OK</v>
      </c>
      <c r="V1594">
        <f t="shared" si="99"/>
        <v>1235307.8643371081</v>
      </c>
    </row>
    <row r="1595" spans="1:22" x14ac:dyDescent="0.2">
      <c r="A1595" s="24">
        <v>36115</v>
      </c>
      <c r="B1595" s="25" t="s">
        <v>1813</v>
      </c>
      <c r="C1595" s="46">
        <v>1234</v>
      </c>
      <c r="D1595" s="46">
        <v>220</v>
      </c>
      <c r="E1595" s="53">
        <v>0</v>
      </c>
      <c r="F1595" s="54">
        <v>1047.3599999999999</v>
      </c>
      <c r="G1595" s="46">
        <v>33.36</v>
      </c>
      <c r="H1595" s="53">
        <v>0</v>
      </c>
      <c r="I1595" s="54">
        <v>127.08499999999999</v>
      </c>
      <c r="J1595" s="46">
        <v>127.08499999999999</v>
      </c>
      <c r="K1595" s="54">
        <v>22.239409999999999</v>
      </c>
      <c r="L1595" s="46">
        <v>20.29393</v>
      </c>
      <c r="M1595" s="53">
        <f t="shared" si="96"/>
        <v>1.9454799999999999</v>
      </c>
      <c r="N1595" s="11">
        <v>4.142718179461327</v>
      </c>
      <c r="O1595" s="11">
        <v>3.780317586829669</v>
      </c>
      <c r="P1595" s="11">
        <v>0.36240059263165808</v>
      </c>
      <c r="Q1595" s="26">
        <v>43720</v>
      </c>
      <c r="R1595">
        <v>130550</v>
      </c>
      <c r="S1595">
        <v>920</v>
      </c>
      <c r="T1595" s="27">
        <f t="shared" si="97"/>
        <v>175190</v>
      </c>
      <c r="U1595" s="46" t="str">
        <f t="shared" si="98"/>
        <v>NY</v>
      </c>
      <c r="V1595">
        <f t="shared" si="99"/>
        <v>725762.79785982985</v>
      </c>
    </row>
    <row r="1596" spans="1:22" x14ac:dyDescent="0.2">
      <c r="A1596" s="24">
        <v>18001</v>
      </c>
      <c r="B1596" s="25" t="s">
        <v>1814</v>
      </c>
      <c r="C1596" s="46">
        <v>2290</v>
      </c>
      <c r="D1596" s="46">
        <v>2290</v>
      </c>
      <c r="E1596" s="53">
        <v>0</v>
      </c>
      <c r="F1596" s="54">
        <v>2145.04</v>
      </c>
      <c r="G1596" s="46">
        <v>2145.04</v>
      </c>
      <c r="H1596" s="53">
        <v>0</v>
      </c>
      <c r="I1596" s="54">
        <v>126.9584</v>
      </c>
      <c r="J1596" s="46">
        <v>126.9584</v>
      </c>
      <c r="K1596" s="54">
        <v>13.46598</v>
      </c>
      <c r="L1596" s="46">
        <v>11.78482</v>
      </c>
      <c r="M1596" s="53">
        <f t="shared" si="96"/>
        <v>1.6811600000000002</v>
      </c>
      <c r="N1596" s="11">
        <v>2.5084190700321032</v>
      </c>
      <c r="O1596" s="11">
        <v>2.1952555421065321</v>
      </c>
      <c r="P1596" s="11">
        <v>0.31316352792557017</v>
      </c>
      <c r="Q1596" s="26">
        <v>177150</v>
      </c>
      <c r="R1596">
        <v>7360</v>
      </c>
      <c r="S1596">
        <v>3150</v>
      </c>
      <c r="T1596" s="27">
        <f t="shared" si="97"/>
        <v>187660</v>
      </c>
      <c r="U1596" s="46" t="str">
        <f t="shared" si="98"/>
        <v>IN</v>
      </c>
      <c r="V1596">
        <f t="shared" si="99"/>
        <v>470729.92268222448</v>
      </c>
    </row>
    <row r="1597" spans="1:22" x14ac:dyDescent="0.2">
      <c r="A1597" s="24">
        <v>47123</v>
      </c>
      <c r="B1597" s="25" t="s">
        <v>1815</v>
      </c>
      <c r="C1597" s="46">
        <v>2333</v>
      </c>
      <c r="D1597" s="46">
        <v>2100</v>
      </c>
      <c r="E1597" s="53">
        <v>1050</v>
      </c>
      <c r="F1597" s="54">
        <v>2092.9</v>
      </c>
      <c r="G1597" s="46">
        <v>1859.9</v>
      </c>
      <c r="H1597" s="53">
        <v>809.9</v>
      </c>
      <c r="I1597" s="54">
        <v>126.9584</v>
      </c>
      <c r="J1597" s="46">
        <v>126.9584</v>
      </c>
      <c r="K1597" s="54">
        <v>11.629379999999999</v>
      </c>
      <c r="L1597" s="46">
        <v>16.493880000000001</v>
      </c>
      <c r="M1597" s="53">
        <f t="shared" si="96"/>
        <v>-4.8645000000000014</v>
      </c>
      <c r="N1597" s="11">
        <v>2.1663004522990481</v>
      </c>
      <c r="O1597" s="11">
        <v>3.0724509564711289</v>
      </c>
      <c r="P1597" s="11">
        <v>-0.90615050417208165</v>
      </c>
      <c r="Q1597" s="26">
        <v>17710</v>
      </c>
      <c r="R1597">
        <v>61100</v>
      </c>
      <c r="S1597">
        <v>4840</v>
      </c>
      <c r="T1597" s="27">
        <f t="shared" si="97"/>
        <v>83650</v>
      </c>
      <c r="U1597" s="46" t="str">
        <f t="shared" si="98"/>
        <v>TN</v>
      </c>
      <c r="V1597">
        <f t="shared" si="99"/>
        <v>181211.03283481539</v>
      </c>
    </row>
    <row r="1598" spans="1:22" x14ac:dyDescent="0.2">
      <c r="A1598" s="24">
        <v>39079</v>
      </c>
      <c r="B1598" s="25" t="s">
        <v>1816</v>
      </c>
      <c r="C1598" s="46">
        <v>1173</v>
      </c>
      <c r="D1598" s="46">
        <v>1173</v>
      </c>
      <c r="E1598" s="53">
        <v>288</v>
      </c>
      <c r="F1598" s="54">
        <v>659.68</v>
      </c>
      <c r="G1598" s="46">
        <v>659.68</v>
      </c>
      <c r="H1598" s="53">
        <v>0</v>
      </c>
      <c r="I1598" s="54"/>
      <c r="J1598" s="46">
        <v>126.9319</v>
      </c>
      <c r="K1598" s="54">
        <v>25.072800000000001</v>
      </c>
      <c r="L1598" s="46">
        <v>22.861229999999999</v>
      </c>
      <c r="M1598" s="53">
        <f t="shared" si="96"/>
        <v>2.2115700000000018</v>
      </c>
      <c r="N1598" s="11">
        <v>4.6705170852103528</v>
      </c>
      <c r="O1598" s="11">
        <v>4.2585497153857359</v>
      </c>
      <c r="P1598" s="11">
        <v>0.41196736982461751</v>
      </c>
      <c r="Q1598" s="26">
        <v>12120</v>
      </c>
      <c r="R1598">
        <v>48620</v>
      </c>
      <c r="S1598">
        <v>9660</v>
      </c>
      <c r="T1598" s="27">
        <f t="shared" si="97"/>
        <v>70400</v>
      </c>
      <c r="U1598" s="46" t="str">
        <f t="shared" si="98"/>
        <v>OH</v>
      </c>
      <c r="V1598">
        <f t="shared" si="99"/>
        <v>328804.40279880882</v>
      </c>
    </row>
    <row r="1599" spans="1:22" x14ac:dyDescent="0.2">
      <c r="A1599" s="24">
        <v>27007</v>
      </c>
      <c r="B1599" s="25" t="s">
        <v>1817</v>
      </c>
      <c r="C1599" s="46">
        <v>509</v>
      </c>
      <c r="D1599" s="46">
        <v>509</v>
      </c>
      <c r="E1599" s="53">
        <v>42</v>
      </c>
      <c r="F1599" s="54">
        <v>473.46</v>
      </c>
      <c r="G1599" s="46">
        <v>473.46</v>
      </c>
      <c r="H1599" s="53">
        <v>6.4599989999999998</v>
      </c>
      <c r="I1599" s="54">
        <v>126.7052</v>
      </c>
      <c r="J1599" s="46">
        <v>126.7052</v>
      </c>
      <c r="K1599" s="54">
        <v>15.601039999999999</v>
      </c>
      <c r="L1599" s="46">
        <v>13.61552</v>
      </c>
      <c r="M1599" s="53">
        <f t="shared" si="96"/>
        <v>1.9855199999999993</v>
      </c>
      <c r="N1599" s="11">
        <v>2.906134291624793</v>
      </c>
      <c r="O1599" s="11">
        <v>2.5362751182166829</v>
      </c>
      <c r="P1599" s="11">
        <v>0.36985917340810981</v>
      </c>
      <c r="Q1599" s="26">
        <v>42300</v>
      </c>
      <c r="R1599">
        <v>109840</v>
      </c>
      <c r="S1599">
        <v>6200</v>
      </c>
      <c r="T1599" s="27">
        <f t="shared" si="97"/>
        <v>158340</v>
      </c>
      <c r="U1599" s="46" t="str">
        <f t="shared" si="98"/>
        <v>MN</v>
      </c>
      <c r="V1599">
        <f t="shared" si="99"/>
        <v>460157.3037358697</v>
      </c>
    </row>
    <row r="1600" spans="1:22" x14ac:dyDescent="0.2">
      <c r="A1600" s="24">
        <v>29167</v>
      </c>
      <c r="B1600" s="25" t="s">
        <v>1818</v>
      </c>
      <c r="C1600" s="46">
        <v>1221</v>
      </c>
      <c r="D1600" s="46">
        <v>1221</v>
      </c>
      <c r="E1600" s="53">
        <v>1221</v>
      </c>
      <c r="F1600" s="54">
        <v>1096.42</v>
      </c>
      <c r="G1600" s="46">
        <v>1096.42</v>
      </c>
      <c r="H1600" s="53">
        <v>1096.42</v>
      </c>
      <c r="I1600" s="54"/>
      <c r="J1600" s="46">
        <v>126.6949</v>
      </c>
      <c r="K1600" s="54">
        <v>12.68765</v>
      </c>
      <c r="L1600" s="46">
        <v>11.44045</v>
      </c>
      <c r="M1600" s="53">
        <f t="shared" si="96"/>
        <v>1.2471999999999994</v>
      </c>
      <c r="N1600" s="11">
        <v>2.3634331265821582</v>
      </c>
      <c r="O1600" s="11">
        <v>2.1311069041947759</v>
      </c>
      <c r="P1600" s="11">
        <v>0.2323262223873819</v>
      </c>
      <c r="Q1600" s="26">
        <v>4250</v>
      </c>
      <c r="R1600">
        <v>215280</v>
      </c>
      <c r="S1600">
        <v>2300</v>
      </c>
      <c r="T1600" s="27">
        <f t="shared" si="97"/>
        <v>221830</v>
      </c>
      <c r="U1600" s="46" t="str">
        <f t="shared" si="98"/>
        <v>MO</v>
      </c>
      <c r="V1600">
        <f t="shared" si="99"/>
        <v>524280.37046972016</v>
      </c>
    </row>
    <row r="1601" spans="1:22" x14ac:dyDescent="0.2">
      <c r="A1601" s="24">
        <v>8087</v>
      </c>
      <c r="B1601" s="25" t="s">
        <v>1819</v>
      </c>
      <c r="C1601" s="46">
        <v>536</v>
      </c>
      <c r="D1601" s="46">
        <v>145</v>
      </c>
      <c r="E1601" s="53">
        <v>54</v>
      </c>
      <c r="F1601" s="54">
        <v>534.62</v>
      </c>
      <c r="G1601" s="46">
        <v>143.62</v>
      </c>
      <c r="H1601" s="53">
        <v>52.62</v>
      </c>
      <c r="I1601" s="54">
        <v>126.5787</v>
      </c>
      <c r="J1601" s="46">
        <v>126.5787</v>
      </c>
      <c r="K1601" s="54">
        <v>0</v>
      </c>
      <c r="L1601" s="46">
        <v>0</v>
      </c>
      <c r="M1601" s="53">
        <f t="shared" si="96"/>
        <v>0</v>
      </c>
      <c r="N1601" s="11">
        <v>0</v>
      </c>
      <c r="O1601" s="11">
        <v>0</v>
      </c>
      <c r="P1601" s="11">
        <v>0</v>
      </c>
      <c r="Q1601" s="26">
        <v>0</v>
      </c>
      <c r="R1601">
        <v>0</v>
      </c>
      <c r="S1601">
        <v>0</v>
      </c>
      <c r="T1601" s="27">
        <f t="shared" si="97"/>
        <v>0</v>
      </c>
      <c r="U1601" s="46" t="str">
        <f t="shared" si="98"/>
        <v>CO</v>
      </c>
      <c r="V1601">
        <f t="shared" si="99"/>
        <v>0</v>
      </c>
    </row>
    <row r="1602" spans="1:22" x14ac:dyDescent="0.2">
      <c r="A1602" s="24">
        <v>17009</v>
      </c>
      <c r="B1602" s="25" t="s">
        <v>1820</v>
      </c>
      <c r="C1602" s="46">
        <v>909</v>
      </c>
      <c r="D1602" s="46">
        <v>1189</v>
      </c>
      <c r="E1602" s="53">
        <v>21</v>
      </c>
      <c r="F1602" s="54">
        <v>796.5</v>
      </c>
      <c r="G1602" s="46">
        <v>1076.5</v>
      </c>
      <c r="H1602" s="53">
        <v>0</v>
      </c>
      <c r="I1602" s="54">
        <v>126.5787</v>
      </c>
      <c r="J1602" s="46">
        <v>126.5787</v>
      </c>
      <c r="K1602" s="54">
        <v>13.120889999999999</v>
      </c>
      <c r="L1602" s="46">
        <v>11.80397</v>
      </c>
      <c r="M1602" s="53">
        <f t="shared" si="96"/>
        <v>1.3169199999999996</v>
      </c>
      <c r="N1602" s="11">
        <v>2.444136311786703</v>
      </c>
      <c r="O1602" s="11">
        <v>2.1988227704249401</v>
      </c>
      <c r="P1602" s="11">
        <v>0.2453135413617632</v>
      </c>
      <c r="Q1602" s="26">
        <v>71080</v>
      </c>
      <c r="R1602">
        <v>27310</v>
      </c>
      <c r="S1602">
        <v>160</v>
      </c>
      <c r="T1602" s="27">
        <f t="shared" si="97"/>
        <v>98550</v>
      </c>
      <c r="U1602" s="46" t="str">
        <f t="shared" si="98"/>
        <v>IL</v>
      </c>
      <c r="V1602">
        <f t="shared" si="99"/>
        <v>240869.63352657959</v>
      </c>
    </row>
    <row r="1603" spans="1:22" x14ac:dyDescent="0.2">
      <c r="A1603" s="24">
        <v>20097</v>
      </c>
      <c r="B1603" s="25" t="s">
        <v>1821</v>
      </c>
      <c r="C1603" s="46">
        <v>446</v>
      </c>
      <c r="D1603" s="46">
        <v>446</v>
      </c>
      <c r="E1603" s="53">
        <v>296</v>
      </c>
      <c r="F1603" s="54">
        <v>344.2</v>
      </c>
      <c r="G1603" s="46">
        <v>344.2</v>
      </c>
      <c r="H1603" s="53">
        <v>194.2</v>
      </c>
      <c r="I1603" s="54">
        <v>126.5787</v>
      </c>
      <c r="J1603" s="46">
        <v>126.5787</v>
      </c>
      <c r="K1603" s="54">
        <v>13.83562</v>
      </c>
      <c r="L1603" s="46">
        <v>10.43924</v>
      </c>
      <c r="M1603" s="53">
        <f t="shared" si="96"/>
        <v>3.3963800000000006</v>
      </c>
      <c r="N1603" s="11">
        <v>2.577274959098228</v>
      </c>
      <c r="O1603" s="11">
        <v>1.944603266352833</v>
      </c>
      <c r="P1603" s="11">
        <v>0.63267169274539503</v>
      </c>
      <c r="Q1603" s="26">
        <v>174730</v>
      </c>
      <c r="R1603">
        <v>140</v>
      </c>
      <c r="S1603">
        <v>268550</v>
      </c>
      <c r="T1603" s="27">
        <f t="shared" si="97"/>
        <v>443420</v>
      </c>
      <c r="U1603" s="46" t="str">
        <f t="shared" si="98"/>
        <v>KS</v>
      </c>
      <c r="V1603">
        <f t="shared" si="99"/>
        <v>1142815.2623633363</v>
      </c>
    </row>
    <row r="1604" spans="1:22" x14ac:dyDescent="0.2">
      <c r="A1604" s="24">
        <v>21157</v>
      </c>
      <c r="B1604" s="25" t="s">
        <v>1822</v>
      </c>
      <c r="C1604" s="46">
        <v>1651</v>
      </c>
      <c r="D1604" s="46">
        <v>1651</v>
      </c>
      <c r="E1604" s="53">
        <v>530</v>
      </c>
      <c r="F1604" s="54">
        <v>1387.78</v>
      </c>
      <c r="G1604" s="46">
        <v>1387.78</v>
      </c>
      <c r="H1604" s="53">
        <v>266.77999999999997</v>
      </c>
      <c r="I1604" s="54">
        <v>126.5787</v>
      </c>
      <c r="J1604" s="46">
        <v>126.5787</v>
      </c>
      <c r="K1604" s="54">
        <v>11.4054</v>
      </c>
      <c r="L1604" s="46">
        <v>16.056830000000001</v>
      </c>
      <c r="M1604" s="53">
        <f t="shared" si="96"/>
        <v>-4.6514300000000013</v>
      </c>
      <c r="N1604" s="11">
        <v>2.1245778518417628</v>
      </c>
      <c r="O1604" s="11">
        <v>2.9910380511677261</v>
      </c>
      <c r="P1604" s="11">
        <v>-0.86646019932596263</v>
      </c>
      <c r="Q1604" s="26">
        <v>43300</v>
      </c>
      <c r="R1604">
        <v>29630</v>
      </c>
      <c r="S1604">
        <v>2870</v>
      </c>
      <c r="T1604" s="27">
        <f t="shared" si="97"/>
        <v>75800</v>
      </c>
      <c r="U1604" s="46" t="str">
        <f t="shared" si="98"/>
        <v>KY</v>
      </c>
      <c r="V1604">
        <f t="shared" si="99"/>
        <v>161043.00116960562</v>
      </c>
    </row>
    <row r="1605" spans="1:22" x14ac:dyDescent="0.2">
      <c r="A1605" s="24">
        <v>24045</v>
      </c>
      <c r="B1605" s="25" t="s">
        <v>1823</v>
      </c>
      <c r="C1605" s="46">
        <v>885</v>
      </c>
      <c r="D1605" s="46">
        <v>100</v>
      </c>
      <c r="E1605" s="53">
        <v>662</v>
      </c>
      <c r="F1605" s="54">
        <v>171.5</v>
      </c>
      <c r="G1605" s="46">
        <v>0</v>
      </c>
      <c r="H1605" s="53">
        <v>0</v>
      </c>
      <c r="I1605" s="54">
        <v>126.5787</v>
      </c>
      <c r="J1605" s="46">
        <v>126.5787</v>
      </c>
      <c r="K1605" s="54">
        <v>25.480689999999999</v>
      </c>
      <c r="L1605" s="46">
        <v>23.651199999999999</v>
      </c>
      <c r="M1605" s="53">
        <f t="shared" si="96"/>
        <v>1.8294899999999998</v>
      </c>
      <c r="N1605" s="11">
        <v>4.7464981170012361</v>
      </c>
      <c r="O1605" s="11">
        <v>4.405703937562901</v>
      </c>
      <c r="P1605" s="11">
        <v>0.34079417943833512</v>
      </c>
      <c r="Q1605" s="26">
        <v>66880</v>
      </c>
      <c r="R1605">
        <v>36440</v>
      </c>
      <c r="S1605">
        <v>0</v>
      </c>
      <c r="T1605" s="27">
        <f t="shared" si="97"/>
        <v>103320</v>
      </c>
      <c r="U1605" s="46" t="str">
        <f t="shared" si="98"/>
        <v>MD</v>
      </c>
      <c r="V1605">
        <f t="shared" si="99"/>
        <v>490408.18544856773</v>
      </c>
    </row>
    <row r="1606" spans="1:22" x14ac:dyDescent="0.2">
      <c r="A1606" s="24">
        <v>26071</v>
      </c>
      <c r="B1606" s="25" t="s">
        <v>1824</v>
      </c>
      <c r="C1606" s="46">
        <v>685</v>
      </c>
      <c r="D1606" s="46">
        <v>685</v>
      </c>
      <c r="E1606" s="53">
        <v>72</v>
      </c>
      <c r="F1606" s="54">
        <v>550.44000000000005</v>
      </c>
      <c r="G1606" s="46">
        <v>550.44000000000005</v>
      </c>
      <c r="H1606" s="53">
        <v>0</v>
      </c>
      <c r="I1606" s="54">
        <v>126.5787</v>
      </c>
      <c r="J1606" s="46">
        <v>126.5787</v>
      </c>
      <c r="K1606" s="54">
        <v>17.43216</v>
      </c>
      <c r="L1606" s="46">
        <v>15.21153</v>
      </c>
      <c r="M1606" s="53">
        <f t="shared" si="96"/>
        <v>2.2206299999999999</v>
      </c>
      <c r="N1606" s="11">
        <v>3.247232104596236</v>
      </c>
      <c r="O1606" s="11">
        <v>2.833577053906617</v>
      </c>
      <c r="P1606" s="11">
        <v>0.41365505068961839</v>
      </c>
      <c r="Q1606" s="26">
        <v>15250</v>
      </c>
      <c r="R1606">
        <v>490</v>
      </c>
      <c r="S1606">
        <v>8160</v>
      </c>
      <c r="T1606" s="27">
        <f t="shared" si="97"/>
        <v>23900</v>
      </c>
      <c r="U1606" s="46" t="str">
        <f t="shared" si="98"/>
        <v>MI</v>
      </c>
      <c r="V1606">
        <f t="shared" si="99"/>
        <v>77608.847299850037</v>
      </c>
    </row>
    <row r="1607" spans="1:22" x14ac:dyDescent="0.2">
      <c r="A1607" s="24">
        <v>27003</v>
      </c>
      <c r="B1607" s="25" t="s">
        <v>1825</v>
      </c>
      <c r="C1607" s="46">
        <v>2430</v>
      </c>
      <c r="D1607" s="46">
        <v>2429</v>
      </c>
      <c r="E1607" s="53">
        <v>1475</v>
      </c>
      <c r="F1607" s="54">
        <v>2263.7600000000002</v>
      </c>
      <c r="G1607" s="46">
        <v>2262.7600000000002</v>
      </c>
      <c r="H1607" s="53">
        <v>1308.76</v>
      </c>
      <c r="I1607" s="54">
        <v>126.5787</v>
      </c>
      <c r="J1607" s="46">
        <v>126.5787</v>
      </c>
      <c r="K1607" s="54">
        <v>15.94525</v>
      </c>
      <c r="L1607" s="46">
        <v>14.464969999999999</v>
      </c>
      <c r="M1607" s="53">
        <f t="shared" si="96"/>
        <v>1.4802800000000005</v>
      </c>
      <c r="N1607" s="11">
        <v>2.9702531250179631</v>
      </c>
      <c r="O1607" s="11">
        <v>2.6945091701786481</v>
      </c>
      <c r="P1607" s="11">
        <v>0.27574395483931519</v>
      </c>
      <c r="Q1607" s="26">
        <v>33630</v>
      </c>
      <c r="R1607">
        <v>38360</v>
      </c>
      <c r="S1607">
        <v>8440</v>
      </c>
      <c r="T1607" s="27">
        <f t="shared" si="97"/>
        <v>80430</v>
      </c>
      <c r="U1607" s="46" t="str">
        <f t="shared" si="98"/>
        <v>MN</v>
      </c>
      <c r="V1607">
        <f t="shared" si="99"/>
        <v>238897.45884519478</v>
      </c>
    </row>
    <row r="1608" spans="1:22" x14ac:dyDescent="0.2">
      <c r="A1608" s="24">
        <v>27103</v>
      </c>
      <c r="B1608" s="25" t="s">
        <v>1826</v>
      </c>
      <c r="C1608" s="46">
        <v>574</v>
      </c>
      <c r="D1608" s="46">
        <v>452</v>
      </c>
      <c r="E1608" s="53">
        <v>0</v>
      </c>
      <c r="F1608" s="54">
        <v>511.9</v>
      </c>
      <c r="G1608" s="46">
        <v>389.9</v>
      </c>
      <c r="H1608" s="53">
        <v>0</v>
      </c>
      <c r="I1608" s="54">
        <v>126.5787</v>
      </c>
      <c r="J1608" s="46">
        <v>126.5787</v>
      </c>
      <c r="K1608" s="54">
        <v>15.716559999999999</v>
      </c>
      <c r="L1608" s="46">
        <v>11.47185</v>
      </c>
      <c r="M1608" s="53">
        <f t="shared" si="96"/>
        <v>4.2447099999999995</v>
      </c>
      <c r="N1608" s="11">
        <v>2.927653154044767</v>
      </c>
      <c r="O1608" s="11">
        <v>2.1369560409675179</v>
      </c>
      <c r="P1608" s="11">
        <v>0.79069711307724833</v>
      </c>
      <c r="Q1608" s="26">
        <v>222310</v>
      </c>
      <c r="R1608">
        <v>8390</v>
      </c>
      <c r="S1608">
        <v>1880</v>
      </c>
      <c r="T1608" s="27">
        <f t="shared" si="97"/>
        <v>232580</v>
      </c>
      <c r="U1608" s="46" t="str">
        <f t="shared" si="98"/>
        <v>MN</v>
      </c>
      <c r="V1608">
        <f t="shared" si="99"/>
        <v>680913.57056773186</v>
      </c>
    </row>
    <row r="1609" spans="1:22" x14ac:dyDescent="0.2">
      <c r="A1609" s="24">
        <v>30015</v>
      </c>
      <c r="B1609" s="25" t="s">
        <v>1827</v>
      </c>
      <c r="C1609" s="46">
        <v>351</v>
      </c>
      <c r="D1609" s="46">
        <v>320</v>
      </c>
      <c r="E1609" s="53">
        <v>269</v>
      </c>
      <c r="F1609" s="54">
        <v>183.86</v>
      </c>
      <c r="G1609" s="46">
        <v>152.86000000000001</v>
      </c>
      <c r="H1609" s="53">
        <v>101.86</v>
      </c>
      <c r="I1609" s="54">
        <v>126.5787</v>
      </c>
      <c r="J1609" s="46">
        <v>126.5787</v>
      </c>
      <c r="K1609" s="54">
        <v>14.830920000000001</v>
      </c>
      <c r="L1609" s="46">
        <v>13.94126</v>
      </c>
      <c r="M1609" s="53">
        <f t="shared" si="96"/>
        <v>0.88966000000000101</v>
      </c>
      <c r="N1609" s="11">
        <v>2.7626776925348562</v>
      </c>
      <c r="O1609" s="11">
        <v>2.5969533924954402</v>
      </c>
      <c r="P1609" s="11">
        <v>0.1657243000394151</v>
      </c>
      <c r="Q1609" s="26">
        <v>7090</v>
      </c>
      <c r="R1609">
        <v>770</v>
      </c>
      <c r="S1609">
        <v>146710</v>
      </c>
      <c r="T1609" s="27">
        <f t="shared" si="97"/>
        <v>154570</v>
      </c>
      <c r="U1609" s="46" t="str">
        <f t="shared" si="98"/>
        <v>MT</v>
      </c>
      <c r="V1609">
        <f t="shared" si="99"/>
        <v>427027.09093511273</v>
      </c>
    </row>
    <row r="1610" spans="1:22" x14ac:dyDescent="0.2">
      <c r="A1610" s="24">
        <v>39013</v>
      </c>
      <c r="B1610" s="25" t="s">
        <v>1828</v>
      </c>
      <c r="C1610" s="46">
        <v>936</v>
      </c>
      <c r="D1610" s="46">
        <v>936</v>
      </c>
      <c r="E1610" s="53">
        <v>141</v>
      </c>
      <c r="F1610" s="54">
        <v>536.94000000000005</v>
      </c>
      <c r="G1610" s="46">
        <v>536.94000000000005</v>
      </c>
      <c r="H1610" s="53">
        <v>0</v>
      </c>
      <c r="I1610" s="54">
        <v>126.5787</v>
      </c>
      <c r="J1610" s="46">
        <v>126.5787</v>
      </c>
      <c r="K1610" s="54">
        <v>23.431539999999998</v>
      </c>
      <c r="L1610" s="46">
        <v>21.528770000000002</v>
      </c>
      <c r="M1610" s="53">
        <f t="shared" si="96"/>
        <v>1.9027699999999967</v>
      </c>
      <c r="N1610" s="11">
        <v>4.3647860591074714</v>
      </c>
      <c r="O1610" s="11">
        <v>4.0103414101561894</v>
      </c>
      <c r="P1610" s="11">
        <v>0.35444464895128142</v>
      </c>
      <c r="Q1610" s="26">
        <v>19260</v>
      </c>
      <c r="R1610">
        <v>70810</v>
      </c>
      <c r="S1610">
        <v>8760</v>
      </c>
      <c r="T1610" s="27">
        <f t="shared" si="97"/>
        <v>98830</v>
      </c>
      <c r="U1610" s="46" t="str">
        <f t="shared" si="98"/>
        <v>OH</v>
      </c>
      <c r="V1610">
        <f t="shared" si="99"/>
        <v>431371.80622159143</v>
      </c>
    </row>
    <row r="1611" spans="1:22" x14ac:dyDescent="0.2">
      <c r="A1611" s="24">
        <v>39053</v>
      </c>
      <c r="B1611" s="25" t="s">
        <v>1829</v>
      </c>
      <c r="C1611" s="46">
        <v>1243</v>
      </c>
      <c r="D1611" s="46">
        <v>1243</v>
      </c>
      <c r="E1611" s="53">
        <v>262</v>
      </c>
      <c r="F1611" s="54">
        <v>740.3</v>
      </c>
      <c r="G1611" s="46">
        <v>740.3</v>
      </c>
      <c r="H1611" s="53">
        <v>0</v>
      </c>
      <c r="I1611" s="54">
        <v>126.5787</v>
      </c>
      <c r="J1611" s="46">
        <v>126.5787</v>
      </c>
      <c r="K1611" s="54">
        <v>24.900960000000001</v>
      </c>
      <c r="L1611" s="46">
        <v>23.116389999999999</v>
      </c>
      <c r="M1611" s="53">
        <f t="shared" si="96"/>
        <v>1.7845700000000022</v>
      </c>
      <c r="N1611" s="11">
        <v>4.638507032247678</v>
      </c>
      <c r="O1611" s="11">
        <v>4.306080471402705</v>
      </c>
      <c r="P1611" s="11">
        <v>0.33242656084497341</v>
      </c>
      <c r="Q1611" s="26">
        <v>23450</v>
      </c>
      <c r="R1611">
        <v>58360</v>
      </c>
      <c r="S1611">
        <v>8490</v>
      </c>
      <c r="T1611" s="27">
        <f t="shared" si="97"/>
        <v>90300</v>
      </c>
      <c r="U1611" s="46" t="str">
        <f t="shared" si="98"/>
        <v>OH</v>
      </c>
      <c r="V1611">
        <f t="shared" si="99"/>
        <v>418857.18501196534</v>
      </c>
    </row>
    <row r="1612" spans="1:22" x14ac:dyDescent="0.2">
      <c r="A1612" s="24">
        <v>39101</v>
      </c>
      <c r="B1612" s="25" t="s">
        <v>1830</v>
      </c>
      <c r="C1612" s="46">
        <v>1654</v>
      </c>
      <c r="D1612" s="46">
        <v>1280</v>
      </c>
      <c r="E1612" s="53">
        <v>0</v>
      </c>
      <c r="F1612" s="54">
        <v>1215.02</v>
      </c>
      <c r="G1612" s="46">
        <v>841.02</v>
      </c>
      <c r="H1612" s="53">
        <v>0</v>
      </c>
      <c r="I1612" s="54">
        <v>126.5787</v>
      </c>
      <c r="J1612" s="46">
        <v>126.5787</v>
      </c>
      <c r="K1612" s="54">
        <v>22.981020000000001</v>
      </c>
      <c r="L1612" s="46">
        <v>21.06438</v>
      </c>
      <c r="M1612" s="53">
        <f t="shared" ref="M1612:M1675" si="100">K1612-L1612</f>
        <v>1.916640000000001</v>
      </c>
      <c r="N1612" s="11">
        <v>4.2808639858955049</v>
      </c>
      <c r="O1612" s="11">
        <v>3.9238356577391929</v>
      </c>
      <c r="P1612" s="11">
        <v>0.3570283281563118</v>
      </c>
      <c r="Q1612" s="26">
        <v>200260</v>
      </c>
      <c r="R1612">
        <v>5740</v>
      </c>
      <c r="S1612">
        <v>2210</v>
      </c>
      <c r="T1612" s="27">
        <f t="shared" ref="T1612:T1675" si="101">SUM(Q1612:S1612)</f>
        <v>208210</v>
      </c>
      <c r="U1612" s="46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">
      <c r="A1613" s="24">
        <v>39139</v>
      </c>
      <c r="B1613" s="25" t="s">
        <v>1831</v>
      </c>
      <c r="C1613" s="46">
        <v>1986</v>
      </c>
      <c r="D1613" s="46">
        <v>1399</v>
      </c>
      <c r="E1613" s="53">
        <v>476</v>
      </c>
      <c r="F1613" s="54">
        <v>1716.84</v>
      </c>
      <c r="G1613" s="46">
        <v>1129.8399999999999</v>
      </c>
      <c r="H1613" s="53">
        <v>206.84</v>
      </c>
      <c r="I1613" s="54">
        <v>126.5787</v>
      </c>
      <c r="J1613" s="46">
        <v>126.5787</v>
      </c>
      <c r="K1613" s="54">
        <v>22.167870000000001</v>
      </c>
      <c r="L1613" s="46">
        <v>20.352450000000001</v>
      </c>
      <c r="M1613" s="53">
        <f t="shared" si="100"/>
        <v>1.8154199999999996</v>
      </c>
      <c r="N1613" s="11">
        <v>4.1293918340880156</v>
      </c>
      <c r="O1613" s="11">
        <v>3.7912185895029449</v>
      </c>
      <c r="P1613" s="11">
        <v>0.33817324458507131</v>
      </c>
      <c r="Q1613" s="26">
        <v>119360</v>
      </c>
      <c r="R1613">
        <v>40350</v>
      </c>
      <c r="S1613">
        <v>2750</v>
      </c>
      <c r="T1613" s="27">
        <f t="shared" si="101"/>
        <v>162460</v>
      </c>
      <c r="U1613" s="46" t="str">
        <f t="shared" si="102"/>
        <v>OH</v>
      </c>
      <c r="V1613">
        <f t="shared" si="103"/>
        <v>670860.99736593897</v>
      </c>
    </row>
    <row r="1614" spans="1:22" x14ac:dyDescent="0.2">
      <c r="A1614" s="24">
        <v>47033</v>
      </c>
      <c r="B1614" s="25" t="s">
        <v>1832</v>
      </c>
      <c r="C1614" s="46">
        <v>582</v>
      </c>
      <c r="D1614" s="46">
        <v>356</v>
      </c>
      <c r="E1614" s="53">
        <v>112</v>
      </c>
      <c r="F1614" s="54">
        <v>377.38</v>
      </c>
      <c r="G1614" s="46">
        <v>151.38</v>
      </c>
      <c r="H1614" s="53">
        <v>0</v>
      </c>
      <c r="I1614" s="54">
        <v>126.5787</v>
      </c>
      <c r="J1614" s="46">
        <v>126.5787</v>
      </c>
      <c r="K1614" s="54">
        <v>11.4693</v>
      </c>
      <c r="L1614" s="46">
        <v>15.85923</v>
      </c>
      <c r="M1614" s="53">
        <f t="shared" si="100"/>
        <v>-4.3899299999999997</v>
      </c>
      <c r="N1614" s="11">
        <v>2.1364810314525342</v>
      </c>
      <c r="O1614" s="11">
        <v>2.9542294707125092</v>
      </c>
      <c r="P1614" s="11">
        <v>-0.8177484392599742</v>
      </c>
      <c r="Q1614" s="26">
        <v>127140</v>
      </c>
      <c r="R1614">
        <v>6550</v>
      </c>
      <c r="S1614">
        <v>180</v>
      </c>
      <c r="T1614" s="27">
        <f t="shared" si="101"/>
        <v>133870</v>
      </c>
      <c r="U1614" s="46" t="str">
        <f t="shared" si="102"/>
        <v>TN</v>
      </c>
      <c r="V1614">
        <f t="shared" si="103"/>
        <v>286010.71568055073</v>
      </c>
    </row>
    <row r="1615" spans="1:22" x14ac:dyDescent="0.2">
      <c r="A1615" s="24">
        <v>51137</v>
      </c>
      <c r="B1615" s="25" t="s">
        <v>1833</v>
      </c>
      <c r="C1615" s="46">
        <v>2364</v>
      </c>
      <c r="D1615" s="46">
        <v>1999</v>
      </c>
      <c r="E1615" s="53">
        <v>443</v>
      </c>
      <c r="F1615" s="54">
        <v>2035.64</v>
      </c>
      <c r="G1615" s="46">
        <v>1670.64</v>
      </c>
      <c r="H1615" s="53">
        <v>114.64</v>
      </c>
      <c r="I1615" s="54">
        <v>126.5787</v>
      </c>
      <c r="J1615" s="46">
        <v>126.5787</v>
      </c>
      <c r="K1615" s="54">
        <v>12.0463</v>
      </c>
      <c r="L1615" s="46">
        <v>18.865210000000001</v>
      </c>
      <c r="M1615" s="53">
        <f t="shared" si="100"/>
        <v>-6.8189100000000007</v>
      </c>
      <c r="N1615" s="11">
        <v>2.2439635766076971</v>
      </c>
      <c r="O1615" s="11">
        <v>3.5141781381050858</v>
      </c>
      <c r="P1615" s="11">
        <v>-1.270214561497389</v>
      </c>
      <c r="Q1615" s="26">
        <v>17590</v>
      </c>
      <c r="R1615">
        <v>71080</v>
      </c>
      <c r="S1615">
        <v>0</v>
      </c>
      <c r="T1615" s="27">
        <f t="shared" si="101"/>
        <v>88670</v>
      </c>
      <c r="U1615" s="46" t="str">
        <f t="shared" si="102"/>
        <v>VA</v>
      </c>
      <c r="V1615">
        <f t="shared" si="103"/>
        <v>198972.25033780449</v>
      </c>
    </row>
    <row r="1616" spans="1:22" x14ac:dyDescent="0.2">
      <c r="A1616" s="24">
        <v>55037</v>
      </c>
      <c r="B1616" s="25" t="s">
        <v>1834</v>
      </c>
      <c r="C1616" s="46">
        <v>673</v>
      </c>
      <c r="D1616" s="46">
        <v>673</v>
      </c>
      <c r="E1616" s="53">
        <v>61</v>
      </c>
      <c r="F1616" s="54">
        <v>545.78</v>
      </c>
      <c r="G1616" s="46">
        <v>545.78</v>
      </c>
      <c r="H1616" s="53">
        <v>0</v>
      </c>
      <c r="I1616" s="54">
        <v>126.5787</v>
      </c>
      <c r="J1616" s="46">
        <v>126.5787</v>
      </c>
      <c r="K1616" s="54">
        <v>16.99681</v>
      </c>
      <c r="L1616" s="46">
        <v>14.949299999999999</v>
      </c>
      <c r="M1616" s="53">
        <f t="shared" si="100"/>
        <v>2.0475100000000008</v>
      </c>
      <c r="N1616" s="11">
        <v>3.1661358723028208</v>
      </c>
      <c r="O1616" s="11">
        <v>2.784729310724575</v>
      </c>
      <c r="P1616" s="11">
        <v>0.38140656157824632</v>
      </c>
      <c r="Q1616" s="26">
        <v>14110</v>
      </c>
      <c r="R1616">
        <v>480</v>
      </c>
      <c r="S1616">
        <v>770</v>
      </c>
      <c r="T1616" s="27">
        <f t="shared" si="101"/>
        <v>15360</v>
      </c>
      <c r="U1616" s="46" t="str">
        <f t="shared" si="102"/>
        <v>WI</v>
      </c>
      <c r="V1616">
        <f t="shared" si="103"/>
        <v>48631.846998571331</v>
      </c>
    </row>
    <row r="1617" spans="1:22" x14ac:dyDescent="0.2">
      <c r="A1617" s="24">
        <v>55041</v>
      </c>
      <c r="B1617" s="25" t="s">
        <v>1835</v>
      </c>
      <c r="C1617" s="46">
        <v>716</v>
      </c>
      <c r="D1617" s="46">
        <v>716</v>
      </c>
      <c r="E1617" s="53">
        <v>61</v>
      </c>
      <c r="F1617" s="54">
        <v>613.32000000000005</v>
      </c>
      <c r="G1617" s="46">
        <v>613.32000000000005</v>
      </c>
      <c r="H1617" s="53">
        <v>0</v>
      </c>
      <c r="I1617" s="54">
        <v>126.5787</v>
      </c>
      <c r="J1617" s="46">
        <v>126.5787</v>
      </c>
      <c r="K1617" s="54">
        <v>17.508199999999999</v>
      </c>
      <c r="L1617" s="46">
        <v>15.328150000000001</v>
      </c>
      <c r="M1617" s="53">
        <f t="shared" si="100"/>
        <v>2.1800499999999978</v>
      </c>
      <c r="N1617" s="11">
        <v>3.261396702054812</v>
      </c>
      <c r="O1617" s="11">
        <v>2.855300822391877</v>
      </c>
      <c r="P1617" s="11">
        <v>0.40609587966293442</v>
      </c>
      <c r="Q1617" s="26">
        <v>16510</v>
      </c>
      <c r="R1617">
        <v>660</v>
      </c>
      <c r="S1617">
        <v>1510</v>
      </c>
      <c r="T1617" s="27">
        <f t="shared" si="101"/>
        <v>18680</v>
      </c>
      <c r="U1617" s="46" t="str">
        <f t="shared" si="102"/>
        <v>WI</v>
      </c>
      <c r="V1617">
        <f t="shared" si="103"/>
        <v>60922.890394383889</v>
      </c>
    </row>
    <row r="1618" spans="1:22" x14ac:dyDescent="0.2">
      <c r="A1618" s="24">
        <v>56021</v>
      </c>
      <c r="B1618" s="25" t="s">
        <v>1836</v>
      </c>
      <c r="C1618" s="46">
        <v>241</v>
      </c>
      <c r="D1618" s="46">
        <v>241</v>
      </c>
      <c r="E1618" s="53">
        <v>130</v>
      </c>
      <c r="F1618" s="54">
        <v>200.32</v>
      </c>
      <c r="G1618" s="46">
        <v>200.32</v>
      </c>
      <c r="H1618" s="53">
        <v>89.32</v>
      </c>
      <c r="I1618" s="54">
        <v>126.5787</v>
      </c>
      <c r="J1618" s="46">
        <v>126.5787</v>
      </c>
      <c r="K1618" s="54">
        <v>7.9256630000000001</v>
      </c>
      <c r="L1618" s="46">
        <v>7.4103250000000003</v>
      </c>
      <c r="M1618" s="53">
        <f t="shared" si="100"/>
        <v>0.51533799999999985</v>
      </c>
      <c r="N1618" s="11">
        <v>1.47637856374715</v>
      </c>
      <c r="O1618" s="11">
        <v>1.3803823074990189</v>
      </c>
      <c r="P1618" s="11">
        <v>9.5996256248130712E-2</v>
      </c>
      <c r="Q1618" s="26">
        <v>20</v>
      </c>
      <c r="R1618">
        <v>110</v>
      </c>
      <c r="S1618">
        <v>192650</v>
      </c>
      <c r="T1618" s="27">
        <f t="shared" si="101"/>
        <v>192780</v>
      </c>
      <c r="U1618" s="46" t="str">
        <f t="shared" si="102"/>
        <v>WY</v>
      </c>
      <c r="V1618">
        <f t="shared" si="103"/>
        <v>284616.25951917557</v>
      </c>
    </row>
    <row r="1619" spans="1:22" x14ac:dyDescent="0.2">
      <c r="A1619" s="24">
        <v>26157</v>
      </c>
      <c r="B1619" s="25" t="s">
        <v>1837</v>
      </c>
      <c r="C1619" s="46">
        <v>1800</v>
      </c>
      <c r="D1619" s="46">
        <v>1800</v>
      </c>
      <c r="E1619" s="53">
        <v>0</v>
      </c>
      <c r="F1619" s="54">
        <v>1690.04</v>
      </c>
      <c r="G1619" s="46">
        <v>1690.04</v>
      </c>
      <c r="H1619" s="53">
        <v>0</v>
      </c>
      <c r="I1619" s="54">
        <v>126.4521</v>
      </c>
      <c r="J1619" s="46">
        <v>126.4521</v>
      </c>
      <c r="K1619" s="54">
        <v>16.196829999999999</v>
      </c>
      <c r="L1619" s="46">
        <v>14.07028</v>
      </c>
      <c r="M1619" s="53">
        <f t="shared" si="100"/>
        <v>2.1265499999999982</v>
      </c>
      <c r="N1619" s="11">
        <v>3.017117004931543</v>
      </c>
      <c r="O1619" s="11">
        <v>2.6209870111712101</v>
      </c>
      <c r="P1619" s="11">
        <v>0.39612999376033248</v>
      </c>
      <c r="Q1619" s="26">
        <v>248330</v>
      </c>
      <c r="R1619">
        <v>64640</v>
      </c>
      <c r="S1619">
        <v>11900</v>
      </c>
      <c r="T1619" s="27">
        <f t="shared" si="101"/>
        <v>324870</v>
      </c>
      <c r="U1619" s="46" t="str">
        <f t="shared" si="102"/>
        <v>MI</v>
      </c>
      <c r="V1619">
        <f t="shared" si="103"/>
        <v>980170.80139211041</v>
      </c>
    </row>
    <row r="1620" spans="1:22" x14ac:dyDescent="0.2">
      <c r="A1620" s="24">
        <v>29155</v>
      </c>
      <c r="B1620" s="25" t="s">
        <v>1838</v>
      </c>
      <c r="C1620" s="46">
        <v>450</v>
      </c>
      <c r="D1620" s="46">
        <v>393</v>
      </c>
      <c r="E1620" s="53">
        <v>0</v>
      </c>
      <c r="F1620" s="54">
        <v>357.78</v>
      </c>
      <c r="G1620" s="46">
        <v>300.77999999999997</v>
      </c>
      <c r="H1620" s="53">
        <v>0</v>
      </c>
      <c r="I1620" s="54"/>
      <c r="J1620" s="46">
        <v>126.3766</v>
      </c>
      <c r="K1620" s="54">
        <v>14.57033</v>
      </c>
      <c r="L1620" s="46">
        <v>11.61608</v>
      </c>
      <c r="M1620" s="53">
        <f t="shared" si="100"/>
        <v>2.95425</v>
      </c>
      <c r="N1620" s="11">
        <v>2.7141354456683322</v>
      </c>
      <c r="O1620" s="11">
        <v>2.1638229516914849</v>
      </c>
      <c r="P1620" s="11">
        <v>0.55031249397684678</v>
      </c>
      <c r="Q1620" s="26">
        <v>277850</v>
      </c>
      <c r="R1620">
        <v>160</v>
      </c>
      <c r="S1620">
        <v>130</v>
      </c>
      <c r="T1620" s="27">
        <f t="shared" si="101"/>
        <v>278140</v>
      </c>
      <c r="U1620" s="46" t="str">
        <f t="shared" si="102"/>
        <v>MO</v>
      </c>
      <c r="V1620">
        <f t="shared" si="103"/>
        <v>754909.63285818987</v>
      </c>
    </row>
    <row r="1621" spans="1:22" x14ac:dyDescent="0.2">
      <c r="A1621" s="24">
        <v>22021</v>
      </c>
      <c r="B1621" s="25" t="s">
        <v>1839</v>
      </c>
      <c r="C1621" s="46">
        <v>887</v>
      </c>
      <c r="D1621" s="46">
        <v>930</v>
      </c>
      <c r="E1621" s="53">
        <v>302</v>
      </c>
      <c r="F1621" s="54">
        <v>542.88</v>
      </c>
      <c r="G1621" s="46">
        <v>585.88</v>
      </c>
      <c r="H1621" s="53">
        <v>0</v>
      </c>
      <c r="I1621" s="54">
        <v>126.32550000000001</v>
      </c>
      <c r="J1621" s="46">
        <v>126.32550000000001</v>
      </c>
      <c r="K1621" s="54">
        <v>11.267899999999999</v>
      </c>
      <c r="L1621" s="46">
        <v>16.223880000000001</v>
      </c>
      <c r="M1621" s="53">
        <f t="shared" si="100"/>
        <v>-4.9559800000000021</v>
      </c>
      <c r="N1621" s="11">
        <v>2.0989645936808712</v>
      </c>
      <c r="O1621" s="11">
        <v>3.0221558313551951</v>
      </c>
      <c r="P1621" s="11">
        <v>-0.92319123767432498</v>
      </c>
      <c r="Q1621" s="26">
        <v>45240</v>
      </c>
      <c r="R1621">
        <v>1970</v>
      </c>
      <c r="S1621">
        <v>150</v>
      </c>
      <c r="T1621" s="27">
        <f t="shared" si="101"/>
        <v>47360</v>
      </c>
      <c r="U1621" s="46" t="str">
        <f t="shared" si="102"/>
        <v>LA</v>
      </c>
      <c r="V1621">
        <f t="shared" si="103"/>
        <v>99406.963156726066</v>
      </c>
    </row>
    <row r="1622" spans="1:22" x14ac:dyDescent="0.2">
      <c r="A1622" s="24">
        <v>5039</v>
      </c>
      <c r="B1622" s="25" t="s">
        <v>1840</v>
      </c>
      <c r="C1622" s="46">
        <v>434</v>
      </c>
      <c r="D1622" s="46">
        <v>223</v>
      </c>
      <c r="E1622" s="53">
        <v>276</v>
      </c>
      <c r="F1622" s="54">
        <v>54.51999</v>
      </c>
      <c r="G1622" s="46">
        <v>0</v>
      </c>
      <c r="H1622" s="53">
        <v>0</v>
      </c>
      <c r="I1622" s="54">
        <v>126.0723</v>
      </c>
      <c r="J1622" s="46">
        <v>126.0723</v>
      </c>
      <c r="K1622" s="54">
        <v>11.4354</v>
      </c>
      <c r="L1622" s="46">
        <v>16.574269999999999</v>
      </c>
      <c r="M1622" s="53">
        <f t="shared" si="100"/>
        <v>-5.1388699999999989</v>
      </c>
      <c r="N1622" s="11">
        <v>2.130166199076867</v>
      </c>
      <c r="O1622" s="11">
        <v>3.0874258642787962</v>
      </c>
      <c r="P1622" s="11">
        <v>-0.95725966520192873</v>
      </c>
      <c r="Q1622" s="26">
        <v>480</v>
      </c>
      <c r="R1622">
        <v>11150</v>
      </c>
      <c r="S1622">
        <v>30</v>
      </c>
      <c r="T1622" s="27">
        <f t="shared" si="101"/>
        <v>11660</v>
      </c>
      <c r="U1622" s="46" t="str">
        <f t="shared" si="102"/>
        <v>AR</v>
      </c>
      <c r="V1622">
        <f t="shared" si="103"/>
        <v>24837.737881236269</v>
      </c>
    </row>
    <row r="1623" spans="1:22" x14ac:dyDescent="0.2">
      <c r="A1623" s="24">
        <v>42073</v>
      </c>
      <c r="B1623" s="25" t="s">
        <v>1841</v>
      </c>
      <c r="C1623" s="46">
        <v>1595</v>
      </c>
      <c r="D1623" s="46">
        <v>1595</v>
      </c>
      <c r="E1623" s="53">
        <v>287</v>
      </c>
      <c r="F1623" s="54">
        <v>1277.3800000000001</v>
      </c>
      <c r="G1623" s="46">
        <v>1277.3800000000001</v>
      </c>
      <c r="H1623" s="53">
        <v>0</v>
      </c>
      <c r="I1623" s="54"/>
      <c r="J1623" s="46">
        <v>126.04859999999999</v>
      </c>
      <c r="K1623" s="54">
        <v>24.382190000000001</v>
      </c>
      <c r="L1623" s="46">
        <v>22.506309999999999</v>
      </c>
      <c r="M1623" s="53">
        <f t="shared" si="100"/>
        <v>1.8758800000000022</v>
      </c>
      <c r="N1623" s="11">
        <v>4.5418714690758506</v>
      </c>
      <c r="O1623" s="11">
        <v>4.1924358420296342</v>
      </c>
      <c r="P1623" s="11">
        <v>0.34943562704621772</v>
      </c>
      <c r="Q1623" s="26">
        <v>42650</v>
      </c>
      <c r="R1623">
        <v>37770</v>
      </c>
      <c r="S1623">
        <v>4440</v>
      </c>
      <c r="T1623" s="27">
        <f t="shared" si="101"/>
        <v>84860</v>
      </c>
      <c r="U1623" s="46" t="str">
        <f t="shared" si="102"/>
        <v>PA</v>
      </c>
      <c r="V1623">
        <f t="shared" si="103"/>
        <v>385423.21286577667</v>
      </c>
    </row>
    <row r="1624" spans="1:22" x14ac:dyDescent="0.2">
      <c r="A1624" s="24">
        <v>1083</v>
      </c>
      <c r="B1624" s="25" t="s">
        <v>1842</v>
      </c>
      <c r="C1624" s="46">
        <v>1287</v>
      </c>
      <c r="D1624" s="46">
        <v>1768</v>
      </c>
      <c r="E1624" s="53">
        <v>497</v>
      </c>
      <c r="F1624" s="54">
        <v>961.3</v>
      </c>
      <c r="G1624" s="46">
        <v>1442.3</v>
      </c>
      <c r="H1624" s="53">
        <v>171.3</v>
      </c>
      <c r="I1624" s="54">
        <v>125.94580000000001</v>
      </c>
      <c r="J1624" s="46">
        <v>125.94580000000001</v>
      </c>
      <c r="K1624" s="54">
        <v>11.332929999999999</v>
      </c>
      <c r="L1624" s="46">
        <v>15.90676</v>
      </c>
      <c r="M1624" s="53">
        <f t="shared" si="100"/>
        <v>-4.573830000000001</v>
      </c>
      <c r="N1624" s="11">
        <v>2.1110782677041642</v>
      </c>
      <c r="O1624" s="11">
        <v>2.9630832755153249</v>
      </c>
      <c r="P1624" s="11">
        <v>-0.85200500781116073</v>
      </c>
      <c r="Q1624" s="26">
        <v>71820</v>
      </c>
      <c r="R1624">
        <v>123280</v>
      </c>
      <c r="S1624">
        <v>7120</v>
      </c>
      <c r="T1624" s="27">
        <f t="shared" si="101"/>
        <v>202220</v>
      </c>
      <c r="U1624" s="46" t="str">
        <f t="shared" si="102"/>
        <v>AL</v>
      </c>
      <c r="V1624">
        <f t="shared" si="103"/>
        <v>426902.2472951361</v>
      </c>
    </row>
    <row r="1625" spans="1:22" x14ac:dyDescent="0.2">
      <c r="A1625" s="24">
        <v>21031</v>
      </c>
      <c r="B1625" s="25" t="s">
        <v>1843</v>
      </c>
      <c r="C1625" s="46">
        <v>922</v>
      </c>
      <c r="D1625" s="46">
        <v>922</v>
      </c>
      <c r="E1625" s="53">
        <v>108</v>
      </c>
      <c r="F1625" s="54">
        <v>699.86</v>
      </c>
      <c r="G1625" s="46">
        <v>699.86</v>
      </c>
      <c r="H1625" s="53">
        <v>0</v>
      </c>
      <c r="I1625" s="54"/>
      <c r="J1625" s="46">
        <v>125.916</v>
      </c>
      <c r="K1625" s="54">
        <v>11.508789999999999</v>
      </c>
      <c r="L1625" s="46">
        <v>16.35361</v>
      </c>
      <c r="M1625" s="53">
        <f t="shared" si="100"/>
        <v>-4.8448200000000003</v>
      </c>
      <c r="N1625" s="11">
        <v>2.1438371591963419</v>
      </c>
      <c r="O1625" s="11">
        <v>3.0463217075821958</v>
      </c>
      <c r="P1625" s="11">
        <v>-0.90248454838585335</v>
      </c>
      <c r="Q1625" s="26">
        <v>31800</v>
      </c>
      <c r="R1625">
        <v>43310</v>
      </c>
      <c r="S1625">
        <v>16340</v>
      </c>
      <c r="T1625" s="27">
        <f t="shared" si="101"/>
        <v>91450</v>
      </c>
      <c r="U1625" s="46" t="str">
        <f t="shared" si="102"/>
        <v>KY</v>
      </c>
      <c r="V1625">
        <f t="shared" si="103"/>
        <v>196053.90820850545</v>
      </c>
    </row>
    <row r="1626" spans="1:22" x14ac:dyDescent="0.2">
      <c r="A1626" s="24">
        <v>21055</v>
      </c>
      <c r="B1626" s="25" t="s">
        <v>1844</v>
      </c>
      <c r="C1626" s="46">
        <v>775</v>
      </c>
      <c r="D1626" s="46">
        <v>775</v>
      </c>
      <c r="E1626" s="53">
        <v>0</v>
      </c>
      <c r="F1626" s="54">
        <v>535.29999999999995</v>
      </c>
      <c r="G1626" s="46">
        <v>535.29999999999995</v>
      </c>
      <c r="H1626" s="53">
        <v>0</v>
      </c>
      <c r="I1626" s="54"/>
      <c r="J1626" s="46">
        <v>125.9087</v>
      </c>
      <c r="K1626" s="54">
        <v>11.46536</v>
      </c>
      <c r="L1626" s="46">
        <v>16.265090000000001</v>
      </c>
      <c r="M1626" s="53">
        <f t="shared" si="100"/>
        <v>-4.7997300000000003</v>
      </c>
      <c r="N1626" s="11">
        <v>2.1357470951823241</v>
      </c>
      <c r="O1626" s="11">
        <v>3.0298323576738162</v>
      </c>
      <c r="P1626" s="11">
        <v>-0.89408526249149234</v>
      </c>
      <c r="Q1626" s="26">
        <v>38140</v>
      </c>
      <c r="R1626">
        <v>48560</v>
      </c>
      <c r="S1626">
        <v>7060</v>
      </c>
      <c r="T1626" s="27">
        <f t="shared" si="101"/>
        <v>93760</v>
      </c>
      <c r="U1626" s="46" t="str">
        <f t="shared" si="102"/>
        <v>KY</v>
      </c>
      <c r="V1626">
        <f t="shared" si="103"/>
        <v>200247.64764429472</v>
      </c>
    </row>
    <row r="1627" spans="1:22" x14ac:dyDescent="0.2">
      <c r="A1627" s="24">
        <v>18115</v>
      </c>
      <c r="B1627" s="25" t="s">
        <v>1845</v>
      </c>
      <c r="C1627" s="46">
        <v>2118</v>
      </c>
      <c r="D1627" s="46">
        <v>2118</v>
      </c>
      <c r="E1627" s="53">
        <v>153</v>
      </c>
      <c r="F1627" s="54">
        <v>1979.78</v>
      </c>
      <c r="G1627" s="46">
        <v>1979.78</v>
      </c>
      <c r="H1627" s="53">
        <v>14.78</v>
      </c>
      <c r="I1627" s="54"/>
      <c r="J1627" s="46">
        <v>125.81180000000001</v>
      </c>
      <c r="K1627" s="54">
        <v>13.70201</v>
      </c>
      <c r="L1627" s="46">
        <v>12.15217</v>
      </c>
      <c r="M1627" s="53">
        <f t="shared" si="100"/>
        <v>1.5498399999999997</v>
      </c>
      <c r="N1627" s="11">
        <v>2.552386323295488</v>
      </c>
      <c r="O1627" s="11">
        <v>2.263684854000378</v>
      </c>
      <c r="P1627" s="11">
        <v>0.28870146929510909</v>
      </c>
      <c r="Q1627" s="26">
        <v>4760</v>
      </c>
      <c r="R1627">
        <v>16290</v>
      </c>
      <c r="S1627">
        <v>980</v>
      </c>
      <c r="T1627" s="27">
        <f t="shared" si="101"/>
        <v>22030</v>
      </c>
      <c r="U1627" s="46" t="str">
        <f t="shared" si="102"/>
        <v>IN</v>
      </c>
      <c r="V1627">
        <f t="shared" si="103"/>
        <v>56229.070702199599</v>
      </c>
    </row>
    <row r="1628" spans="1:22" x14ac:dyDescent="0.2">
      <c r="A1628" s="24">
        <v>27113</v>
      </c>
      <c r="B1628" s="25" t="s">
        <v>1846</v>
      </c>
      <c r="C1628" s="46">
        <v>489</v>
      </c>
      <c r="D1628" s="46">
        <v>489</v>
      </c>
      <c r="E1628" s="53">
        <v>0</v>
      </c>
      <c r="F1628" s="54">
        <v>464.9</v>
      </c>
      <c r="G1628" s="46">
        <v>464.9</v>
      </c>
      <c r="H1628" s="53">
        <v>0</v>
      </c>
      <c r="I1628" s="54">
        <v>125.6926</v>
      </c>
      <c r="J1628" s="46">
        <v>125.6926</v>
      </c>
      <c r="K1628" s="54">
        <v>15.39118</v>
      </c>
      <c r="L1628" s="46">
        <v>13.17455</v>
      </c>
      <c r="M1628" s="53">
        <f t="shared" si="100"/>
        <v>2.2166300000000003</v>
      </c>
      <c r="N1628" s="11">
        <v>2.8670419399328311</v>
      </c>
      <c r="O1628" s="11">
        <v>2.454132002207893</v>
      </c>
      <c r="P1628" s="11">
        <v>0.412909937724938</v>
      </c>
      <c r="Q1628" s="26">
        <v>253040</v>
      </c>
      <c r="R1628">
        <v>51220</v>
      </c>
      <c r="S1628">
        <v>1570</v>
      </c>
      <c r="T1628" s="27">
        <f t="shared" si="101"/>
        <v>305830</v>
      </c>
      <c r="U1628" s="46" t="str">
        <f t="shared" si="102"/>
        <v>MN</v>
      </c>
      <c r="V1628">
        <f t="shared" si="103"/>
        <v>876827.43648965773</v>
      </c>
    </row>
    <row r="1629" spans="1:22" x14ac:dyDescent="0.2">
      <c r="A1629" s="24">
        <v>40109</v>
      </c>
      <c r="B1629" s="25" t="s">
        <v>1847</v>
      </c>
      <c r="C1629" s="46">
        <v>1688</v>
      </c>
      <c r="D1629" s="46">
        <v>1688</v>
      </c>
      <c r="E1629" s="53">
        <v>1688</v>
      </c>
      <c r="F1629" s="54">
        <v>1329.68</v>
      </c>
      <c r="G1629" s="46">
        <v>1329.68</v>
      </c>
      <c r="H1629" s="53">
        <v>1329.68</v>
      </c>
      <c r="I1629" s="54"/>
      <c r="J1629" s="46">
        <v>125.6016</v>
      </c>
      <c r="K1629" s="54">
        <v>11.508459999999999</v>
      </c>
      <c r="L1629" s="46">
        <v>15.267049999999999</v>
      </c>
      <c r="M1629" s="53">
        <f t="shared" si="100"/>
        <v>-3.7585899999999999</v>
      </c>
      <c r="N1629" s="11">
        <v>2.1437756873767562</v>
      </c>
      <c r="O1629" s="11">
        <v>2.8439192218563831</v>
      </c>
      <c r="P1629" s="11">
        <v>-0.70014353447962652</v>
      </c>
      <c r="Q1629" s="26">
        <v>33120</v>
      </c>
      <c r="R1629">
        <v>11670</v>
      </c>
      <c r="S1629">
        <v>134300</v>
      </c>
      <c r="T1629" s="27">
        <f t="shared" si="101"/>
        <v>179090</v>
      </c>
      <c r="U1629" s="46" t="str">
        <f t="shared" si="102"/>
        <v>OK</v>
      </c>
      <c r="V1629">
        <f t="shared" si="103"/>
        <v>383928.78785230324</v>
      </c>
    </row>
    <row r="1630" spans="1:22" x14ac:dyDescent="0.2">
      <c r="A1630" s="24">
        <v>39141</v>
      </c>
      <c r="B1630" s="25" t="s">
        <v>1848</v>
      </c>
      <c r="C1630" s="46">
        <v>1551</v>
      </c>
      <c r="D1630" s="46">
        <v>1520</v>
      </c>
      <c r="E1630" s="53">
        <v>198</v>
      </c>
      <c r="F1630" s="54">
        <v>1097.5</v>
      </c>
      <c r="G1630" s="46">
        <v>1066.5</v>
      </c>
      <c r="H1630" s="53">
        <v>0</v>
      </c>
      <c r="I1630" s="54">
        <v>125.566</v>
      </c>
      <c r="J1630" s="46">
        <v>125.566</v>
      </c>
      <c r="K1630" s="54">
        <v>24.381039999999999</v>
      </c>
      <c r="L1630" s="46">
        <v>22.330500000000001</v>
      </c>
      <c r="M1630" s="53">
        <f t="shared" si="100"/>
        <v>2.050539999999998</v>
      </c>
      <c r="N1630" s="11">
        <v>4.5416572490985061</v>
      </c>
      <c r="O1630" s="11">
        <v>4.1596862644495136</v>
      </c>
      <c r="P1630" s="11">
        <v>0.38197098464899132</v>
      </c>
      <c r="Q1630" s="26">
        <v>130300</v>
      </c>
      <c r="R1630">
        <v>58200</v>
      </c>
      <c r="S1630">
        <v>12830</v>
      </c>
      <c r="T1630" s="27">
        <f t="shared" si="101"/>
        <v>201330</v>
      </c>
      <c r="U1630" s="46" t="str">
        <f t="shared" si="102"/>
        <v>OH</v>
      </c>
      <c r="V1630">
        <f t="shared" si="103"/>
        <v>914371.8539610022</v>
      </c>
    </row>
    <row r="1631" spans="1:22" x14ac:dyDescent="0.2">
      <c r="A1631" s="24">
        <v>21013</v>
      </c>
      <c r="B1631" s="25" t="s">
        <v>1849</v>
      </c>
      <c r="C1631" s="46">
        <v>847.24099999999999</v>
      </c>
      <c r="D1631" s="46">
        <v>758</v>
      </c>
      <c r="E1631" s="53">
        <v>184.57400000000001</v>
      </c>
      <c r="F1631" s="54">
        <v>670.27449999999999</v>
      </c>
      <c r="G1631" s="46">
        <v>581.03399999999999</v>
      </c>
      <c r="H1631" s="53">
        <v>7.6075739999999996</v>
      </c>
      <c r="I1631" s="54"/>
      <c r="J1631" s="46">
        <v>125.4667</v>
      </c>
      <c r="K1631" s="54">
        <v>11.59585</v>
      </c>
      <c r="L1631" s="46">
        <v>17.066109999999998</v>
      </c>
      <c r="M1631" s="53">
        <f t="shared" si="100"/>
        <v>-5.4702599999999979</v>
      </c>
      <c r="N1631" s="11">
        <v>2.1600545428726141</v>
      </c>
      <c r="O1631" s="11">
        <v>3.179044954415911</v>
      </c>
      <c r="P1631" s="11">
        <v>-1.0189904115432971</v>
      </c>
      <c r="Q1631" s="26">
        <v>10</v>
      </c>
      <c r="R1631">
        <v>1600</v>
      </c>
      <c r="S1631">
        <v>20770</v>
      </c>
      <c r="T1631" s="27">
        <f t="shared" si="101"/>
        <v>22380</v>
      </c>
      <c r="U1631" s="46" t="str">
        <f t="shared" si="102"/>
        <v>KY</v>
      </c>
      <c r="V1631">
        <f t="shared" si="103"/>
        <v>48342.020669489102</v>
      </c>
    </row>
    <row r="1632" spans="1:22" x14ac:dyDescent="0.2">
      <c r="A1632" s="24">
        <v>5073</v>
      </c>
      <c r="B1632" s="25" t="s">
        <v>1850</v>
      </c>
      <c r="C1632" s="46">
        <v>295</v>
      </c>
      <c r="D1632" s="46">
        <v>80</v>
      </c>
      <c r="E1632" s="53">
        <v>150</v>
      </c>
      <c r="F1632" s="54">
        <v>0</v>
      </c>
      <c r="G1632" s="46">
        <v>0</v>
      </c>
      <c r="H1632" s="53">
        <v>0</v>
      </c>
      <c r="I1632" s="54">
        <v>125.1863</v>
      </c>
      <c r="J1632" s="46">
        <v>125.1863</v>
      </c>
      <c r="K1632" s="54">
        <v>11.51221</v>
      </c>
      <c r="L1632" s="46">
        <v>16.862100000000002</v>
      </c>
      <c r="M1632" s="53">
        <f t="shared" si="100"/>
        <v>-5.349890000000002</v>
      </c>
      <c r="N1632" s="11">
        <v>2.1444742307811442</v>
      </c>
      <c r="O1632" s="11">
        <v>3.1410423304347939</v>
      </c>
      <c r="P1632" s="11">
        <v>-0.99656809965364956</v>
      </c>
      <c r="Q1632" s="26">
        <v>45510</v>
      </c>
      <c r="R1632">
        <v>35650</v>
      </c>
      <c r="S1632">
        <v>0</v>
      </c>
      <c r="T1632" s="27">
        <f t="shared" si="101"/>
        <v>81160</v>
      </c>
      <c r="U1632" s="46" t="str">
        <f t="shared" si="102"/>
        <v>AR</v>
      </c>
      <c r="V1632">
        <f t="shared" si="103"/>
        <v>174045.52857019767</v>
      </c>
    </row>
    <row r="1633" spans="1:22" x14ac:dyDescent="0.2">
      <c r="A1633" s="24">
        <v>54061</v>
      </c>
      <c r="B1633" s="25" t="s">
        <v>1851</v>
      </c>
      <c r="C1633" s="46">
        <v>546</v>
      </c>
      <c r="D1633" s="46">
        <v>0</v>
      </c>
      <c r="E1633" s="53">
        <v>292</v>
      </c>
      <c r="F1633" s="54">
        <v>300.08</v>
      </c>
      <c r="G1633" s="46">
        <v>0</v>
      </c>
      <c r="H1633" s="53">
        <v>46.080019999999998</v>
      </c>
      <c r="I1633" s="54"/>
      <c r="J1633" s="46">
        <v>125.184</v>
      </c>
      <c r="K1633" s="54">
        <v>25.262689999999999</v>
      </c>
      <c r="L1633" s="46">
        <v>23.030049999999999</v>
      </c>
      <c r="M1633" s="53">
        <f t="shared" si="100"/>
        <v>2.23264</v>
      </c>
      <c r="N1633" s="11">
        <v>4.7058894604261479</v>
      </c>
      <c r="O1633" s="11">
        <v>4.2899972080600772</v>
      </c>
      <c r="P1633" s="11">
        <v>0.41589225236607158</v>
      </c>
      <c r="Q1633" s="26">
        <v>6320</v>
      </c>
      <c r="R1633">
        <v>19110</v>
      </c>
      <c r="S1633">
        <v>1550</v>
      </c>
      <c r="T1633" s="27">
        <f t="shared" si="101"/>
        <v>26980</v>
      </c>
      <c r="U1633" s="46" t="str">
        <f t="shared" si="102"/>
        <v>WV</v>
      </c>
      <c r="V1633">
        <f t="shared" si="103"/>
        <v>126964.89764229747</v>
      </c>
    </row>
    <row r="1634" spans="1:22" x14ac:dyDescent="0.2">
      <c r="A1634" s="24">
        <v>54041</v>
      </c>
      <c r="B1634" s="25" t="s">
        <v>1852</v>
      </c>
      <c r="C1634" s="46">
        <v>890</v>
      </c>
      <c r="D1634" s="46">
        <v>0</v>
      </c>
      <c r="E1634" s="53">
        <v>127</v>
      </c>
      <c r="F1634" s="54">
        <v>618.20000000000005</v>
      </c>
      <c r="G1634" s="46">
        <v>0</v>
      </c>
      <c r="H1634" s="53">
        <v>0</v>
      </c>
      <c r="I1634" s="54"/>
      <c r="J1634" s="46">
        <v>125.0397</v>
      </c>
      <c r="K1634" s="54">
        <v>25.480689999999999</v>
      </c>
      <c r="L1634" s="46">
        <v>23.188800000000001</v>
      </c>
      <c r="M1634" s="53">
        <f t="shared" si="100"/>
        <v>2.2918899999999987</v>
      </c>
      <c r="N1634" s="11">
        <v>4.7464981170012361</v>
      </c>
      <c r="O1634" s="11">
        <v>4.3195688788458337</v>
      </c>
      <c r="P1634" s="11">
        <v>0.42692923815540151</v>
      </c>
      <c r="Q1634" s="26">
        <v>4910</v>
      </c>
      <c r="R1634">
        <v>20020</v>
      </c>
      <c r="S1634">
        <v>560</v>
      </c>
      <c r="T1634" s="27">
        <f t="shared" si="101"/>
        <v>25490</v>
      </c>
      <c r="U1634" s="46" t="str">
        <f t="shared" si="102"/>
        <v>WV</v>
      </c>
      <c r="V1634">
        <f t="shared" si="103"/>
        <v>120988.23700236151</v>
      </c>
    </row>
    <row r="1635" spans="1:22" x14ac:dyDescent="0.2">
      <c r="A1635" s="24">
        <v>54021</v>
      </c>
      <c r="B1635" s="25" t="s">
        <v>1853</v>
      </c>
      <c r="C1635" s="46">
        <v>341</v>
      </c>
      <c r="D1635" s="46">
        <v>0</v>
      </c>
      <c r="E1635" s="53">
        <v>3</v>
      </c>
      <c r="F1635" s="54">
        <v>71.84</v>
      </c>
      <c r="G1635" s="46">
        <v>0</v>
      </c>
      <c r="H1635" s="53">
        <v>0</v>
      </c>
      <c r="I1635" s="54"/>
      <c r="J1635" s="46">
        <v>124.9879</v>
      </c>
      <c r="K1635" s="54">
        <v>25.178979999999999</v>
      </c>
      <c r="L1635" s="46">
        <v>23.36683</v>
      </c>
      <c r="M1635" s="53">
        <f t="shared" si="100"/>
        <v>1.812149999999999</v>
      </c>
      <c r="N1635" s="11">
        <v>4.6902961088577966</v>
      </c>
      <c r="O1635" s="11">
        <v>4.3527319941213518</v>
      </c>
      <c r="P1635" s="11">
        <v>0.33756411473644488</v>
      </c>
      <c r="Q1635" s="26">
        <v>4090</v>
      </c>
      <c r="R1635">
        <v>6920</v>
      </c>
      <c r="S1635">
        <v>1080</v>
      </c>
      <c r="T1635" s="27">
        <f t="shared" si="101"/>
        <v>12090</v>
      </c>
      <c r="U1635" s="46" t="str">
        <f t="shared" si="102"/>
        <v>WV</v>
      </c>
      <c r="V1635">
        <f t="shared" si="103"/>
        <v>56705.67995609076</v>
      </c>
    </row>
    <row r="1636" spans="1:22" x14ac:dyDescent="0.2">
      <c r="A1636" s="24">
        <v>51145</v>
      </c>
      <c r="B1636" s="25" t="s">
        <v>1854</v>
      </c>
      <c r="C1636" s="46">
        <v>2280</v>
      </c>
      <c r="D1636" s="46">
        <v>2280</v>
      </c>
      <c r="E1636" s="53">
        <v>1128</v>
      </c>
      <c r="F1636" s="54">
        <v>1969.56</v>
      </c>
      <c r="G1636" s="46">
        <v>1969.56</v>
      </c>
      <c r="H1636" s="53">
        <v>817.56</v>
      </c>
      <c r="I1636" s="54">
        <v>124.9331</v>
      </c>
      <c r="J1636" s="46">
        <v>124.9331</v>
      </c>
      <c r="K1636" s="54">
        <v>12.003970000000001</v>
      </c>
      <c r="L1636" s="46">
        <v>18.493770000000001</v>
      </c>
      <c r="M1636" s="53">
        <f t="shared" si="100"/>
        <v>-6.4898000000000007</v>
      </c>
      <c r="N1636" s="11">
        <v>2.2360784186589662</v>
      </c>
      <c r="O1636" s="11">
        <v>3.4449869482048538</v>
      </c>
      <c r="P1636" s="11">
        <v>-1.208908529545889</v>
      </c>
      <c r="Q1636" s="26">
        <v>2050</v>
      </c>
      <c r="R1636">
        <v>27340</v>
      </c>
      <c r="S1636">
        <v>3860</v>
      </c>
      <c r="T1636" s="27">
        <f t="shared" si="101"/>
        <v>33250</v>
      </c>
      <c r="U1636" s="46" t="str">
        <f t="shared" si="102"/>
        <v>VA</v>
      </c>
      <c r="V1636">
        <f t="shared" si="103"/>
        <v>74349.607420410626</v>
      </c>
    </row>
    <row r="1637" spans="1:22" x14ac:dyDescent="0.2">
      <c r="A1637" s="24">
        <v>51177</v>
      </c>
      <c r="B1637" s="25" t="s">
        <v>1855</v>
      </c>
      <c r="C1637" s="46">
        <v>2473</v>
      </c>
      <c r="D1637" s="46">
        <v>2473</v>
      </c>
      <c r="E1637" s="53">
        <v>1294</v>
      </c>
      <c r="F1637" s="54">
        <v>2084.2399999999998</v>
      </c>
      <c r="G1637" s="46">
        <v>2084.2399999999998</v>
      </c>
      <c r="H1637" s="53">
        <v>905.24</v>
      </c>
      <c r="I1637" s="54">
        <v>124.9331</v>
      </c>
      <c r="J1637" s="46">
        <v>124.9331</v>
      </c>
      <c r="K1637" s="54">
        <v>12.97475</v>
      </c>
      <c r="L1637" s="46">
        <v>20.172499999999999</v>
      </c>
      <c r="M1637" s="53">
        <f t="shared" si="100"/>
        <v>-7.1977499999999992</v>
      </c>
      <c r="N1637" s="11">
        <v>2.4169136096221009</v>
      </c>
      <c r="O1637" s="11">
        <v>3.7576978200043798</v>
      </c>
      <c r="P1637" s="11">
        <v>-1.3407842103822789</v>
      </c>
      <c r="Q1637" s="26">
        <v>20960</v>
      </c>
      <c r="R1637">
        <v>41380</v>
      </c>
      <c r="S1637">
        <v>0</v>
      </c>
      <c r="T1637" s="27">
        <f t="shared" si="101"/>
        <v>62340</v>
      </c>
      <c r="U1637" s="46" t="str">
        <f t="shared" si="102"/>
        <v>VA</v>
      </c>
      <c r="V1637">
        <f t="shared" si="103"/>
        <v>150670.39442384176</v>
      </c>
    </row>
    <row r="1638" spans="1:22" x14ac:dyDescent="0.2">
      <c r="A1638" s="24">
        <v>1051</v>
      </c>
      <c r="B1638" s="25" t="s">
        <v>1856</v>
      </c>
      <c r="C1638" s="46">
        <v>1433</v>
      </c>
      <c r="D1638" s="46">
        <v>1641</v>
      </c>
      <c r="E1638" s="53">
        <v>622</v>
      </c>
      <c r="F1638" s="54">
        <v>1088.1199999999999</v>
      </c>
      <c r="G1638" s="46">
        <v>1296.1199999999999</v>
      </c>
      <c r="H1638" s="53">
        <v>277.12</v>
      </c>
      <c r="I1638" s="54">
        <v>124.8065</v>
      </c>
      <c r="J1638" s="46">
        <v>124.8065</v>
      </c>
      <c r="K1638" s="54">
        <v>11.528409999999999</v>
      </c>
      <c r="L1638" s="46">
        <v>16.402699999999999</v>
      </c>
      <c r="M1638" s="53">
        <f t="shared" si="100"/>
        <v>-4.8742900000000002</v>
      </c>
      <c r="N1638" s="11">
        <v>2.147491938288101</v>
      </c>
      <c r="O1638" s="11">
        <v>3.0554661064412372</v>
      </c>
      <c r="P1638" s="11">
        <v>-0.90797416815313681</v>
      </c>
      <c r="Q1638" s="26">
        <v>29030</v>
      </c>
      <c r="R1638">
        <v>55260</v>
      </c>
      <c r="S1638">
        <v>10160</v>
      </c>
      <c r="T1638" s="27">
        <f t="shared" si="101"/>
        <v>94450</v>
      </c>
      <c r="U1638" s="46" t="str">
        <f t="shared" si="102"/>
        <v>AL</v>
      </c>
      <c r="V1638">
        <f t="shared" si="103"/>
        <v>202830.61357131114</v>
      </c>
    </row>
    <row r="1639" spans="1:22" x14ac:dyDescent="0.2">
      <c r="A1639" s="24">
        <v>22125</v>
      </c>
      <c r="B1639" s="25" t="s">
        <v>1857</v>
      </c>
      <c r="C1639" s="46">
        <v>1371</v>
      </c>
      <c r="D1639" s="46">
        <v>1371</v>
      </c>
      <c r="E1639" s="53">
        <v>1371</v>
      </c>
      <c r="F1639" s="54">
        <v>1090.92</v>
      </c>
      <c r="G1639" s="46">
        <v>1090.92</v>
      </c>
      <c r="H1639" s="53">
        <v>1090.92</v>
      </c>
      <c r="I1639" s="54">
        <v>124.68</v>
      </c>
      <c r="J1639" s="46">
        <v>124.68</v>
      </c>
      <c r="K1639" s="54">
        <v>11.17967</v>
      </c>
      <c r="L1639" s="46">
        <v>16.189990000000002</v>
      </c>
      <c r="M1639" s="53">
        <f t="shared" si="100"/>
        <v>-5.0103200000000019</v>
      </c>
      <c r="N1639" s="11">
        <v>2.0825292644624298</v>
      </c>
      <c r="O1639" s="11">
        <v>3.0158428617619402</v>
      </c>
      <c r="P1639" s="11">
        <v>-0.93331359729950947</v>
      </c>
      <c r="Q1639" s="26">
        <v>18330</v>
      </c>
      <c r="R1639">
        <v>17660</v>
      </c>
      <c r="S1639">
        <v>5360</v>
      </c>
      <c r="T1639" s="27">
        <f t="shared" si="101"/>
        <v>41350</v>
      </c>
      <c r="U1639" s="46" t="str">
        <f t="shared" si="102"/>
        <v>LA</v>
      </c>
      <c r="V1639">
        <f t="shared" si="103"/>
        <v>86112.585085521467</v>
      </c>
    </row>
    <row r="1640" spans="1:22" x14ac:dyDescent="0.2">
      <c r="A1640" s="24">
        <v>27021</v>
      </c>
      <c r="B1640" s="25" t="s">
        <v>1858</v>
      </c>
      <c r="C1640" s="46">
        <v>574</v>
      </c>
      <c r="D1640" s="46">
        <v>574</v>
      </c>
      <c r="E1640" s="53">
        <v>79</v>
      </c>
      <c r="F1640" s="54">
        <v>523.64</v>
      </c>
      <c r="G1640" s="46">
        <v>523.64</v>
      </c>
      <c r="H1640" s="53">
        <v>28.64</v>
      </c>
      <c r="I1640" s="54">
        <v>124.5534</v>
      </c>
      <c r="J1640" s="46">
        <v>124.5534</v>
      </c>
      <c r="K1640" s="54">
        <v>15.670680000000001</v>
      </c>
      <c r="L1640" s="46">
        <v>13.752050000000001</v>
      </c>
      <c r="M1640" s="53">
        <f t="shared" si="100"/>
        <v>1.9186300000000003</v>
      </c>
      <c r="N1640" s="11">
        <v>2.9191067083398812</v>
      </c>
      <c r="O1640" s="11">
        <v>2.5617076864836412</v>
      </c>
      <c r="P1640" s="11">
        <v>0.35739902185624017</v>
      </c>
      <c r="Q1640" s="26">
        <v>21390</v>
      </c>
      <c r="R1640">
        <v>91750</v>
      </c>
      <c r="S1640">
        <v>12620</v>
      </c>
      <c r="T1640" s="27">
        <f t="shared" si="101"/>
        <v>125760</v>
      </c>
      <c r="U1640" s="46" t="str">
        <f t="shared" si="102"/>
        <v>MN</v>
      </c>
      <c r="V1640">
        <f t="shared" si="103"/>
        <v>367106.85964082344</v>
      </c>
    </row>
    <row r="1641" spans="1:22" x14ac:dyDescent="0.2">
      <c r="A1641" s="24">
        <v>40017</v>
      </c>
      <c r="B1641" s="25" t="s">
        <v>1859</v>
      </c>
      <c r="C1641" s="46">
        <v>919</v>
      </c>
      <c r="D1641" s="46">
        <v>978</v>
      </c>
      <c r="E1641" s="53">
        <v>721</v>
      </c>
      <c r="F1641" s="54">
        <v>560.67999999999995</v>
      </c>
      <c r="G1641" s="46">
        <v>619.67999999999995</v>
      </c>
      <c r="H1641" s="53">
        <v>362.68</v>
      </c>
      <c r="I1641" s="54"/>
      <c r="J1641" s="46">
        <v>124.426</v>
      </c>
      <c r="K1641" s="54">
        <v>11.508459999999999</v>
      </c>
      <c r="L1641" s="46">
        <v>14.86478</v>
      </c>
      <c r="M1641" s="53">
        <f t="shared" si="100"/>
        <v>-3.3563200000000002</v>
      </c>
      <c r="N1641" s="11">
        <v>2.1437756873767562</v>
      </c>
      <c r="O1641" s="11">
        <v>2.7689850737808759</v>
      </c>
      <c r="P1641" s="11">
        <v>-0.62520938640411972</v>
      </c>
      <c r="Q1641" s="26">
        <v>266650</v>
      </c>
      <c r="R1641">
        <v>1990</v>
      </c>
      <c r="S1641">
        <v>203260</v>
      </c>
      <c r="T1641" s="27">
        <f t="shared" si="101"/>
        <v>471900</v>
      </c>
      <c r="U1641" s="46" t="str">
        <f t="shared" si="102"/>
        <v>OK</v>
      </c>
      <c r="V1641">
        <f t="shared" si="103"/>
        <v>1011647.7468730912</v>
      </c>
    </row>
    <row r="1642" spans="1:22" x14ac:dyDescent="0.2">
      <c r="A1642" s="24">
        <v>29187</v>
      </c>
      <c r="B1642" s="25" t="s">
        <v>1860</v>
      </c>
      <c r="C1642" s="46">
        <v>1254</v>
      </c>
      <c r="D1642" s="46">
        <v>1254</v>
      </c>
      <c r="E1642" s="53">
        <v>1254</v>
      </c>
      <c r="F1642" s="54">
        <v>1132.24</v>
      </c>
      <c r="G1642" s="46">
        <v>1132.24</v>
      </c>
      <c r="H1642" s="53">
        <v>1132.24</v>
      </c>
      <c r="I1642" s="54"/>
      <c r="J1642" s="46">
        <v>124.39319999999999</v>
      </c>
      <c r="K1642" s="54">
        <v>12.75511</v>
      </c>
      <c r="L1642" s="46">
        <v>11.470409999999999</v>
      </c>
      <c r="M1642" s="53">
        <f t="shared" si="100"/>
        <v>1.2847000000000008</v>
      </c>
      <c r="N1642" s="11">
        <v>2.375999456731495</v>
      </c>
      <c r="O1642" s="11">
        <v>2.136687800300233</v>
      </c>
      <c r="P1642" s="11">
        <v>0.2393116564312619</v>
      </c>
      <c r="Q1642" s="26">
        <v>900</v>
      </c>
      <c r="R1642">
        <v>66210</v>
      </c>
      <c r="S1642">
        <v>6050</v>
      </c>
      <c r="T1642" s="27">
        <f t="shared" si="101"/>
        <v>73160</v>
      </c>
      <c r="U1642" s="46" t="str">
        <f t="shared" si="102"/>
        <v>MO</v>
      </c>
      <c r="V1642">
        <f t="shared" si="103"/>
        <v>173828.12025447618</v>
      </c>
    </row>
    <row r="1643" spans="1:22" x14ac:dyDescent="0.2">
      <c r="A1643" s="24">
        <v>26163</v>
      </c>
      <c r="B1643" s="25" t="s">
        <v>1861</v>
      </c>
      <c r="C1643" s="46">
        <v>1324</v>
      </c>
      <c r="D1643" s="46">
        <v>2013</v>
      </c>
      <c r="E1643" s="53">
        <v>0</v>
      </c>
      <c r="F1643" s="54">
        <v>912.88</v>
      </c>
      <c r="G1643" s="46">
        <v>1601.88</v>
      </c>
      <c r="H1643" s="53">
        <v>0</v>
      </c>
      <c r="I1643" s="54"/>
      <c r="J1643" s="46">
        <v>124.39</v>
      </c>
      <c r="K1643" s="54">
        <v>16.97522</v>
      </c>
      <c r="L1643" s="46">
        <v>15.04969</v>
      </c>
      <c r="M1643" s="53">
        <f t="shared" si="100"/>
        <v>1.9255300000000002</v>
      </c>
      <c r="N1643" s="11">
        <v>3.1621141250759579</v>
      </c>
      <c r="O1643" s="11">
        <v>2.8034297833556439</v>
      </c>
      <c r="P1643" s="11">
        <v>0.3586843417203141</v>
      </c>
      <c r="Q1643" s="26">
        <v>16110</v>
      </c>
      <c r="R1643">
        <v>7850</v>
      </c>
      <c r="S1643">
        <v>5080</v>
      </c>
      <c r="T1643" s="27">
        <f t="shared" si="101"/>
        <v>29040</v>
      </c>
      <c r="U1643" s="46" t="str">
        <f t="shared" si="102"/>
        <v>MI</v>
      </c>
      <c r="V1643">
        <f t="shared" si="103"/>
        <v>91827.794192205823</v>
      </c>
    </row>
    <row r="1644" spans="1:22" x14ac:dyDescent="0.2">
      <c r="A1644" s="24">
        <v>13043</v>
      </c>
      <c r="B1644" s="25" t="s">
        <v>1862</v>
      </c>
      <c r="C1644" s="46">
        <v>435</v>
      </c>
      <c r="D1644" s="46">
        <v>938</v>
      </c>
      <c r="E1644" s="53">
        <v>131</v>
      </c>
      <c r="F1644" s="54">
        <v>0</v>
      </c>
      <c r="G1644" s="46">
        <v>302.95999999999998</v>
      </c>
      <c r="H1644" s="53">
        <v>0</v>
      </c>
      <c r="I1644" s="54">
        <v>124.3002</v>
      </c>
      <c r="J1644" s="46">
        <v>124.3002</v>
      </c>
      <c r="K1644" s="54">
        <v>14.13644</v>
      </c>
      <c r="L1644" s="46">
        <v>20.845210000000002</v>
      </c>
      <c r="M1644" s="53">
        <f t="shared" si="100"/>
        <v>-6.7087700000000012</v>
      </c>
      <c r="N1644" s="11">
        <v>2.6333111796070261</v>
      </c>
      <c r="O1644" s="11">
        <v>3.8830090556219372</v>
      </c>
      <c r="P1644" s="11">
        <v>-1.2496978760149109</v>
      </c>
      <c r="Q1644" s="26">
        <v>35840</v>
      </c>
      <c r="R1644">
        <v>13610</v>
      </c>
      <c r="S1644">
        <v>21260</v>
      </c>
      <c r="T1644" s="27">
        <f t="shared" si="101"/>
        <v>70710</v>
      </c>
      <c r="U1644" s="46" t="str">
        <f t="shared" si="102"/>
        <v>GA</v>
      </c>
      <c r="V1644">
        <f t="shared" si="103"/>
        <v>186201.43351001281</v>
      </c>
    </row>
    <row r="1645" spans="1:22" x14ac:dyDescent="0.2">
      <c r="A1645" s="24">
        <v>26017</v>
      </c>
      <c r="B1645" s="25" t="s">
        <v>1863</v>
      </c>
      <c r="C1645" s="46">
        <v>1510</v>
      </c>
      <c r="D1645" s="46">
        <v>1606</v>
      </c>
      <c r="E1645" s="53">
        <v>71</v>
      </c>
      <c r="F1645" s="54">
        <v>1399.58</v>
      </c>
      <c r="G1645" s="46">
        <v>1495.58</v>
      </c>
      <c r="H1645" s="53">
        <v>0</v>
      </c>
      <c r="I1645" s="54">
        <v>124.3002</v>
      </c>
      <c r="J1645" s="46">
        <v>124.3002</v>
      </c>
      <c r="K1645" s="54">
        <v>16.274069999999998</v>
      </c>
      <c r="L1645" s="46">
        <v>14.405430000000001</v>
      </c>
      <c r="M1645" s="53">
        <f t="shared" si="100"/>
        <v>1.8686399999999974</v>
      </c>
      <c r="N1645" s="11">
        <v>3.0315051362795238</v>
      </c>
      <c r="O1645" s="11">
        <v>2.6834181636993781</v>
      </c>
      <c r="P1645" s="11">
        <v>0.34808697258014498</v>
      </c>
      <c r="Q1645" s="26">
        <v>145920</v>
      </c>
      <c r="R1645">
        <v>15730</v>
      </c>
      <c r="S1645">
        <v>9070</v>
      </c>
      <c r="T1645" s="27">
        <f t="shared" si="101"/>
        <v>170720</v>
      </c>
      <c r="U1645" s="46" t="str">
        <f t="shared" si="102"/>
        <v>MI</v>
      </c>
      <c r="V1645">
        <f t="shared" si="103"/>
        <v>517538.55686564028</v>
      </c>
    </row>
    <row r="1646" spans="1:22" x14ac:dyDescent="0.2">
      <c r="A1646" s="24">
        <v>29199</v>
      </c>
      <c r="B1646" s="25" t="s">
        <v>1864</v>
      </c>
      <c r="C1646" s="46">
        <v>769</v>
      </c>
      <c r="D1646" s="46">
        <v>524</v>
      </c>
      <c r="E1646" s="53">
        <v>0</v>
      </c>
      <c r="F1646" s="54">
        <v>674.14</v>
      </c>
      <c r="G1646" s="46">
        <v>429.14</v>
      </c>
      <c r="H1646" s="53">
        <v>0</v>
      </c>
      <c r="I1646" s="54">
        <v>124.1737</v>
      </c>
      <c r="J1646" s="46">
        <v>124.1737</v>
      </c>
      <c r="K1646" s="54">
        <v>13.188420000000001</v>
      </c>
      <c r="L1646" s="46">
        <v>11.78825</v>
      </c>
      <c r="M1646" s="53">
        <f t="shared" si="100"/>
        <v>1.400170000000001</v>
      </c>
      <c r="N1646" s="11">
        <v>2.4567156814129221</v>
      </c>
      <c r="O1646" s="11">
        <v>2.1958944764737458</v>
      </c>
      <c r="P1646" s="11">
        <v>0.26082120493917649</v>
      </c>
      <c r="Q1646" s="26">
        <v>102880</v>
      </c>
      <c r="R1646">
        <v>96620</v>
      </c>
      <c r="S1646">
        <v>4140</v>
      </c>
      <c r="T1646" s="27">
        <f t="shared" si="101"/>
        <v>203640</v>
      </c>
      <c r="U1646" s="46" t="str">
        <f t="shared" si="102"/>
        <v>MO</v>
      </c>
      <c r="V1646">
        <f t="shared" si="103"/>
        <v>500285.58136292745</v>
      </c>
    </row>
    <row r="1647" spans="1:22" x14ac:dyDescent="0.2">
      <c r="A1647" s="24">
        <v>5121</v>
      </c>
      <c r="B1647" s="25" t="s">
        <v>1865</v>
      </c>
      <c r="C1647" s="46">
        <v>837</v>
      </c>
      <c r="D1647" s="46">
        <v>176</v>
      </c>
      <c r="E1647" s="53">
        <v>293</v>
      </c>
      <c r="F1647" s="54">
        <v>592</v>
      </c>
      <c r="G1647" s="46">
        <v>0</v>
      </c>
      <c r="H1647" s="53">
        <v>48</v>
      </c>
      <c r="I1647" s="54">
        <v>124.0471</v>
      </c>
      <c r="J1647" s="46">
        <v>124.0471</v>
      </c>
      <c r="K1647" s="54">
        <v>11.423220000000001</v>
      </c>
      <c r="L1647" s="46">
        <v>16.296900000000001</v>
      </c>
      <c r="M1647" s="53">
        <f t="shared" si="100"/>
        <v>-4.8736800000000002</v>
      </c>
      <c r="N1647" s="11">
        <v>2.1278973300994148</v>
      </c>
      <c r="O1647" s="11">
        <v>3.0357578685254381</v>
      </c>
      <c r="P1647" s="11">
        <v>-0.90786053842602321</v>
      </c>
      <c r="Q1647" s="26">
        <v>80150</v>
      </c>
      <c r="R1647">
        <v>83190</v>
      </c>
      <c r="S1647">
        <v>8100</v>
      </c>
      <c r="T1647" s="27">
        <f t="shared" si="101"/>
        <v>171440</v>
      </c>
      <c r="U1647" s="46" t="str">
        <f t="shared" si="102"/>
        <v>AR</v>
      </c>
      <c r="V1647">
        <f t="shared" si="103"/>
        <v>364806.71827224368</v>
      </c>
    </row>
    <row r="1648" spans="1:22" x14ac:dyDescent="0.2">
      <c r="A1648" s="24">
        <v>13183</v>
      </c>
      <c r="B1648" s="25" t="s">
        <v>1866</v>
      </c>
      <c r="C1648" s="46">
        <v>967</v>
      </c>
      <c r="D1648" s="46">
        <v>967</v>
      </c>
      <c r="E1648" s="53">
        <v>410</v>
      </c>
      <c r="F1648" s="54">
        <v>301.60000000000002</v>
      </c>
      <c r="G1648" s="46">
        <v>301.60000000000002</v>
      </c>
      <c r="H1648" s="53">
        <v>0</v>
      </c>
      <c r="I1648" s="54">
        <v>123.9205</v>
      </c>
      <c r="J1648" s="46">
        <v>123.9205</v>
      </c>
      <c r="K1648" s="54">
        <v>14.14015</v>
      </c>
      <c r="L1648" s="46">
        <v>21.43815</v>
      </c>
      <c r="M1648" s="53">
        <f t="shared" si="100"/>
        <v>-7.298</v>
      </c>
      <c r="N1648" s="11">
        <v>2.6340022718817671</v>
      </c>
      <c r="O1648" s="11">
        <v>3.9934608759413521</v>
      </c>
      <c r="P1648" s="11">
        <v>-1.3594586040595851</v>
      </c>
      <c r="Q1648" s="26">
        <v>5600</v>
      </c>
      <c r="R1648">
        <v>4930</v>
      </c>
      <c r="S1648">
        <v>31550</v>
      </c>
      <c r="T1648" s="27">
        <f t="shared" si="101"/>
        <v>42080</v>
      </c>
      <c r="U1648" s="46" t="str">
        <f t="shared" si="102"/>
        <v>GA</v>
      </c>
      <c r="V1648">
        <f t="shared" si="103"/>
        <v>110838.81560078476</v>
      </c>
    </row>
    <row r="1649" spans="1:22" x14ac:dyDescent="0.2">
      <c r="A1649" s="24">
        <v>39153</v>
      </c>
      <c r="B1649" s="25" t="s">
        <v>1867</v>
      </c>
      <c r="C1649" s="46">
        <v>4244</v>
      </c>
      <c r="D1649" s="46">
        <v>4115</v>
      </c>
      <c r="E1649" s="53">
        <v>2986</v>
      </c>
      <c r="F1649" s="54">
        <v>3875.82</v>
      </c>
      <c r="G1649" s="46">
        <v>3746.82</v>
      </c>
      <c r="H1649" s="53">
        <v>2617.8200000000002</v>
      </c>
      <c r="I1649" s="54">
        <v>123.9205</v>
      </c>
      <c r="J1649" s="46">
        <v>123.9205</v>
      </c>
      <c r="K1649" s="54">
        <v>22.307549999999999</v>
      </c>
      <c r="L1649" s="46">
        <v>20.591139999999999</v>
      </c>
      <c r="M1649" s="53">
        <f t="shared" si="100"/>
        <v>1.7164099999999998</v>
      </c>
      <c r="N1649" s="11">
        <v>4.155411178814659</v>
      </c>
      <c r="O1649" s="11">
        <v>3.8356813428878418</v>
      </c>
      <c r="P1649" s="11">
        <v>0.31972983592681709</v>
      </c>
      <c r="Q1649" s="26">
        <v>6860</v>
      </c>
      <c r="R1649">
        <v>12990</v>
      </c>
      <c r="S1649">
        <v>6540</v>
      </c>
      <c r="T1649" s="27">
        <f t="shared" si="101"/>
        <v>26390</v>
      </c>
      <c r="U1649" s="46" t="str">
        <f t="shared" si="102"/>
        <v>OH</v>
      </c>
      <c r="V1649">
        <f t="shared" si="103"/>
        <v>109661.30100891885</v>
      </c>
    </row>
    <row r="1650" spans="1:22" x14ac:dyDescent="0.2">
      <c r="A1650" s="24">
        <v>47095</v>
      </c>
      <c r="B1650" s="25" t="s">
        <v>1868</v>
      </c>
      <c r="C1650" s="46">
        <v>880</v>
      </c>
      <c r="D1650" s="46">
        <v>563</v>
      </c>
      <c r="E1650" s="53">
        <v>175</v>
      </c>
      <c r="F1650" s="54">
        <v>510.68</v>
      </c>
      <c r="G1650" s="46">
        <v>193.68</v>
      </c>
      <c r="H1650" s="53">
        <v>0</v>
      </c>
      <c r="I1650" s="54"/>
      <c r="J1650" s="46">
        <v>123.8327</v>
      </c>
      <c r="K1650" s="54">
        <v>10.97068</v>
      </c>
      <c r="L1650" s="46">
        <v>15.86205</v>
      </c>
      <c r="M1650" s="53">
        <f t="shared" si="100"/>
        <v>-4.8913700000000002</v>
      </c>
      <c r="N1650" s="11">
        <v>2.0435989748402861</v>
      </c>
      <c r="O1650" s="11">
        <v>2.9547547753526082</v>
      </c>
      <c r="P1650" s="11">
        <v>-0.9111558005123227</v>
      </c>
      <c r="Q1650" s="26">
        <v>71790</v>
      </c>
      <c r="R1650">
        <v>0</v>
      </c>
      <c r="S1650">
        <v>100</v>
      </c>
      <c r="T1650" s="27">
        <f t="shared" si="101"/>
        <v>71890</v>
      </c>
      <c r="U1650" s="46" t="str">
        <f t="shared" si="102"/>
        <v>TN</v>
      </c>
      <c r="V1650">
        <f t="shared" si="103"/>
        <v>146914.33030126817</v>
      </c>
    </row>
    <row r="1651" spans="1:22" x14ac:dyDescent="0.2">
      <c r="A1651" s="24">
        <v>39075</v>
      </c>
      <c r="B1651" s="25" t="s">
        <v>1869</v>
      </c>
      <c r="C1651" s="46">
        <v>2420</v>
      </c>
      <c r="D1651" s="46">
        <v>1340</v>
      </c>
      <c r="E1651" s="53">
        <v>24</v>
      </c>
      <c r="F1651" s="54">
        <v>1972.64</v>
      </c>
      <c r="G1651" s="46">
        <v>892.64</v>
      </c>
      <c r="H1651" s="53">
        <v>0</v>
      </c>
      <c r="I1651" s="54">
        <v>123.79389999999999</v>
      </c>
      <c r="J1651" s="46">
        <v>123.79389999999999</v>
      </c>
      <c r="K1651" s="54">
        <v>23.01587</v>
      </c>
      <c r="L1651" s="46">
        <v>21.007400000000001</v>
      </c>
      <c r="M1651" s="53">
        <f t="shared" si="100"/>
        <v>2.0084699999999991</v>
      </c>
      <c r="N1651" s="11">
        <v>4.2873557826002839</v>
      </c>
      <c r="O1651" s="11">
        <v>3.9132215235573189</v>
      </c>
      <c r="P1651" s="11">
        <v>0.37413425904296421</v>
      </c>
      <c r="Q1651" s="26">
        <v>73800</v>
      </c>
      <c r="R1651">
        <v>69760</v>
      </c>
      <c r="S1651">
        <v>2870</v>
      </c>
      <c r="T1651" s="27">
        <f t="shared" si="101"/>
        <v>146430</v>
      </c>
      <c r="U1651" s="46" t="str">
        <f t="shared" si="102"/>
        <v>OH</v>
      </c>
      <c r="V1651">
        <f t="shared" si="103"/>
        <v>627797.5072461596</v>
      </c>
    </row>
    <row r="1652" spans="1:22" x14ac:dyDescent="0.2">
      <c r="A1652" s="24">
        <v>5035</v>
      </c>
      <c r="B1652" s="25" t="s">
        <v>1870</v>
      </c>
      <c r="C1652" s="46">
        <v>684</v>
      </c>
      <c r="D1652" s="46">
        <v>129</v>
      </c>
      <c r="E1652" s="53">
        <v>116</v>
      </c>
      <c r="F1652" s="54">
        <v>383.12</v>
      </c>
      <c r="G1652" s="46">
        <v>0</v>
      </c>
      <c r="H1652" s="53">
        <v>0</v>
      </c>
      <c r="I1652" s="54">
        <v>123.5408</v>
      </c>
      <c r="J1652" s="46">
        <v>123.5408</v>
      </c>
      <c r="K1652" s="54">
        <v>11.1652</v>
      </c>
      <c r="L1652" s="46">
        <v>15.830270000000001</v>
      </c>
      <c r="M1652" s="53">
        <f t="shared" si="100"/>
        <v>-4.6650700000000001</v>
      </c>
      <c r="N1652" s="11">
        <v>2.0798338183126992</v>
      </c>
      <c r="O1652" s="11">
        <v>2.948834852848222</v>
      </c>
      <c r="P1652" s="11">
        <v>-0.86900103453552302</v>
      </c>
      <c r="Q1652" s="26">
        <v>309810</v>
      </c>
      <c r="R1652">
        <v>780</v>
      </c>
      <c r="S1652">
        <v>1660</v>
      </c>
      <c r="T1652" s="27">
        <f t="shared" si="101"/>
        <v>312250</v>
      </c>
      <c r="U1652" s="46" t="str">
        <f t="shared" si="102"/>
        <v>AR</v>
      </c>
      <c r="V1652">
        <f t="shared" si="103"/>
        <v>649428.10976814036</v>
      </c>
    </row>
    <row r="1653" spans="1:22" x14ac:dyDescent="0.2">
      <c r="A1653" s="24">
        <v>29153</v>
      </c>
      <c r="B1653" s="25" t="s">
        <v>1871</v>
      </c>
      <c r="C1653" s="46">
        <v>514</v>
      </c>
      <c r="D1653" s="46">
        <v>724</v>
      </c>
      <c r="E1653" s="53">
        <v>372</v>
      </c>
      <c r="F1653" s="54">
        <v>393.98</v>
      </c>
      <c r="G1653" s="46">
        <v>603.98</v>
      </c>
      <c r="H1653" s="53">
        <v>251.98</v>
      </c>
      <c r="I1653" s="54"/>
      <c r="J1653" s="46">
        <v>123.4618</v>
      </c>
      <c r="K1653" s="54">
        <v>12.76369</v>
      </c>
      <c r="L1653" s="46">
        <v>11.5108</v>
      </c>
      <c r="M1653" s="53">
        <f t="shared" si="100"/>
        <v>1.2528900000000007</v>
      </c>
      <c r="N1653" s="11">
        <v>2.3775977240407351</v>
      </c>
      <c r="O1653" s="11">
        <v>2.144211578461094</v>
      </c>
      <c r="P1653" s="11">
        <v>0.23338614557964019</v>
      </c>
      <c r="Q1653" s="26">
        <v>740</v>
      </c>
      <c r="R1653">
        <v>132500</v>
      </c>
      <c r="S1653">
        <v>7080</v>
      </c>
      <c r="T1653" s="27">
        <f t="shared" si="101"/>
        <v>140320</v>
      </c>
      <c r="U1653" s="46" t="str">
        <f t="shared" si="102"/>
        <v>MO</v>
      </c>
      <c r="V1653">
        <f t="shared" si="103"/>
        <v>333624.51263739594</v>
      </c>
    </row>
    <row r="1654" spans="1:22" x14ac:dyDescent="0.2">
      <c r="A1654" s="24">
        <v>1049</v>
      </c>
      <c r="B1654" s="25" t="s">
        <v>1872</v>
      </c>
      <c r="C1654" s="46">
        <v>611</v>
      </c>
      <c r="D1654" s="46">
        <v>506</v>
      </c>
      <c r="E1654" s="53">
        <v>298</v>
      </c>
      <c r="F1654" s="54">
        <v>266.12</v>
      </c>
      <c r="G1654" s="46">
        <v>161.12</v>
      </c>
      <c r="H1654" s="53">
        <v>0</v>
      </c>
      <c r="I1654" s="54">
        <v>123.41419999999999</v>
      </c>
      <c r="J1654" s="46">
        <v>123.41419999999999</v>
      </c>
      <c r="K1654" s="54">
        <v>11.64719</v>
      </c>
      <c r="L1654" s="46">
        <v>16.448609999999999</v>
      </c>
      <c r="M1654" s="53">
        <f t="shared" si="100"/>
        <v>-4.8014199999999985</v>
      </c>
      <c r="N1654" s="11">
        <v>2.1696180677742878</v>
      </c>
      <c r="O1654" s="11">
        <v>3.0640181404933582</v>
      </c>
      <c r="P1654" s="11">
        <v>-0.89440007271906941</v>
      </c>
      <c r="Q1654" s="26">
        <v>36580</v>
      </c>
      <c r="R1654">
        <v>167440</v>
      </c>
      <c r="S1654">
        <v>8130</v>
      </c>
      <c r="T1654" s="27">
        <f t="shared" si="101"/>
        <v>212150</v>
      </c>
      <c r="U1654" s="46" t="str">
        <f t="shared" si="102"/>
        <v>AL</v>
      </c>
      <c r="V1654">
        <f t="shared" si="103"/>
        <v>460284.47307831515</v>
      </c>
    </row>
    <row r="1655" spans="1:22" x14ac:dyDescent="0.2">
      <c r="A1655" s="24">
        <v>1031</v>
      </c>
      <c r="B1655" s="25" t="s">
        <v>1873</v>
      </c>
      <c r="C1655" s="46">
        <v>325</v>
      </c>
      <c r="D1655" s="46">
        <v>439</v>
      </c>
      <c r="E1655" s="53">
        <v>124</v>
      </c>
      <c r="F1655" s="54">
        <v>0</v>
      </c>
      <c r="G1655" s="46">
        <v>52.5</v>
      </c>
      <c r="H1655" s="53">
        <v>0</v>
      </c>
      <c r="I1655" s="54">
        <v>123.2876</v>
      </c>
      <c r="J1655" s="46">
        <v>123.2876</v>
      </c>
      <c r="K1655" s="54">
        <v>11.55979</v>
      </c>
      <c r="L1655" s="46">
        <v>16.77815</v>
      </c>
      <c r="M1655" s="53">
        <f t="shared" si="100"/>
        <v>-5.2183600000000006</v>
      </c>
      <c r="N1655" s="11">
        <v>2.1533373494960188</v>
      </c>
      <c r="O1655" s="11">
        <v>3.125404272088562</v>
      </c>
      <c r="P1655" s="11">
        <v>-0.97206692259254246</v>
      </c>
      <c r="Q1655" s="26">
        <v>61580</v>
      </c>
      <c r="R1655">
        <v>44950</v>
      </c>
      <c r="S1655">
        <v>240</v>
      </c>
      <c r="T1655" s="27">
        <f t="shared" si="101"/>
        <v>106770</v>
      </c>
      <c r="U1655" s="46" t="str">
        <f t="shared" si="102"/>
        <v>AL</v>
      </c>
      <c r="V1655">
        <f t="shared" si="103"/>
        <v>229911.82880568993</v>
      </c>
    </row>
    <row r="1656" spans="1:22" x14ac:dyDescent="0.2">
      <c r="A1656" s="24">
        <v>1075</v>
      </c>
      <c r="B1656" s="25" t="s">
        <v>1874</v>
      </c>
      <c r="C1656" s="46">
        <v>1236</v>
      </c>
      <c r="D1656" s="46">
        <v>1236</v>
      </c>
      <c r="E1656" s="53">
        <v>928</v>
      </c>
      <c r="F1656" s="54">
        <v>827.6</v>
      </c>
      <c r="G1656" s="46">
        <v>827.6</v>
      </c>
      <c r="H1656" s="53">
        <v>519.6</v>
      </c>
      <c r="I1656" s="54">
        <v>123.2876</v>
      </c>
      <c r="J1656" s="46">
        <v>123.2876</v>
      </c>
      <c r="K1656" s="54">
        <v>11.38598</v>
      </c>
      <c r="L1656" s="46">
        <v>16.526630000000001</v>
      </c>
      <c r="M1656" s="53">
        <f t="shared" si="100"/>
        <v>-5.1406500000000008</v>
      </c>
      <c r="N1656" s="11">
        <v>2.120960328398239</v>
      </c>
      <c r="O1656" s="11">
        <v>3.0785515688694511</v>
      </c>
      <c r="P1656" s="11">
        <v>-0.95759124047121191</v>
      </c>
      <c r="Q1656" s="26">
        <v>6620</v>
      </c>
      <c r="R1656">
        <v>25680</v>
      </c>
      <c r="S1656">
        <v>320</v>
      </c>
      <c r="T1656" s="27">
        <f t="shared" si="101"/>
        <v>32620</v>
      </c>
      <c r="U1656" s="46" t="str">
        <f t="shared" si="102"/>
        <v>AL</v>
      </c>
      <c r="V1656">
        <f t="shared" si="103"/>
        <v>69185.72591235055</v>
      </c>
    </row>
    <row r="1657" spans="1:22" x14ac:dyDescent="0.2">
      <c r="A1657" s="24">
        <v>54011</v>
      </c>
      <c r="B1657" s="25" t="s">
        <v>1875</v>
      </c>
      <c r="C1657" s="46">
        <v>1342</v>
      </c>
      <c r="D1657" s="46">
        <v>0</v>
      </c>
      <c r="E1657" s="53">
        <v>428</v>
      </c>
      <c r="F1657" s="54">
        <v>1083.6199999999999</v>
      </c>
      <c r="G1657" s="46">
        <v>0</v>
      </c>
      <c r="H1657" s="53">
        <v>169.62</v>
      </c>
      <c r="I1657" s="54"/>
      <c r="J1657" s="46">
        <v>123.0792</v>
      </c>
      <c r="K1657" s="54">
        <v>24.656739999999999</v>
      </c>
      <c r="L1657" s="46">
        <v>22.84479</v>
      </c>
      <c r="M1657" s="53">
        <f t="shared" si="100"/>
        <v>1.8119499999999995</v>
      </c>
      <c r="N1657" s="11">
        <v>4.5930141601891092</v>
      </c>
      <c r="O1657" s="11">
        <v>4.2554873011008993</v>
      </c>
      <c r="P1657" s="11">
        <v>0.33752685908821101</v>
      </c>
      <c r="Q1657" s="26">
        <v>2020</v>
      </c>
      <c r="R1657">
        <v>16040</v>
      </c>
      <c r="S1657">
        <v>4530</v>
      </c>
      <c r="T1657" s="27">
        <f t="shared" si="101"/>
        <v>22590</v>
      </c>
      <c r="U1657" s="46" t="str">
        <f t="shared" si="102"/>
        <v>WV</v>
      </c>
      <c r="V1657">
        <f t="shared" si="103"/>
        <v>103756.18987867198</v>
      </c>
    </row>
    <row r="1658" spans="1:22" x14ac:dyDescent="0.2">
      <c r="A1658" s="24">
        <v>5105</v>
      </c>
      <c r="B1658" s="25" t="s">
        <v>1876</v>
      </c>
      <c r="C1658" s="46">
        <v>537</v>
      </c>
      <c r="D1658" s="46">
        <v>242</v>
      </c>
      <c r="E1658" s="53">
        <v>274</v>
      </c>
      <c r="F1658" s="54">
        <v>154.28</v>
      </c>
      <c r="G1658" s="46">
        <v>0</v>
      </c>
      <c r="H1658" s="53">
        <v>0</v>
      </c>
      <c r="I1658" s="54">
        <v>123.03440000000001</v>
      </c>
      <c r="J1658" s="46">
        <v>123.03440000000001</v>
      </c>
      <c r="K1658" s="54">
        <v>11.740080000000001</v>
      </c>
      <c r="L1658" s="46">
        <v>16.968820000000001</v>
      </c>
      <c r="M1658" s="53">
        <f t="shared" si="100"/>
        <v>-5.2287400000000002</v>
      </c>
      <c r="N1658" s="11">
        <v>2.1869214535965811</v>
      </c>
      <c r="O1658" s="11">
        <v>3.1609219443324692</v>
      </c>
      <c r="P1658" s="11">
        <v>-0.97400049073588835</v>
      </c>
      <c r="Q1658" s="26">
        <v>5840</v>
      </c>
      <c r="R1658">
        <v>39040</v>
      </c>
      <c r="S1658">
        <v>4980</v>
      </c>
      <c r="T1658" s="27">
        <f t="shared" si="101"/>
        <v>49860</v>
      </c>
      <c r="U1658" s="46" t="str">
        <f t="shared" si="102"/>
        <v>AR</v>
      </c>
      <c r="V1658">
        <f t="shared" si="103"/>
        <v>109039.90367632553</v>
      </c>
    </row>
    <row r="1659" spans="1:22" x14ac:dyDescent="0.2">
      <c r="A1659" s="24">
        <v>26129</v>
      </c>
      <c r="B1659" s="25" t="s">
        <v>1877</v>
      </c>
      <c r="C1659" s="46">
        <v>1071</v>
      </c>
      <c r="D1659" s="46">
        <v>1111</v>
      </c>
      <c r="E1659" s="53">
        <v>192</v>
      </c>
      <c r="F1659" s="54">
        <v>799.14</v>
      </c>
      <c r="G1659" s="46">
        <v>839.14</v>
      </c>
      <c r="H1659" s="53">
        <v>0</v>
      </c>
      <c r="I1659" s="54">
        <v>122.7813</v>
      </c>
      <c r="J1659" s="46">
        <v>122.7813</v>
      </c>
      <c r="K1659" s="54">
        <v>16.395949999999999</v>
      </c>
      <c r="L1659" s="46">
        <v>14.24822</v>
      </c>
      <c r="M1659" s="53">
        <f t="shared" si="100"/>
        <v>2.1477299999999993</v>
      </c>
      <c r="N1659" s="11">
        <v>3.054208728313339</v>
      </c>
      <c r="O1659" s="11">
        <v>2.6541333614050231</v>
      </c>
      <c r="P1659" s="11">
        <v>0.40007536690831608</v>
      </c>
      <c r="Q1659" s="26">
        <v>21220</v>
      </c>
      <c r="R1659">
        <v>26420</v>
      </c>
      <c r="S1659">
        <v>27900</v>
      </c>
      <c r="T1659" s="27">
        <f t="shared" si="101"/>
        <v>75540</v>
      </c>
      <c r="U1659" s="46" t="str">
        <f t="shared" si="102"/>
        <v>MI</v>
      </c>
      <c r="V1659">
        <f t="shared" si="103"/>
        <v>230714.92733678964</v>
      </c>
    </row>
    <row r="1660" spans="1:22" x14ac:dyDescent="0.2">
      <c r="A1660" s="24">
        <v>29229</v>
      </c>
      <c r="B1660" s="25" t="s">
        <v>1878</v>
      </c>
      <c r="C1660" s="46">
        <v>881</v>
      </c>
      <c r="D1660" s="46">
        <v>881</v>
      </c>
      <c r="E1660" s="53">
        <v>881</v>
      </c>
      <c r="F1660" s="54">
        <v>760.96</v>
      </c>
      <c r="G1660" s="46">
        <v>760.96</v>
      </c>
      <c r="H1660" s="53">
        <v>760.96</v>
      </c>
      <c r="I1660" s="54"/>
      <c r="J1660" s="46">
        <v>122.7636</v>
      </c>
      <c r="K1660" s="54">
        <v>12.73715</v>
      </c>
      <c r="L1660" s="46">
        <v>11.185280000000001</v>
      </c>
      <c r="M1660" s="53">
        <f t="shared" si="100"/>
        <v>1.5518699999999992</v>
      </c>
      <c r="N1660" s="11">
        <v>2.372653899520079</v>
      </c>
      <c r="O1660" s="11">
        <v>2.0835742853953949</v>
      </c>
      <c r="P1660" s="11">
        <v>0.28907961412468441</v>
      </c>
      <c r="Q1660" s="26">
        <v>1050</v>
      </c>
      <c r="R1660">
        <v>187260</v>
      </c>
      <c r="S1660">
        <v>4780</v>
      </c>
      <c r="T1660" s="27">
        <f t="shared" si="101"/>
        <v>193090</v>
      </c>
      <c r="U1660" s="46" t="str">
        <f t="shared" si="102"/>
        <v>MO</v>
      </c>
      <c r="V1660">
        <f t="shared" si="103"/>
        <v>458135.74145833205</v>
      </c>
    </row>
    <row r="1661" spans="1:22" x14ac:dyDescent="0.2">
      <c r="A1661" s="24">
        <v>21105</v>
      </c>
      <c r="B1661" s="25" t="s">
        <v>1879</v>
      </c>
      <c r="C1661" s="46">
        <v>695</v>
      </c>
      <c r="D1661" s="46">
        <v>1011</v>
      </c>
      <c r="E1661" s="53">
        <v>48</v>
      </c>
      <c r="F1661" s="54">
        <v>383.62</v>
      </c>
      <c r="G1661" s="46">
        <v>699.62</v>
      </c>
      <c r="H1661" s="53">
        <v>0</v>
      </c>
      <c r="I1661" s="54">
        <v>122.65470000000001</v>
      </c>
      <c r="J1661" s="46">
        <v>122.65470000000001</v>
      </c>
      <c r="K1661" s="54">
        <v>11.24503</v>
      </c>
      <c r="L1661" s="46">
        <v>15.82756</v>
      </c>
      <c r="M1661" s="53">
        <f t="shared" si="100"/>
        <v>-4.5825300000000002</v>
      </c>
      <c r="N1661" s="11">
        <v>2.0947044103053098</v>
      </c>
      <c r="O1661" s="11">
        <v>2.9483300388146509</v>
      </c>
      <c r="P1661" s="11">
        <v>-0.85362562850934076</v>
      </c>
      <c r="Q1661" s="26">
        <v>90070</v>
      </c>
      <c r="R1661">
        <v>12010</v>
      </c>
      <c r="S1661">
        <v>170</v>
      </c>
      <c r="T1661" s="27">
        <f t="shared" si="101"/>
        <v>102250</v>
      </c>
      <c r="U1661" s="46" t="str">
        <f t="shared" si="102"/>
        <v>KY</v>
      </c>
      <c r="V1661">
        <f t="shared" si="103"/>
        <v>214183.52595371794</v>
      </c>
    </row>
    <row r="1662" spans="1:22" x14ac:dyDescent="0.2">
      <c r="A1662" s="24">
        <v>24510</v>
      </c>
      <c r="B1662" s="25" t="s">
        <v>1880</v>
      </c>
      <c r="C1662" s="46">
        <v>3778.79</v>
      </c>
      <c r="D1662" s="46">
        <v>1465.99</v>
      </c>
      <c r="E1662" s="53">
        <v>2558.6</v>
      </c>
      <c r="F1662" s="54">
        <v>3133.25</v>
      </c>
      <c r="G1662" s="46">
        <v>820.44619999999998</v>
      </c>
      <c r="H1662" s="53">
        <v>1913.06</v>
      </c>
      <c r="I1662" s="54"/>
      <c r="J1662" s="46">
        <v>122.5312</v>
      </c>
      <c r="K1662" s="54">
        <v>24.749490000000002</v>
      </c>
      <c r="L1662" s="46">
        <v>18.916160000000001</v>
      </c>
      <c r="M1662" s="53">
        <f t="shared" si="100"/>
        <v>5.8333300000000001</v>
      </c>
      <c r="N1662" s="11">
        <v>4.6102914670576389</v>
      </c>
      <c r="O1662" s="11">
        <v>3.5236690144927039</v>
      </c>
      <c r="P1662" s="11">
        <v>1.0866224525649351</v>
      </c>
      <c r="Q1662" s="26">
        <v>0</v>
      </c>
      <c r="R1662">
        <v>0</v>
      </c>
      <c r="S1662">
        <v>0</v>
      </c>
      <c r="T1662" s="27">
        <f t="shared" si="101"/>
        <v>0</v>
      </c>
      <c r="U1662" s="46" t="str">
        <f t="shared" si="102"/>
        <v>MD</v>
      </c>
      <c r="V1662">
        <f t="shared" si="103"/>
        <v>0</v>
      </c>
    </row>
    <row r="1663" spans="1:22" x14ac:dyDescent="0.2">
      <c r="A1663" s="24">
        <v>17087</v>
      </c>
      <c r="B1663" s="25" t="s">
        <v>1881</v>
      </c>
      <c r="C1663" s="46">
        <v>953</v>
      </c>
      <c r="D1663" s="46">
        <v>953</v>
      </c>
      <c r="E1663" s="53">
        <v>168</v>
      </c>
      <c r="F1663" s="54">
        <v>867.14</v>
      </c>
      <c r="G1663" s="46">
        <v>867.14</v>
      </c>
      <c r="H1663" s="53">
        <v>82.14</v>
      </c>
      <c r="I1663" s="54">
        <v>122.52809999999999</v>
      </c>
      <c r="J1663" s="46">
        <v>122.52809999999999</v>
      </c>
      <c r="K1663" s="54">
        <v>13.29739</v>
      </c>
      <c r="L1663" s="46">
        <v>11.88898</v>
      </c>
      <c r="M1663" s="53">
        <f t="shared" si="100"/>
        <v>1.4084099999999999</v>
      </c>
      <c r="N1663" s="11">
        <v>2.477014421353231</v>
      </c>
      <c r="O1663" s="11">
        <v>2.2146582837068132</v>
      </c>
      <c r="P1663" s="11">
        <v>0.26235613764641807</v>
      </c>
      <c r="Q1663" s="26">
        <v>17030</v>
      </c>
      <c r="R1663">
        <v>62570</v>
      </c>
      <c r="S1663">
        <v>580</v>
      </c>
      <c r="T1663" s="27">
        <f t="shared" si="101"/>
        <v>80180</v>
      </c>
      <c r="U1663" s="46" t="str">
        <f t="shared" si="102"/>
        <v>IL</v>
      </c>
      <c r="V1663">
        <f t="shared" si="103"/>
        <v>198607.01630410206</v>
      </c>
    </row>
    <row r="1664" spans="1:22" x14ac:dyDescent="0.2">
      <c r="A1664" s="24">
        <v>21161</v>
      </c>
      <c r="B1664" s="25" t="s">
        <v>1882</v>
      </c>
      <c r="C1664" s="46">
        <v>1366</v>
      </c>
      <c r="D1664" s="46">
        <v>1196</v>
      </c>
      <c r="E1664" s="53">
        <v>14</v>
      </c>
      <c r="F1664" s="54">
        <v>1147.56</v>
      </c>
      <c r="G1664" s="46">
        <v>977.56</v>
      </c>
      <c r="H1664" s="53">
        <v>0</v>
      </c>
      <c r="I1664" s="54">
        <v>122.52809999999999</v>
      </c>
      <c r="J1664" s="46">
        <v>122.52809999999999</v>
      </c>
      <c r="K1664" s="54">
        <v>11.4693</v>
      </c>
      <c r="L1664" s="46">
        <v>15.85923</v>
      </c>
      <c r="M1664" s="53">
        <f t="shared" si="100"/>
        <v>-4.3899299999999997</v>
      </c>
      <c r="N1664" s="11">
        <v>2.1364810314525342</v>
      </c>
      <c r="O1664" s="11">
        <v>2.9542294707125092</v>
      </c>
      <c r="P1664" s="11">
        <v>-0.8177484392599742</v>
      </c>
      <c r="Q1664" s="26">
        <v>7750</v>
      </c>
      <c r="R1664">
        <v>76370</v>
      </c>
      <c r="S1664">
        <v>1780</v>
      </c>
      <c r="T1664" s="27">
        <f t="shared" si="101"/>
        <v>85900</v>
      </c>
      <c r="U1664" s="46" t="str">
        <f t="shared" si="102"/>
        <v>KY</v>
      </c>
      <c r="V1664">
        <f t="shared" si="103"/>
        <v>183523.72060177269</v>
      </c>
    </row>
    <row r="1665" spans="1:22" x14ac:dyDescent="0.2">
      <c r="A1665" s="24">
        <v>21223</v>
      </c>
      <c r="B1665" s="25" t="s">
        <v>1883</v>
      </c>
      <c r="C1665" s="46">
        <v>1358</v>
      </c>
      <c r="D1665" s="46">
        <v>1176</v>
      </c>
      <c r="E1665" s="53">
        <v>21</v>
      </c>
      <c r="F1665" s="54">
        <v>1098.98</v>
      </c>
      <c r="G1665" s="46">
        <v>916.98</v>
      </c>
      <c r="H1665" s="53">
        <v>0</v>
      </c>
      <c r="I1665" s="54"/>
      <c r="J1665" s="46">
        <v>122.3522</v>
      </c>
      <c r="K1665" s="54">
        <v>11.52195</v>
      </c>
      <c r="L1665" s="46">
        <v>16.560970000000001</v>
      </c>
      <c r="M1665" s="53">
        <f t="shared" si="100"/>
        <v>-5.0390200000000007</v>
      </c>
      <c r="N1665" s="11">
        <v>2.146288580850142</v>
      </c>
      <c r="O1665" s="11">
        <v>3.0849483636712329</v>
      </c>
      <c r="P1665" s="11">
        <v>-0.93865978282109197</v>
      </c>
      <c r="Q1665" s="26">
        <v>4600</v>
      </c>
      <c r="R1665">
        <v>20210</v>
      </c>
      <c r="S1665">
        <v>3450</v>
      </c>
      <c r="T1665" s="27">
        <f t="shared" si="101"/>
        <v>28260</v>
      </c>
      <c r="U1665" s="46" t="str">
        <f t="shared" si="102"/>
        <v>KY</v>
      </c>
      <c r="V1665">
        <f t="shared" si="103"/>
        <v>60654.115294825009</v>
      </c>
    </row>
    <row r="1666" spans="1:22" x14ac:dyDescent="0.2">
      <c r="A1666" s="24">
        <v>40105</v>
      </c>
      <c r="B1666" s="25" t="s">
        <v>1884</v>
      </c>
      <c r="C1666" s="46">
        <v>596</v>
      </c>
      <c r="D1666" s="46">
        <v>596</v>
      </c>
      <c r="E1666" s="53">
        <v>596</v>
      </c>
      <c r="F1666" s="54">
        <v>237.68</v>
      </c>
      <c r="G1666" s="46">
        <v>237.68</v>
      </c>
      <c r="H1666" s="53">
        <v>237.68</v>
      </c>
      <c r="I1666" s="54"/>
      <c r="J1666" s="46">
        <v>122.0656</v>
      </c>
      <c r="K1666" s="54">
        <v>11.508459999999999</v>
      </c>
      <c r="L1666" s="46">
        <v>15.11415</v>
      </c>
      <c r="M1666" s="53">
        <f t="shared" si="100"/>
        <v>-3.6056900000000009</v>
      </c>
      <c r="N1666" s="11">
        <v>2.1437756873767562</v>
      </c>
      <c r="O1666" s="11">
        <v>2.815437278781471</v>
      </c>
      <c r="P1666" s="11">
        <v>-0.67166159140471426</v>
      </c>
      <c r="Q1666" s="26">
        <v>9490</v>
      </c>
      <c r="R1666">
        <v>164430</v>
      </c>
      <c r="S1666">
        <v>113060</v>
      </c>
      <c r="T1666" s="27">
        <f t="shared" si="101"/>
        <v>286980</v>
      </c>
      <c r="U1666" s="46" t="str">
        <f t="shared" si="102"/>
        <v>OK</v>
      </c>
      <c r="V1666">
        <f t="shared" si="103"/>
        <v>615220.74676338152</v>
      </c>
    </row>
    <row r="1667" spans="1:22" x14ac:dyDescent="0.2">
      <c r="A1667" s="24">
        <v>47087</v>
      </c>
      <c r="B1667" s="25" t="s">
        <v>1885</v>
      </c>
      <c r="C1667" s="46">
        <v>1161</v>
      </c>
      <c r="D1667" s="46">
        <v>1161</v>
      </c>
      <c r="E1667" s="53">
        <v>0</v>
      </c>
      <c r="F1667" s="54">
        <v>935.6</v>
      </c>
      <c r="G1667" s="46">
        <v>935.6</v>
      </c>
      <c r="H1667" s="53">
        <v>0</v>
      </c>
      <c r="I1667" s="54"/>
      <c r="J1667" s="46">
        <v>121.9012</v>
      </c>
      <c r="K1667" s="54">
        <v>11.563079999999999</v>
      </c>
      <c r="L1667" s="46">
        <v>16.553149999999999</v>
      </c>
      <c r="M1667" s="53">
        <f t="shared" si="100"/>
        <v>-4.9900699999999993</v>
      </c>
      <c r="N1667" s="11">
        <v>2.153950204909469</v>
      </c>
      <c r="O1667" s="11">
        <v>3.0834916678252822</v>
      </c>
      <c r="P1667" s="11">
        <v>-0.92954146291581408</v>
      </c>
      <c r="Q1667" s="26">
        <v>6200</v>
      </c>
      <c r="R1667">
        <v>22640</v>
      </c>
      <c r="S1667">
        <v>3200</v>
      </c>
      <c r="T1667" s="27">
        <f t="shared" si="101"/>
        <v>32040</v>
      </c>
      <c r="U1667" s="46" t="str">
        <f t="shared" si="102"/>
        <v>TN</v>
      </c>
      <c r="V1667">
        <f t="shared" si="103"/>
        <v>69012.564565299384</v>
      </c>
    </row>
    <row r="1668" spans="1:22" x14ac:dyDescent="0.2">
      <c r="A1668" s="24">
        <v>1033</v>
      </c>
      <c r="B1668" s="25" t="s">
        <v>1886</v>
      </c>
      <c r="C1668" s="46">
        <v>824</v>
      </c>
      <c r="D1668" s="46">
        <v>1077</v>
      </c>
      <c r="E1668" s="53">
        <v>350</v>
      </c>
      <c r="F1668" s="54">
        <v>501.3</v>
      </c>
      <c r="G1668" s="46">
        <v>754.3</v>
      </c>
      <c r="H1668" s="53">
        <v>27.299990000000001</v>
      </c>
      <c r="I1668" s="54">
        <v>121.8952</v>
      </c>
      <c r="J1668" s="46">
        <v>121.8952</v>
      </c>
      <c r="K1668" s="54">
        <v>11.494870000000001</v>
      </c>
      <c r="L1668" s="46">
        <v>16.178159999999998</v>
      </c>
      <c r="M1668" s="53">
        <f t="shared" si="100"/>
        <v>-4.6832899999999977</v>
      </c>
      <c r="N1668" s="11">
        <v>2.1412441660792552</v>
      </c>
      <c r="O1668" s="11">
        <v>3.013639190168897</v>
      </c>
      <c r="P1668" s="11">
        <v>-0.8723950240896422</v>
      </c>
      <c r="Q1668" s="26">
        <v>41830</v>
      </c>
      <c r="R1668">
        <v>67430</v>
      </c>
      <c r="S1668">
        <v>2950</v>
      </c>
      <c r="T1668" s="27">
        <f t="shared" si="101"/>
        <v>112210</v>
      </c>
      <c r="U1668" s="46" t="str">
        <f t="shared" si="102"/>
        <v>AL</v>
      </c>
      <c r="V1668">
        <f t="shared" si="103"/>
        <v>240269.00787575322</v>
      </c>
    </row>
    <row r="1669" spans="1:22" x14ac:dyDescent="0.2">
      <c r="A1669" s="24">
        <v>13251</v>
      </c>
      <c r="B1669" s="25" t="s">
        <v>1887</v>
      </c>
      <c r="C1669" s="46">
        <v>1016</v>
      </c>
      <c r="D1669" s="46">
        <v>1016</v>
      </c>
      <c r="E1669" s="53">
        <v>263</v>
      </c>
      <c r="F1669" s="54">
        <v>532.48</v>
      </c>
      <c r="G1669" s="46">
        <v>532.48</v>
      </c>
      <c r="H1669" s="53">
        <v>0</v>
      </c>
      <c r="I1669" s="54">
        <v>121.8952</v>
      </c>
      <c r="J1669" s="46">
        <v>121.8952</v>
      </c>
      <c r="K1669" s="54">
        <v>12.85303</v>
      </c>
      <c r="L1669" s="46">
        <v>20.100490000000001</v>
      </c>
      <c r="M1669" s="53">
        <f t="shared" si="100"/>
        <v>-7.2474600000000002</v>
      </c>
      <c r="N1669" s="11">
        <v>2.394239822106873</v>
      </c>
      <c r="O1669" s="11">
        <v>3.7442839238577199</v>
      </c>
      <c r="P1669" s="11">
        <v>-1.350044101750846</v>
      </c>
      <c r="Q1669" s="26">
        <v>77220</v>
      </c>
      <c r="R1669">
        <v>20980</v>
      </c>
      <c r="S1669">
        <v>51270</v>
      </c>
      <c r="T1669" s="27">
        <f t="shared" si="101"/>
        <v>149470</v>
      </c>
      <c r="U1669" s="46" t="str">
        <f t="shared" si="102"/>
        <v>GA</v>
      </c>
      <c r="V1669">
        <f t="shared" si="103"/>
        <v>357867.0262103143</v>
      </c>
    </row>
    <row r="1670" spans="1:22" x14ac:dyDescent="0.2">
      <c r="A1670" s="24">
        <v>27159</v>
      </c>
      <c r="B1670" s="25" t="s">
        <v>1888</v>
      </c>
      <c r="C1670" s="46">
        <v>636</v>
      </c>
      <c r="D1670" s="46">
        <v>636</v>
      </c>
      <c r="E1670" s="53">
        <v>5</v>
      </c>
      <c r="F1670" s="54">
        <v>451.92</v>
      </c>
      <c r="G1670" s="46">
        <v>451.92</v>
      </c>
      <c r="H1670" s="53">
        <v>0</v>
      </c>
      <c r="I1670" s="54">
        <v>121.7687</v>
      </c>
      <c r="J1670" s="46">
        <v>121.7687</v>
      </c>
      <c r="K1670" s="54">
        <v>16.627610000000001</v>
      </c>
      <c r="L1670" s="46">
        <v>13.862159999999999</v>
      </c>
      <c r="M1670" s="53">
        <f t="shared" si="100"/>
        <v>2.7654500000000013</v>
      </c>
      <c r="N1670" s="11">
        <v>3.097361945662811</v>
      </c>
      <c r="O1670" s="11">
        <v>2.5822187836188841</v>
      </c>
      <c r="P1670" s="11">
        <v>0.51514316204392718</v>
      </c>
      <c r="Q1670" s="26">
        <v>63320</v>
      </c>
      <c r="R1670">
        <v>48690</v>
      </c>
      <c r="S1670">
        <v>7230</v>
      </c>
      <c r="T1670" s="27">
        <f t="shared" si="101"/>
        <v>119240</v>
      </c>
      <c r="U1670" s="46" t="str">
        <f t="shared" si="102"/>
        <v>MN</v>
      </c>
      <c r="V1670">
        <f t="shared" si="103"/>
        <v>369329.43840083358</v>
      </c>
    </row>
    <row r="1671" spans="1:22" x14ac:dyDescent="0.2">
      <c r="A1671" s="24">
        <v>1055</v>
      </c>
      <c r="B1671" s="25" t="s">
        <v>1889</v>
      </c>
      <c r="C1671" s="46">
        <v>1094</v>
      </c>
      <c r="D1671" s="46">
        <v>1243</v>
      </c>
      <c r="E1671" s="53">
        <v>783</v>
      </c>
      <c r="F1671" s="54">
        <v>686.4</v>
      </c>
      <c r="G1671" s="46">
        <v>835.4</v>
      </c>
      <c r="H1671" s="53">
        <v>375.4</v>
      </c>
      <c r="I1671" s="54">
        <v>121.6421</v>
      </c>
      <c r="J1671" s="46">
        <v>121.6421</v>
      </c>
      <c r="K1671" s="54">
        <v>11.50296</v>
      </c>
      <c r="L1671" s="46">
        <v>16.653749999999999</v>
      </c>
      <c r="M1671" s="53">
        <f t="shared" si="100"/>
        <v>-5.1507899999999989</v>
      </c>
      <c r="N1671" s="11">
        <v>2.1427511570503199</v>
      </c>
      <c r="O1671" s="11">
        <v>3.1022312588869969</v>
      </c>
      <c r="P1671" s="11">
        <v>-0.95948010183667676</v>
      </c>
      <c r="Q1671" s="26">
        <v>15740</v>
      </c>
      <c r="R1671">
        <v>74970</v>
      </c>
      <c r="S1671">
        <v>8080</v>
      </c>
      <c r="T1671" s="27">
        <f t="shared" si="101"/>
        <v>98790</v>
      </c>
      <c r="U1671" s="46" t="str">
        <f t="shared" si="102"/>
        <v>AL</v>
      </c>
      <c r="V1671">
        <f t="shared" si="103"/>
        <v>211682.38680500109</v>
      </c>
    </row>
    <row r="1672" spans="1:22" x14ac:dyDescent="0.2">
      <c r="A1672" s="24">
        <v>13117</v>
      </c>
      <c r="B1672" s="25" t="s">
        <v>1890</v>
      </c>
      <c r="C1672" s="46">
        <v>2323</v>
      </c>
      <c r="D1672" s="46">
        <v>3069</v>
      </c>
      <c r="E1672" s="53">
        <v>2079</v>
      </c>
      <c r="F1672" s="54">
        <v>1955.54</v>
      </c>
      <c r="G1672" s="46">
        <v>2701.54</v>
      </c>
      <c r="H1672" s="53">
        <v>1711.54</v>
      </c>
      <c r="I1672" s="54">
        <v>121.6421</v>
      </c>
      <c r="J1672" s="46">
        <v>121.6421</v>
      </c>
      <c r="K1672" s="54">
        <v>11.61205</v>
      </c>
      <c r="L1672" s="46">
        <v>20.055510000000002</v>
      </c>
      <c r="M1672" s="53">
        <f t="shared" si="100"/>
        <v>-8.4434600000000017</v>
      </c>
      <c r="N1672" s="11">
        <v>2.1630722503795701</v>
      </c>
      <c r="O1672" s="11">
        <v>3.7359051285698879</v>
      </c>
      <c r="P1672" s="11">
        <v>-1.572832878190318</v>
      </c>
      <c r="Q1672" s="26">
        <v>0</v>
      </c>
      <c r="R1672">
        <v>27000</v>
      </c>
      <c r="S1672">
        <v>3970</v>
      </c>
      <c r="T1672" s="27">
        <f t="shared" si="101"/>
        <v>30970</v>
      </c>
      <c r="U1672" s="46" t="str">
        <f t="shared" si="102"/>
        <v>GA</v>
      </c>
      <c r="V1672">
        <f t="shared" si="103"/>
        <v>66990.34759425529</v>
      </c>
    </row>
    <row r="1673" spans="1:22" x14ac:dyDescent="0.2">
      <c r="A1673" s="24">
        <v>29077</v>
      </c>
      <c r="B1673" s="25" t="s">
        <v>1891</v>
      </c>
      <c r="C1673" s="46">
        <v>2206</v>
      </c>
      <c r="D1673" s="46">
        <v>2206</v>
      </c>
      <c r="E1673" s="53">
        <v>2206</v>
      </c>
      <c r="F1673" s="54">
        <v>2088.6999999999998</v>
      </c>
      <c r="G1673" s="46">
        <v>2088.6999999999998</v>
      </c>
      <c r="H1673" s="53">
        <v>2088.6999999999998</v>
      </c>
      <c r="I1673" s="54"/>
      <c r="J1673" s="46">
        <v>121.62820000000001</v>
      </c>
      <c r="K1673" s="54">
        <v>12.79195</v>
      </c>
      <c r="L1673" s="46">
        <v>11.22823</v>
      </c>
      <c r="M1673" s="53">
        <f t="shared" si="100"/>
        <v>1.56372</v>
      </c>
      <c r="N1673" s="11">
        <v>2.382861947136202</v>
      </c>
      <c r="O1673" s="11">
        <v>2.091574935853652</v>
      </c>
      <c r="P1673" s="11">
        <v>0.29128701128255052</v>
      </c>
      <c r="Q1673" s="26">
        <v>2700</v>
      </c>
      <c r="R1673">
        <v>223450</v>
      </c>
      <c r="S1673">
        <v>1980</v>
      </c>
      <c r="T1673" s="27">
        <f t="shared" si="101"/>
        <v>228130</v>
      </c>
      <c r="U1673" s="46" t="str">
        <f t="shared" si="102"/>
        <v>MO</v>
      </c>
      <c r="V1673">
        <f t="shared" si="103"/>
        <v>543602.29600018181</v>
      </c>
    </row>
    <row r="1674" spans="1:22" x14ac:dyDescent="0.2">
      <c r="A1674" s="24">
        <v>21041</v>
      </c>
      <c r="B1674" s="25" t="s">
        <v>1892</v>
      </c>
      <c r="C1674" s="46">
        <v>1313</v>
      </c>
      <c r="D1674" s="46">
        <v>1246</v>
      </c>
      <c r="E1674" s="53">
        <v>0</v>
      </c>
      <c r="F1674" s="54">
        <v>1076.46</v>
      </c>
      <c r="G1674" s="46">
        <v>1009.46</v>
      </c>
      <c r="H1674" s="53">
        <v>0</v>
      </c>
      <c r="I1674" s="54"/>
      <c r="J1674" s="46">
        <v>121.538</v>
      </c>
      <c r="K1674" s="54">
        <v>11.518330000000001</v>
      </c>
      <c r="L1674" s="46">
        <v>16.357690000000002</v>
      </c>
      <c r="M1674" s="53">
        <f t="shared" si="100"/>
        <v>-4.839360000000001</v>
      </c>
      <c r="N1674" s="11">
        <v>2.1456142536171048</v>
      </c>
      <c r="O1674" s="11">
        <v>3.04708172280617</v>
      </c>
      <c r="P1674" s="11">
        <v>-0.90146746918906451</v>
      </c>
      <c r="Q1674" s="26">
        <v>3980</v>
      </c>
      <c r="R1674">
        <v>20000</v>
      </c>
      <c r="S1674">
        <v>3230</v>
      </c>
      <c r="T1674" s="27">
        <f t="shared" si="101"/>
        <v>27210</v>
      </c>
      <c r="U1674" s="46" t="str">
        <f t="shared" si="102"/>
        <v>KY</v>
      </c>
      <c r="V1674">
        <f t="shared" si="103"/>
        <v>58382.163840921421</v>
      </c>
    </row>
    <row r="1675" spans="1:22" x14ac:dyDescent="0.2">
      <c r="A1675" s="24">
        <v>29186</v>
      </c>
      <c r="B1675" s="25" t="s">
        <v>1893</v>
      </c>
      <c r="C1675" s="46">
        <v>1102</v>
      </c>
      <c r="D1675" s="46">
        <v>1102</v>
      </c>
      <c r="E1675" s="53">
        <v>83</v>
      </c>
      <c r="F1675" s="54">
        <v>978.96</v>
      </c>
      <c r="G1675" s="46">
        <v>978.96</v>
      </c>
      <c r="H1675" s="53">
        <v>0</v>
      </c>
      <c r="I1675" s="54">
        <v>121.5155</v>
      </c>
      <c r="J1675" s="46">
        <v>121.5155</v>
      </c>
      <c r="K1675" s="54">
        <v>12.770949999999999</v>
      </c>
      <c r="L1675" s="46">
        <v>11.17792</v>
      </c>
      <c r="M1675" s="53">
        <f t="shared" si="100"/>
        <v>1.5930299999999988</v>
      </c>
      <c r="N1675" s="11">
        <v>2.3789501040716301</v>
      </c>
      <c r="O1675" s="11">
        <v>2.082203277540382</v>
      </c>
      <c r="P1675" s="11">
        <v>0.29674682653124668</v>
      </c>
      <c r="Q1675" s="26">
        <v>19720</v>
      </c>
      <c r="R1675">
        <v>73030</v>
      </c>
      <c r="S1675">
        <v>6200</v>
      </c>
      <c r="T1675" s="27">
        <f t="shared" si="101"/>
        <v>98950</v>
      </c>
      <c r="U1675" s="46" t="str">
        <f t="shared" si="102"/>
        <v>MO</v>
      </c>
      <c r="V1675">
        <f t="shared" si="103"/>
        <v>235397.11279788779</v>
      </c>
    </row>
    <row r="1676" spans="1:22" x14ac:dyDescent="0.2">
      <c r="A1676" s="24">
        <v>48005</v>
      </c>
      <c r="B1676" s="25" t="s">
        <v>1894</v>
      </c>
      <c r="C1676" s="46">
        <v>1276</v>
      </c>
      <c r="D1676" s="46">
        <v>680</v>
      </c>
      <c r="E1676" s="53">
        <v>719</v>
      </c>
      <c r="F1676" s="54">
        <v>1048.8800000000001</v>
      </c>
      <c r="G1676" s="46">
        <v>452.88</v>
      </c>
      <c r="H1676" s="53">
        <v>491.88</v>
      </c>
      <c r="I1676" s="54">
        <v>121.5155</v>
      </c>
      <c r="J1676" s="46">
        <v>121.5155</v>
      </c>
      <c r="K1676" s="54">
        <v>11.63293</v>
      </c>
      <c r="L1676" s="46">
        <v>17.048950000000001</v>
      </c>
      <c r="M1676" s="53">
        <f t="shared" ref="M1676:M1739" si="104">K1676-L1676</f>
        <v>-5.4160200000000014</v>
      </c>
      <c r="N1676" s="11">
        <v>2.1669617400552021</v>
      </c>
      <c r="O1676" s="11">
        <v>3.1758484197974322</v>
      </c>
      <c r="P1676" s="11">
        <v>-1.00888667974223</v>
      </c>
      <c r="Q1676" s="26">
        <v>330</v>
      </c>
      <c r="R1676">
        <v>52100</v>
      </c>
      <c r="S1676">
        <v>36670</v>
      </c>
      <c r="T1676" s="27">
        <f t="shared" ref="T1676:T1739" si="105">SUM(Q1676:S1676)</f>
        <v>89100</v>
      </c>
      <c r="U1676" s="46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">
      <c r="A1677" s="24">
        <v>54107</v>
      </c>
      <c r="B1677" s="25" t="s">
        <v>1895</v>
      </c>
      <c r="C1677" s="46">
        <v>905</v>
      </c>
      <c r="D1677" s="46">
        <v>0</v>
      </c>
      <c r="E1677" s="53">
        <v>352</v>
      </c>
      <c r="F1677" s="54">
        <v>636.96</v>
      </c>
      <c r="G1677" s="46">
        <v>0</v>
      </c>
      <c r="H1677" s="53">
        <v>83.959990000000005</v>
      </c>
      <c r="I1677" s="54"/>
      <c r="J1677" s="46">
        <v>121.4128</v>
      </c>
      <c r="K1677" s="54">
        <v>25.051169999999999</v>
      </c>
      <c r="L1677" s="46">
        <v>23.23283</v>
      </c>
      <c r="M1677" s="53">
        <f t="shared" si="104"/>
        <v>1.8183399999999992</v>
      </c>
      <c r="N1677" s="11">
        <v>4.666487886853842</v>
      </c>
      <c r="O1677" s="11">
        <v>4.3277707098045548</v>
      </c>
      <c r="P1677" s="11">
        <v>0.338717177049288</v>
      </c>
      <c r="Q1677" s="26">
        <v>4370</v>
      </c>
      <c r="R1677">
        <v>31280</v>
      </c>
      <c r="S1677">
        <v>1700</v>
      </c>
      <c r="T1677" s="27">
        <f t="shared" si="105"/>
        <v>37350</v>
      </c>
      <c r="U1677" s="46" t="str">
        <f t="shared" si="106"/>
        <v>WV</v>
      </c>
      <c r="V1677">
        <f t="shared" si="107"/>
        <v>174293.322573991</v>
      </c>
    </row>
    <row r="1678" spans="1:22" x14ac:dyDescent="0.2">
      <c r="A1678" s="24">
        <v>40041</v>
      </c>
      <c r="B1678" s="25" t="s">
        <v>1896</v>
      </c>
      <c r="C1678" s="46">
        <v>539</v>
      </c>
      <c r="D1678" s="46">
        <v>1114</v>
      </c>
      <c r="E1678" s="53">
        <v>387</v>
      </c>
      <c r="F1678" s="54">
        <v>360</v>
      </c>
      <c r="G1678" s="46">
        <v>935</v>
      </c>
      <c r="H1678" s="53">
        <v>208</v>
      </c>
      <c r="I1678" s="54"/>
      <c r="J1678" s="46">
        <v>121.40649999999999</v>
      </c>
      <c r="K1678" s="54">
        <v>11.4693</v>
      </c>
      <c r="L1678" s="46">
        <v>16.25291</v>
      </c>
      <c r="M1678" s="53">
        <f t="shared" si="104"/>
        <v>-4.7836099999999995</v>
      </c>
      <c r="N1678" s="11">
        <v>2.1364810314525342</v>
      </c>
      <c r="O1678" s="11">
        <v>3.027563488696364</v>
      </c>
      <c r="P1678" s="11">
        <v>-0.89108245724382973</v>
      </c>
      <c r="Q1678" s="26">
        <v>3830</v>
      </c>
      <c r="R1678">
        <v>196000</v>
      </c>
      <c r="S1678">
        <v>15570</v>
      </c>
      <c r="T1678" s="27">
        <f t="shared" si="105"/>
        <v>215400</v>
      </c>
      <c r="U1678" s="46" t="str">
        <f t="shared" si="106"/>
        <v>OK</v>
      </c>
      <c r="V1678">
        <f t="shared" si="107"/>
        <v>460198.01417487586</v>
      </c>
    </row>
    <row r="1679" spans="1:22" x14ac:dyDescent="0.2">
      <c r="A1679" s="24">
        <v>54059</v>
      </c>
      <c r="B1679" s="25" t="s">
        <v>1897</v>
      </c>
      <c r="C1679" s="46">
        <v>193.595</v>
      </c>
      <c r="D1679" s="46">
        <v>112.548</v>
      </c>
      <c r="E1679" s="53">
        <v>48.219700000000003</v>
      </c>
      <c r="F1679" s="54">
        <v>141.18199999999999</v>
      </c>
      <c r="G1679" s="46">
        <v>60.135080000000002</v>
      </c>
      <c r="H1679" s="53">
        <v>0</v>
      </c>
      <c r="I1679" s="54"/>
      <c r="J1679" s="46">
        <v>121.1833</v>
      </c>
      <c r="K1679" s="54">
        <v>25.365189999999998</v>
      </c>
      <c r="L1679" s="46">
        <v>23.559909999999999</v>
      </c>
      <c r="M1679" s="53">
        <f t="shared" si="104"/>
        <v>1.8052799999999998</v>
      </c>
      <c r="N1679" s="11">
        <v>4.7249829801460859</v>
      </c>
      <c r="O1679" s="11">
        <v>4.3886985969264796</v>
      </c>
      <c r="P1679" s="11">
        <v>0.3362843832196063</v>
      </c>
      <c r="Q1679" s="26">
        <v>840</v>
      </c>
      <c r="R1679">
        <v>1380</v>
      </c>
      <c r="S1679">
        <v>23500</v>
      </c>
      <c r="T1679" s="27">
        <f t="shared" si="105"/>
        <v>25720</v>
      </c>
      <c r="U1679" s="46" t="str">
        <f t="shared" si="106"/>
        <v>WV</v>
      </c>
      <c r="V1679">
        <f t="shared" si="107"/>
        <v>121526.56224935733</v>
      </c>
    </row>
    <row r="1680" spans="1:22" x14ac:dyDescent="0.2">
      <c r="A1680" s="24">
        <v>55075</v>
      </c>
      <c r="B1680" s="25" t="s">
        <v>1898</v>
      </c>
      <c r="C1680" s="46">
        <v>857</v>
      </c>
      <c r="D1680" s="46">
        <v>758</v>
      </c>
      <c r="E1680" s="53">
        <v>150</v>
      </c>
      <c r="F1680" s="54">
        <v>658.38</v>
      </c>
      <c r="G1680" s="46">
        <v>559.38</v>
      </c>
      <c r="H1680" s="53">
        <v>0</v>
      </c>
      <c r="I1680" s="54">
        <v>121.1358</v>
      </c>
      <c r="J1680" s="46">
        <v>121.1358</v>
      </c>
      <c r="K1680" s="54">
        <v>16.632950000000001</v>
      </c>
      <c r="L1680" s="46">
        <v>14.56202</v>
      </c>
      <c r="M1680" s="53">
        <f t="shared" si="104"/>
        <v>2.0709300000000006</v>
      </c>
      <c r="N1680" s="11">
        <v>3.098356671470659</v>
      </c>
      <c r="O1680" s="11">
        <v>2.7125874734842079</v>
      </c>
      <c r="P1680" s="11">
        <v>0.3857691979864506</v>
      </c>
      <c r="Q1680" s="26">
        <v>87800</v>
      </c>
      <c r="R1680">
        <v>23980</v>
      </c>
      <c r="S1680">
        <v>18400</v>
      </c>
      <c r="T1680" s="27">
        <f t="shared" si="105"/>
        <v>130180</v>
      </c>
      <c r="U1680" s="46" t="str">
        <f t="shared" si="106"/>
        <v>WI</v>
      </c>
      <c r="V1680">
        <f t="shared" si="107"/>
        <v>403344.07149205037</v>
      </c>
    </row>
    <row r="1681" spans="1:22" x14ac:dyDescent="0.2">
      <c r="A1681" s="24">
        <v>5029</v>
      </c>
      <c r="B1681" s="25" t="s">
        <v>1899</v>
      </c>
      <c r="C1681" s="46">
        <v>317</v>
      </c>
      <c r="D1681" s="46">
        <v>102</v>
      </c>
      <c r="E1681" s="53">
        <v>112</v>
      </c>
      <c r="F1681" s="54">
        <v>0</v>
      </c>
      <c r="G1681" s="46">
        <v>0</v>
      </c>
      <c r="H1681" s="53">
        <v>0</v>
      </c>
      <c r="I1681" s="54">
        <v>121.00920000000001</v>
      </c>
      <c r="J1681" s="46">
        <v>121.00920000000001</v>
      </c>
      <c r="K1681" s="54">
        <v>11.417160000000001</v>
      </c>
      <c r="L1681" s="46">
        <v>16.376809999999999</v>
      </c>
      <c r="M1681" s="53">
        <f t="shared" si="104"/>
        <v>-4.9596499999999981</v>
      </c>
      <c r="N1681" s="11">
        <v>2.1267684839579242</v>
      </c>
      <c r="O1681" s="11">
        <v>3.0506433627773419</v>
      </c>
      <c r="P1681" s="11">
        <v>-0.92387487881941843</v>
      </c>
      <c r="Q1681" s="26">
        <v>19550</v>
      </c>
      <c r="R1681">
        <v>105350</v>
      </c>
      <c r="S1681">
        <v>3850</v>
      </c>
      <c r="T1681" s="27">
        <f t="shared" si="105"/>
        <v>128750</v>
      </c>
      <c r="U1681" s="46" t="str">
        <f t="shared" si="106"/>
        <v>AR</v>
      </c>
      <c r="V1681">
        <f t="shared" si="107"/>
        <v>273821.44230958272</v>
      </c>
    </row>
    <row r="1682" spans="1:22" x14ac:dyDescent="0.2">
      <c r="A1682" s="24">
        <v>55047</v>
      </c>
      <c r="B1682" s="25" t="s">
        <v>1900</v>
      </c>
      <c r="C1682" s="46">
        <v>765</v>
      </c>
      <c r="D1682" s="46">
        <v>740</v>
      </c>
      <c r="E1682" s="53">
        <v>0</v>
      </c>
      <c r="F1682" s="54">
        <v>139.74</v>
      </c>
      <c r="G1682" s="46">
        <v>114.74</v>
      </c>
      <c r="H1682" s="53">
        <v>0</v>
      </c>
      <c r="I1682" s="54">
        <v>120.8826</v>
      </c>
      <c r="J1682" s="46">
        <v>120.8826</v>
      </c>
      <c r="K1682" s="54">
        <v>16.55491</v>
      </c>
      <c r="L1682" s="46">
        <v>14.5633</v>
      </c>
      <c r="M1682" s="53">
        <f t="shared" si="104"/>
        <v>1.9916099999999997</v>
      </c>
      <c r="N1682" s="11">
        <v>3.0838195175297418</v>
      </c>
      <c r="O1682" s="11">
        <v>2.7128259096329059</v>
      </c>
      <c r="P1682" s="11">
        <v>0.37099360789683589</v>
      </c>
      <c r="Q1682" s="26">
        <v>110610</v>
      </c>
      <c r="R1682">
        <v>24130</v>
      </c>
      <c r="S1682">
        <v>2110</v>
      </c>
      <c r="T1682" s="27">
        <f t="shared" si="105"/>
        <v>136850</v>
      </c>
      <c r="U1682" s="46" t="str">
        <f t="shared" si="106"/>
        <v>WI</v>
      </c>
      <c r="V1682">
        <f t="shared" si="107"/>
        <v>422020.70097394515</v>
      </c>
    </row>
    <row r="1683" spans="1:22" x14ac:dyDescent="0.2">
      <c r="A1683" s="24">
        <v>46065</v>
      </c>
      <c r="B1683" s="25" t="s">
        <v>1901</v>
      </c>
      <c r="C1683" s="46">
        <v>374</v>
      </c>
      <c r="D1683" s="46">
        <v>312</v>
      </c>
      <c r="E1683" s="53">
        <v>0</v>
      </c>
      <c r="F1683" s="54">
        <v>174.82</v>
      </c>
      <c r="G1683" s="46">
        <v>112.82</v>
      </c>
      <c r="H1683" s="53">
        <v>0</v>
      </c>
      <c r="I1683" s="54"/>
      <c r="J1683" s="46">
        <v>120.8177</v>
      </c>
      <c r="K1683" s="54">
        <v>0</v>
      </c>
      <c r="L1683" s="46">
        <v>0</v>
      </c>
      <c r="M1683" s="53">
        <f t="shared" si="104"/>
        <v>0</v>
      </c>
      <c r="N1683" s="11">
        <v>0</v>
      </c>
      <c r="O1683" s="11">
        <v>0</v>
      </c>
      <c r="P1683" s="11">
        <v>0</v>
      </c>
      <c r="Q1683" s="26">
        <v>0</v>
      </c>
      <c r="R1683">
        <v>0</v>
      </c>
      <c r="S1683">
        <v>0</v>
      </c>
      <c r="T1683" s="27">
        <f t="shared" si="105"/>
        <v>0</v>
      </c>
      <c r="U1683" s="46" t="str">
        <f t="shared" si="106"/>
        <v>SD</v>
      </c>
      <c r="V1683">
        <f t="shared" si="107"/>
        <v>0</v>
      </c>
    </row>
    <row r="1684" spans="1:22" x14ac:dyDescent="0.2">
      <c r="A1684" s="24">
        <v>1059</v>
      </c>
      <c r="B1684" s="25" t="s">
        <v>1902</v>
      </c>
      <c r="C1684" s="46">
        <v>307</v>
      </c>
      <c r="D1684" s="46">
        <v>465</v>
      </c>
      <c r="E1684" s="53">
        <v>200</v>
      </c>
      <c r="F1684" s="54">
        <v>0</v>
      </c>
      <c r="G1684" s="46">
        <v>138.34</v>
      </c>
      <c r="H1684" s="53">
        <v>0</v>
      </c>
      <c r="I1684" s="54">
        <v>120.756</v>
      </c>
      <c r="J1684" s="46">
        <v>120.756</v>
      </c>
      <c r="K1684" s="54">
        <v>11.6126</v>
      </c>
      <c r="L1684" s="46">
        <v>16.618320000000001</v>
      </c>
      <c r="M1684" s="53">
        <f t="shared" si="104"/>
        <v>-5.0057200000000002</v>
      </c>
      <c r="N1684" s="11">
        <v>2.163174703412214</v>
      </c>
      <c r="O1684" s="11">
        <v>3.0956314208023401</v>
      </c>
      <c r="P1684" s="11">
        <v>-0.93245671739012659</v>
      </c>
      <c r="Q1684" s="26">
        <v>8230</v>
      </c>
      <c r="R1684">
        <v>76800</v>
      </c>
      <c r="S1684">
        <v>2840</v>
      </c>
      <c r="T1684" s="27">
        <f t="shared" si="105"/>
        <v>87870</v>
      </c>
      <c r="U1684" s="46" t="str">
        <f t="shared" si="106"/>
        <v>AL</v>
      </c>
      <c r="V1684">
        <f t="shared" si="107"/>
        <v>190078.16118883123</v>
      </c>
    </row>
    <row r="1685" spans="1:22" x14ac:dyDescent="0.2">
      <c r="A1685" s="24">
        <v>13017</v>
      </c>
      <c r="B1685" s="25" t="s">
        <v>1903</v>
      </c>
      <c r="C1685" s="46">
        <v>983</v>
      </c>
      <c r="D1685" s="46">
        <v>1160</v>
      </c>
      <c r="E1685" s="53">
        <v>183</v>
      </c>
      <c r="F1685" s="54">
        <v>103.48</v>
      </c>
      <c r="G1685" s="46">
        <v>280.48</v>
      </c>
      <c r="H1685" s="53">
        <v>0</v>
      </c>
      <c r="I1685" s="54">
        <v>120.756</v>
      </c>
      <c r="J1685" s="46">
        <v>120.756</v>
      </c>
      <c r="K1685" s="54">
        <v>15.586880000000001</v>
      </c>
      <c r="L1685" s="46">
        <v>23.169689999999999</v>
      </c>
      <c r="M1685" s="53">
        <f t="shared" si="104"/>
        <v>-7.5828099999999985</v>
      </c>
      <c r="N1685" s="11">
        <v>2.9034965917298239</v>
      </c>
      <c r="O1685" s="11">
        <v>4.3160091016570732</v>
      </c>
      <c r="P1685" s="11">
        <v>-1.412512509927248</v>
      </c>
      <c r="Q1685" s="26">
        <v>28270</v>
      </c>
      <c r="R1685">
        <v>11100</v>
      </c>
      <c r="S1685">
        <v>15320</v>
      </c>
      <c r="T1685" s="27">
        <f t="shared" si="105"/>
        <v>54690</v>
      </c>
      <c r="U1685" s="46" t="str">
        <f t="shared" si="106"/>
        <v>GA</v>
      </c>
      <c r="V1685">
        <f t="shared" si="107"/>
        <v>158792.22860170406</v>
      </c>
    </row>
    <row r="1686" spans="1:22" x14ac:dyDescent="0.2">
      <c r="A1686" s="24">
        <v>1097</v>
      </c>
      <c r="B1686" s="25" t="s">
        <v>1904</v>
      </c>
      <c r="C1686" s="46">
        <v>948</v>
      </c>
      <c r="D1686" s="46">
        <v>1171</v>
      </c>
      <c r="E1686" s="53">
        <v>808</v>
      </c>
      <c r="F1686" s="54">
        <v>503.06</v>
      </c>
      <c r="G1686" s="46">
        <v>726.06</v>
      </c>
      <c r="H1686" s="53">
        <v>363.06</v>
      </c>
      <c r="I1686" s="54">
        <v>120.62949999999999</v>
      </c>
      <c r="J1686" s="46">
        <v>120.62949999999999</v>
      </c>
      <c r="K1686" s="54">
        <v>11.50694</v>
      </c>
      <c r="L1686" s="46">
        <v>16.685390000000002</v>
      </c>
      <c r="M1686" s="53">
        <f t="shared" si="104"/>
        <v>-5.1784500000000016</v>
      </c>
      <c r="N1686" s="11">
        <v>2.143492544450178</v>
      </c>
      <c r="O1686" s="11">
        <v>3.10812510243762</v>
      </c>
      <c r="P1686" s="11">
        <v>-0.96463255798744285</v>
      </c>
      <c r="Q1686" s="26">
        <v>19890</v>
      </c>
      <c r="R1686">
        <v>62780</v>
      </c>
      <c r="S1686">
        <v>19970</v>
      </c>
      <c r="T1686" s="27">
        <f t="shared" si="105"/>
        <v>102640</v>
      </c>
      <c r="U1686" s="46" t="str">
        <f t="shared" si="106"/>
        <v>AL</v>
      </c>
      <c r="V1686">
        <f t="shared" si="107"/>
        <v>220008.07476236628</v>
      </c>
    </row>
    <row r="1687" spans="1:22" x14ac:dyDescent="0.2">
      <c r="A1687" s="24">
        <v>22115</v>
      </c>
      <c r="B1687" s="25" t="s">
        <v>1905</v>
      </c>
      <c r="C1687" s="46">
        <v>608</v>
      </c>
      <c r="D1687" s="46">
        <v>978</v>
      </c>
      <c r="E1687" s="53">
        <v>237</v>
      </c>
      <c r="F1687" s="54">
        <v>256.54000000000002</v>
      </c>
      <c r="G1687" s="46">
        <v>626.54</v>
      </c>
      <c r="H1687" s="53">
        <v>0</v>
      </c>
      <c r="I1687" s="54">
        <v>120.5029</v>
      </c>
      <c r="J1687" s="46">
        <v>120.5029</v>
      </c>
      <c r="K1687" s="54">
        <v>11.51347</v>
      </c>
      <c r="L1687" s="46">
        <v>16.955580000000001</v>
      </c>
      <c r="M1687" s="53">
        <f t="shared" si="104"/>
        <v>-5.4421100000000013</v>
      </c>
      <c r="N1687" s="11">
        <v>2.144708941365018</v>
      </c>
      <c r="O1687" s="11">
        <v>3.1584556204193772</v>
      </c>
      <c r="P1687" s="11">
        <v>-1.013746679054359</v>
      </c>
      <c r="Q1687" s="26">
        <v>300</v>
      </c>
      <c r="R1687">
        <v>20920</v>
      </c>
      <c r="S1687">
        <v>65400</v>
      </c>
      <c r="T1687" s="27">
        <f t="shared" si="105"/>
        <v>86620</v>
      </c>
      <c r="U1687" s="46" t="str">
        <f t="shared" si="106"/>
        <v>LA</v>
      </c>
      <c r="V1687">
        <f t="shared" si="107"/>
        <v>185774.68850103786</v>
      </c>
    </row>
    <row r="1688" spans="1:22" x14ac:dyDescent="0.2">
      <c r="A1688" s="24">
        <v>26125</v>
      </c>
      <c r="B1688" s="25" t="s">
        <v>1906</v>
      </c>
      <c r="C1688" s="46">
        <v>5645</v>
      </c>
      <c r="D1688" s="46">
        <v>5645</v>
      </c>
      <c r="E1688" s="53">
        <v>3525</v>
      </c>
      <c r="F1688" s="54">
        <v>5308.66</v>
      </c>
      <c r="G1688" s="46">
        <v>5308.66</v>
      </c>
      <c r="H1688" s="53">
        <v>3188.66</v>
      </c>
      <c r="I1688" s="54"/>
      <c r="J1688" s="46">
        <v>120.41800000000001</v>
      </c>
      <c r="K1688" s="54">
        <v>17.39594</v>
      </c>
      <c r="L1688" s="46">
        <v>15.437670000000001</v>
      </c>
      <c r="M1688" s="53">
        <f t="shared" si="104"/>
        <v>1.9582699999999988</v>
      </c>
      <c r="N1688" s="11">
        <v>3.2404851067010529</v>
      </c>
      <c r="O1688" s="11">
        <v>2.8757020153648298</v>
      </c>
      <c r="P1688" s="11">
        <v>0.36478309133622377</v>
      </c>
      <c r="Q1688" s="26">
        <v>23460</v>
      </c>
      <c r="R1688">
        <v>36480</v>
      </c>
      <c r="S1688">
        <v>9320</v>
      </c>
      <c r="T1688" s="27">
        <f t="shared" si="105"/>
        <v>69260</v>
      </c>
      <c r="U1688" s="46" t="str">
        <f t="shared" si="106"/>
        <v>MI</v>
      </c>
      <c r="V1688">
        <f t="shared" si="107"/>
        <v>224435.99849011493</v>
      </c>
    </row>
    <row r="1689" spans="1:22" x14ac:dyDescent="0.2">
      <c r="A1689" s="24">
        <v>54097</v>
      </c>
      <c r="B1689" s="25" t="s">
        <v>1907</v>
      </c>
      <c r="C1689" s="46">
        <v>519</v>
      </c>
      <c r="D1689" s="46">
        <v>0</v>
      </c>
      <c r="E1689" s="53">
        <v>116</v>
      </c>
      <c r="F1689" s="54">
        <v>283.33999999999997</v>
      </c>
      <c r="G1689" s="46">
        <v>0</v>
      </c>
      <c r="H1689" s="53">
        <v>0</v>
      </c>
      <c r="I1689" s="54"/>
      <c r="J1689" s="46">
        <v>120.3523</v>
      </c>
      <c r="K1689" s="54">
        <v>24.984819999999999</v>
      </c>
      <c r="L1689" s="46">
        <v>23.148489999999999</v>
      </c>
      <c r="M1689" s="53">
        <f t="shared" si="104"/>
        <v>1.8363300000000002</v>
      </c>
      <c r="N1689" s="11">
        <v>4.6541283255522048</v>
      </c>
      <c r="O1689" s="11">
        <v>4.3120600029442659</v>
      </c>
      <c r="P1689" s="11">
        <v>0.34206832260793879</v>
      </c>
      <c r="Q1689" s="26">
        <v>8920</v>
      </c>
      <c r="R1689">
        <v>19330</v>
      </c>
      <c r="S1689">
        <v>0</v>
      </c>
      <c r="T1689" s="27">
        <f t="shared" si="105"/>
        <v>28250</v>
      </c>
      <c r="U1689" s="46" t="str">
        <f t="shared" si="106"/>
        <v>WV</v>
      </c>
      <c r="V1689">
        <f t="shared" si="107"/>
        <v>131479.12519684978</v>
      </c>
    </row>
    <row r="1690" spans="1:22" x14ac:dyDescent="0.2">
      <c r="A1690" s="24">
        <v>29179</v>
      </c>
      <c r="B1690" s="25" t="s">
        <v>1908</v>
      </c>
      <c r="C1690" s="46">
        <v>358</v>
      </c>
      <c r="D1690" s="46">
        <v>464</v>
      </c>
      <c r="E1690" s="53">
        <v>388</v>
      </c>
      <c r="F1690" s="54">
        <v>238.78</v>
      </c>
      <c r="G1690" s="46">
        <v>344.78</v>
      </c>
      <c r="H1690" s="53">
        <v>268.77999999999997</v>
      </c>
      <c r="I1690" s="54"/>
      <c r="J1690" s="46">
        <v>120.2834</v>
      </c>
      <c r="K1690" s="54">
        <v>12.740399999999999</v>
      </c>
      <c r="L1690" s="46">
        <v>11.508789999999999</v>
      </c>
      <c r="M1690" s="53">
        <f t="shared" si="104"/>
        <v>1.2316099999999999</v>
      </c>
      <c r="N1690" s="11">
        <v>2.3732593038038821</v>
      </c>
      <c r="O1690" s="11">
        <v>2.1438371591963419</v>
      </c>
      <c r="P1690" s="11">
        <v>0.22942214460753971</v>
      </c>
      <c r="Q1690" s="26">
        <v>170</v>
      </c>
      <c r="R1690">
        <v>30750</v>
      </c>
      <c r="S1690">
        <v>4750</v>
      </c>
      <c r="T1690" s="27">
        <f t="shared" si="105"/>
        <v>35670</v>
      </c>
      <c r="U1690" s="46" t="str">
        <f t="shared" si="106"/>
        <v>MO</v>
      </c>
      <c r="V1690">
        <f t="shared" si="107"/>
        <v>84654.159366684471</v>
      </c>
    </row>
    <row r="1691" spans="1:22" x14ac:dyDescent="0.2">
      <c r="A1691" s="24">
        <v>17157</v>
      </c>
      <c r="B1691" s="25" t="s">
        <v>1909</v>
      </c>
      <c r="C1691" s="46">
        <v>942</v>
      </c>
      <c r="D1691" s="46">
        <v>1529</v>
      </c>
      <c r="E1691" s="53">
        <v>30</v>
      </c>
      <c r="F1691" s="54">
        <v>829</v>
      </c>
      <c r="G1691" s="46">
        <v>1416</v>
      </c>
      <c r="H1691" s="53">
        <v>0</v>
      </c>
      <c r="I1691" s="54">
        <v>120.2497</v>
      </c>
      <c r="J1691" s="46">
        <v>120.2497</v>
      </c>
      <c r="K1691" s="54">
        <v>13.477080000000001</v>
      </c>
      <c r="L1691" s="46">
        <v>11.629670000000001</v>
      </c>
      <c r="M1691" s="53">
        <f t="shared" si="104"/>
        <v>1.84741</v>
      </c>
      <c r="N1691" s="11">
        <v>2.5104867585090909</v>
      </c>
      <c r="O1691" s="11">
        <v>2.1663544729889881</v>
      </c>
      <c r="P1691" s="11">
        <v>0.34413228552010378</v>
      </c>
      <c r="Q1691" s="26">
        <v>117030</v>
      </c>
      <c r="R1691">
        <v>109240</v>
      </c>
      <c r="S1691">
        <v>9310</v>
      </c>
      <c r="T1691" s="27">
        <f t="shared" si="105"/>
        <v>235580</v>
      </c>
      <c r="U1691" s="46" t="str">
        <f t="shared" si="106"/>
        <v>IL</v>
      </c>
      <c r="V1691">
        <f t="shared" si="107"/>
        <v>591420.4705695716</v>
      </c>
    </row>
    <row r="1692" spans="1:22" x14ac:dyDescent="0.2">
      <c r="A1692" s="24">
        <v>42003</v>
      </c>
      <c r="B1692" s="25" t="s">
        <v>1910</v>
      </c>
      <c r="C1692" s="46">
        <v>1305</v>
      </c>
      <c r="D1692" s="46">
        <v>2601</v>
      </c>
      <c r="E1692" s="53">
        <v>3</v>
      </c>
      <c r="F1692" s="54">
        <v>920.94</v>
      </c>
      <c r="G1692" s="46">
        <v>2216.94</v>
      </c>
      <c r="H1692" s="53">
        <v>0</v>
      </c>
      <c r="I1692" s="54"/>
      <c r="J1692" s="46">
        <v>120.1713</v>
      </c>
      <c r="K1692" s="54">
        <v>24.57348</v>
      </c>
      <c r="L1692" s="46">
        <v>22.75665</v>
      </c>
      <c r="M1692" s="53">
        <f t="shared" si="104"/>
        <v>1.8168299999999995</v>
      </c>
      <c r="N1692" s="11">
        <v>4.5775046338292853</v>
      </c>
      <c r="O1692" s="11">
        <v>4.2390687369241631</v>
      </c>
      <c r="P1692" s="11">
        <v>0.33843589690512121</v>
      </c>
      <c r="Q1692" s="26">
        <v>9130</v>
      </c>
      <c r="R1692">
        <v>15760</v>
      </c>
      <c r="S1692">
        <v>3480</v>
      </c>
      <c r="T1692" s="27">
        <f t="shared" si="105"/>
        <v>28370</v>
      </c>
      <c r="U1692" s="46" t="str">
        <f t="shared" si="106"/>
        <v>PA</v>
      </c>
      <c r="V1692">
        <f t="shared" si="107"/>
        <v>129863.80646173682</v>
      </c>
    </row>
    <row r="1693" spans="1:22" x14ac:dyDescent="0.2">
      <c r="A1693" s="24">
        <v>46005</v>
      </c>
      <c r="B1693" s="25" t="s">
        <v>1911</v>
      </c>
      <c r="C1693" s="46">
        <v>434</v>
      </c>
      <c r="D1693" s="46">
        <v>434</v>
      </c>
      <c r="E1693" s="53">
        <v>0</v>
      </c>
      <c r="F1693" s="54">
        <v>291.74</v>
      </c>
      <c r="G1693" s="46">
        <v>291.74</v>
      </c>
      <c r="H1693" s="53">
        <v>0</v>
      </c>
      <c r="I1693" s="54"/>
      <c r="J1693" s="46">
        <v>120.1354</v>
      </c>
      <c r="K1693" s="54">
        <v>12.650449999999999</v>
      </c>
      <c r="L1693" s="46">
        <v>11.111330000000001</v>
      </c>
      <c r="M1693" s="53">
        <f t="shared" si="104"/>
        <v>1.5391199999999987</v>
      </c>
      <c r="N1693" s="11">
        <v>2.356503576010629</v>
      </c>
      <c r="O1693" s="11">
        <v>2.0697990094608638</v>
      </c>
      <c r="P1693" s="11">
        <v>0.28670456654976523</v>
      </c>
      <c r="Q1693" s="26">
        <v>4400</v>
      </c>
      <c r="R1693">
        <v>3850</v>
      </c>
      <c r="S1693">
        <v>1750</v>
      </c>
      <c r="T1693" s="27">
        <f t="shared" si="105"/>
        <v>10000</v>
      </c>
      <c r="U1693" s="46" t="str">
        <f t="shared" si="106"/>
        <v>SD</v>
      </c>
      <c r="V1693">
        <f t="shared" si="107"/>
        <v>23565.03576010629</v>
      </c>
    </row>
    <row r="1694" spans="1:22" x14ac:dyDescent="0.2">
      <c r="A1694" s="24">
        <v>40131</v>
      </c>
      <c r="B1694" s="25" t="s">
        <v>1912</v>
      </c>
      <c r="C1694" s="46">
        <v>1004</v>
      </c>
      <c r="D1694" s="46">
        <v>1004</v>
      </c>
      <c r="E1694" s="53">
        <v>1004</v>
      </c>
      <c r="F1694" s="54">
        <v>645.67999999999995</v>
      </c>
      <c r="G1694" s="46">
        <v>645.67999999999995</v>
      </c>
      <c r="H1694" s="53">
        <v>645.67999999999995</v>
      </c>
      <c r="I1694" s="54"/>
      <c r="J1694" s="46">
        <v>120.04049999999999</v>
      </c>
      <c r="K1694" s="54">
        <v>11.508459999999999</v>
      </c>
      <c r="L1694" s="46">
        <v>14.814909999999999</v>
      </c>
      <c r="M1694" s="53">
        <f t="shared" si="104"/>
        <v>-3.3064499999999999</v>
      </c>
      <c r="N1694" s="11">
        <v>2.1437756873767562</v>
      </c>
      <c r="O1694" s="11">
        <v>2.759695377893721</v>
      </c>
      <c r="P1694" s="11">
        <v>-0.61591969051696538</v>
      </c>
      <c r="Q1694" s="26">
        <v>11030</v>
      </c>
      <c r="R1694">
        <v>159520</v>
      </c>
      <c r="S1694">
        <v>110280</v>
      </c>
      <c r="T1694" s="27">
        <f t="shared" si="105"/>
        <v>280830</v>
      </c>
      <c r="U1694" s="46" t="str">
        <f t="shared" si="106"/>
        <v>OK</v>
      </c>
      <c r="V1694">
        <f t="shared" si="107"/>
        <v>602036.52628601447</v>
      </c>
    </row>
    <row r="1695" spans="1:22" x14ac:dyDescent="0.2">
      <c r="A1695" s="24">
        <v>5059</v>
      </c>
      <c r="B1695" s="25" t="s">
        <v>1913</v>
      </c>
      <c r="C1695" s="46">
        <v>1083</v>
      </c>
      <c r="D1695" s="46">
        <v>711</v>
      </c>
      <c r="E1695" s="53">
        <v>861</v>
      </c>
      <c r="F1695" s="54">
        <v>759.42</v>
      </c>
      <c r="G1695" s="46">
        <v>387.42</v>
      </c>
      <c r="H1695" s="53">
        <v>537.41999999999996</v>
      </c>
      <c r="I1695" s="54">
        <v>119.9966</v>
      </c>
      <c r="J1695" s="46">
        <v>119.9966</v>
      </c>
      <c r="K1695" s="54">
        <v>11.57315</v>
      </c>
      <c r="L1695" s="46">
        <v>16.706130000000002</v>
      </c>
      <c r="M1695" s="53">
        <f t="shared" si="104"/>
        <v>-5.1329800000000017</v>
      </c>
      <c r="N1695" s="11">
        <v>2.155826026798052</v>
      </c>
      <c r="O1695" s="11">
        <v>3.1119885131594889</v>
      </c>
      <c r="P1695" s="11">
        <v>-0.9561624863614373</v>
      </c>
      <c r="Q1695" s="26">
        <v>3720</v>
      </c>
      <c r="R1695">
        <v>43640</v>
      </c>
      <c r="S1695">
        <v>5350</v>
      </c>
      <c r="T1695" s="27">
        <f t="shared" si="105"/>
        <v>52710</v>
      </c>
      <c r="U1695" s="46" t="str">
        <f t="shared" si="106"/>
        <v>AR</v>
      </c>
      <c r="V1695">
        <f t="shared" si="107"/>
        <v>113633.58987252532</v>
      </c>
    </row>
    <row r="1696" spans="1:22" x14ac:dyDescent="0.2">
      <c r="A1696" s="24">
        <v>13031</v>
      </c>
      <c r="B1696" s="25" t="s">
        <v>1914</v>
      </c>
      <c r="C1696" s="46">
        <v>897</v>
      </c>
      <c r="D1696" s="46">
        <v>1149</v>
      </c>
      <c r="E1696" s="53">
        <v>370</v>
      </c>
      <c r="F1696" s="54">
        <v>425.22</v>
      </c>
      <c r="G1696" s="46">
        <v>677.22</v>
      </c>
      <c r="H1696" s="53">
        <v>0</v>
      </c>
      <c r="I1696" s="54">
        <v>119.9966</v>
      </c>
      <c r="J1696" s="46">
        <v>119.9966</v>
      </c>
      <c r="K1696" s="54">
        <v>12.723039999999999</v>
      </c>
      <c r="L1696" s="46">
        <v>20.055669999999999</v>
      </c>
      <c r="M1696" s="53">
        <f t="shared" si="104"/>
        <v>-7.33263</v>
      </c>
      <c r="N1696" s="11">
        <v>2.3700255135371688</v>
      </c>
      <c r="O1696" s="11">
        <v>3.7359349330884748</v>
      </c>
      <c r="P1696" s="11">
        <v>-1.365909419551306</v>
      </c>
      <c r="Q1696" s="26">
        <v>116000</v>
      </c>
      <c r="R1696">
        <v>23200</v>
      </c>
      <c r="S1696">
        <v>49670</v>
      </c>
      <c r="T1696" s="27">
        <f t="shared" si="105"/>
        <v>188870</v>
      </c>
      <c r="U1696" s="46" t="str">
        <f t="shared" si="106"/>
        <v>GA</v>
      </c>
      <c r="V1696">
        <f t="shared" si="107"/>
        <v>447626.71874176507</v>
      </c>
    </row>
    <row r="1697" spans="1:22" x14ac:dyDescent="0.2">
      <c r="A1697" s="24">
        <v>29067</v>
      </c>
      <c r="B1697" s="25" t="s">
        <v>1915</v>
      </c>
      <c r="C1697" s="46">
        <v>781</v>
      </c>
      <c r="D1697" s="46">
        <v>781</v>
      </c>
      <c r="E1697" s="53">
        <v>781</v>
      </c>
      <c r="F1697" s="54">
        <v>662.74</v>
      </c>
      <c r="G1697" s="46">
        <v>662.74</v>
      </c>
      <c r="H1697" s="53">
        <v>662.74</v>
      </c>
      <c r="I1697" s="54"/>
      <c r="J1697" s="46">
        <v>119.86879999999999</v>
      </c>
      <c r="K1697" s="54">
        <v>12.755850000000001</v>
      </c>
      <c r="L1697" s="46">
        <v>11.50639</v>
      </c>
      <c r="M1697" s="53">
        <f t="shared" si="104"/>
        <v>1.2494600000000009</v>
      </c>
      <c r="N1697" s="11">
        <v>2.376137302629961</v>
      </c>
      <c r="O1697" s="11">
        <v>2.143390091417535</v>
      </c>
      <c r="P1697" s="11">
        <v>0.23274721121242661</v>
      </c>
      <c r="Q1697" s="26">
        <v>980</v>
      </c>
      <c r="R1697">
        <v>157890</v>
      </c>
      <c r="S1697">
        <v>6460</v>
      </c>
      <c r="T1697" s="27">
        <f t="shared" si="105"/>
        <v>165330</v>
      </c>
      <c r="U1697" s="46" t="str">
        <f t="shared" si="106"/>
        <v>MO</v>
      </c>
      <c r="V1697">
        <f t="shared" si="107"/>
        <v>392846.78024381143</v>
      </c>
    </row>
    <row r="1698" spans="1:22" x14ac:dyDescent="0.2">
      <c r="A1698" s="24">
        <v>39111</v>
      </c>
      <c r="B1698" s="25" t="s">
        <v>1916</v>
      </c>
      <c r="C1698" s="46">
        <v>871</v>
      </c>
      <c r="D1698" s="46">
        <v>871</v>
      </c>
      <c r="E1698" s="53">
        <v>443</v>
      </c>
      <c r="F1698" s="54">
        <v>366.76</v>
      </c>
      <c r="G1698" s="46">
        <v>366.76</v>
      </c>
      <c r="H1698" s="53">
        <v>0</v>
      </c>
      <c r="I1698" s="54"/>
      <c r="J1698" s="46">
        <v>119.7317</v>
      </c>
      <c r="K1698" s="54">
        <v>25.277989999999999</v>
      </c>
      <c r="L1698" s="46">
        <v>23.43994</v>
      </c>
      <c r="M1698" s="53">
        <f t="shared" si="104"/>
        <v>1.8380499999999991</v>
      </c>
      <c r="N1698" s="11">
        <v>4.7087395175160509</v>
      </c>
      <c r="O1698" s="11">
        <v>4.3663507963333004</v>
      </c>
      <c r="P1698" s="11">
        <v>0.34238872118275121</v>
      </c>
      <c r="Q1698" s="26">
        <v>11560</v>
      </c>
      <c r="R1698">
        <v>30870</v>
      </c>
      <c r="S1698">
        <v>4550</v>
      </c>
      <c r="T1698" s="27">
        <f t="shared" si="105"/>
        <v>46980</v>
      </c>
      <c r="U1698" s="46" t="str">
        <f t="shared" si="106"/>
        <v>OH</v>
      </c>
      <c r="V1698">
        <f t="shared" si="107"/>
        <v>221216.58253290408</v>
      </c>
    </row>
    <row r="1699" spans="1:22" x14ac:dyDescent="0.2">
      <c r="A1699" s="24">
        <v>29123</v>
      </c>
      <c r="B1699" s="25" t="s">
        <v>1917</v>
      </c>
      <c r="C1699" s="46">
        <v>707</v>
      </c>
      <c r="D1699" s="46">
        <v>707</v>
      </c>
      <c r="E1699" s="53">
        <v>707</v>
      </c>
      <c r="F1699" s="54">
        <v>586.36</v>
      </c>
      <c r="G1699" s="46">
        <v>586.36</v>
      </c>
      <c r="H1699" s="53">
        <v>586.36</v>
      </c>
      <c r="I1699" s="54"/>
      <c r="J1699" s="46">
        <v>119.6972</v>
      </c>
      <c r="K1699" s="54">
        <v>12.73441</v>
      </c>
      <c r="L1699" s="46">
        <v>11.19177</v>
      </c>
      <c r="M1699" s="53">
        <f t="shared" si="104"/>
        <v>1.5426400000000005</v>
      </c>
      <c r="N1699" s="11">
        <v>2.3721434971392741</v>
      </c>
      <c r="O1699" s="11">
        <v>2.0847832311805892</v>
      </c>
      <c r="P1699" s="11">
        <v>0.28736026595868441</v>
      </c>
      <c r="Q1699" s="26">
        <v>2090</v>
      </c>
      <c r="R1699">
        <v>48120</v>
      </c>
      <c r="S1699">
        <v>5500</v>
      </c>
      <c r="T1699" s="27">
        <f t="shared" si="105"/>
        <v>55710</v>
      </c>
      <c r="U1699" s="46" t="str">
        <f t="shared" si="106"/>
        <v>MO</v>
      </c>
      <c r="V1699">
        <f t="shared" si="107"/>
        <v>132152.11422562896</v>
      </c>
    </row>
    <row r="1700" spans="1:22" x14ac:dyDescent="0.2">
      <c r="A1700" s="24">
        <v>40149</v>
      </c>
      <c r="B1700" s="25" t="s">
        <v>1918</v>
      </c>
      <c r="C1700" s="46">
        <v>251</v>
      </c>
      <c r="D1700" s="46">
        <v>520</v>
      </c>
      <c r="E1700" s="53">
        <v>266</v>
      </c>
      <c r="F1700" s="54">
        <v>0</v>
      </c>
      <c r="G1700" s="46">
        <v>161.68</v>
      </c>
      <c r="H1700" s="53">
        <v>0</v>
      </c>
      <c r="I1700" s="54"/>
      <c r="J1700" s="46">
        <v>119.4025</v>
      </c>
      <c r="K1700" s="54">
        <v>11.508459999999999</v>
      </c>
      <c r="L1700" s="46">
        <v>14.610279999999999</v>
      </c>
      <c r="M1700" s="53">
        <f t="shared" si="104"/>
        <v>-3.10182</v>
      </c>
      <c r="N1700" s="11">
        <v>2.1437756873767562</v>
      </c>
      <c r="O1700" s="11">
        <v>2.7215772614030791</v>
      </c>
      <c r="P1700" s="11">
        <v>-0.57780157402632248</v>
      </c>
      <c r="Q1700" s="26">
        <v>363610</v>
      </c>
      <c r="R1700">
        <v>20</v>
      </c>
      <c r="S1700">
        <v>152360</v>
      </c>
      <c r="T1700" s="27">
        <f t="shared" si="105"/>
        <v>515990</v>
      </c>
      <c r="U1700" s="46" t="str">
        <f t="shared" si="106"/>
        <v>OK</v>
      </c>
      <c r="V1700">
        <f t="shared" si="107"/>
        <v>1106166.8169295324</v>
      </c>
    </row>
    <row r="1701" spans="1:22" x14ac:dyDescent="0.2">
      <c r="A1701" s="24">
        <v>29203</v>
      </c>
      <c r="B1701" s="25" t="s">
        <v>1919</v>
      </c>
      <c r="C1701" s="46">
        <v>588</v>
      </c>
      <c r="D1701" s="46">
        <v>588</v>
      </c>
      <c r="E1701" s="53">
        <v>588</v>
      </c>
      <c r="F1701" s="54">
        <v>463.38</v>
      </c>
      <c r="G1701" s="46">
        <v>463.38</v>
      </c>
      <c r="H1701" s="53">
        <v>463.38</v>
      </c>
      <c r="I1701" s="54"/>
      <c r="J1701" s="46">
        <v>119.07899999999999</v>
      </c>
      <c r="K1701" s="54">
        <v>12.65817</v>
      </c>
      <c r="L1701" s="46">
        <v>11.12068</v>
      </c>
      <c r="M1701" s="53">
        <f t="shared" si="104"/>
        <v>1.53749</v>
      </c>
      <c r="N1701" s="11">
        <v>2.3579416440324619</v>
      </c>
      <c r="O1701" s="11">
        <v>2.0715407110158051</v>
      </c>
      <c r="P1701" s="11">
        <v>0.28640093301665809</v>
      </c>
      <c r="Q1701" s="26">
        <v>310</v>
      </c>
      <c r="R1701">
        <v>68400</v>
      </c>
      <c r="S1701">
        <v>5560</v>
      </c>
      <c r="T1701" s="27">
        <f t="shared" si="105"/>
        <v>74270</v>
      </c>
      <c r="U1701" s="46" t="str">
        <f t="shared" si="106"/>
        <v>MO</v>
      </c>
      <c r="V1701">
        <f t="shared" si="107"/>
        <v>175124.32590229093</v>
      </c>
    </row>
    <row r="1702" spans="1:22" x14ac:dyDescent="0.2">
      <c r="A1702" s="24">
        <v>54079</v>
      </c>
      <c r="B1702" s="25" t="s">
        <v>1920</v>
      </c>
      <c r="C1702" s="46">
        <v>1426</v>
      </c>
      <c r="D1702" s="46">
        <v>0</v>
      </c>
      <c r="E1702" s="53">
        <v>504</v>
      </c>
      <c r="F1702" s="54">
        <v>1157.74</v>
      </c>
      <c r="G1702" s="46">
        <v>0</v>
      </c>
      <c r="H1702" s="53">
        <v>235.74</v>
      </c>
      <c r="I1702" s="54"/>
      <c r="J1702" s="46">
        <v>119.04049999999999</v>
      </c>
      <c r="K1702" s="54">
        <v>25.07742</v>
      </c>
      <c r="L1702" s="46">
        <v>22.814990000000002</v>
      </c>
      <c r="M1702" s="53">
        <f t="shared" si="104"/>
        <v>2.2624299999999984</v>
      </c>
      <c r="N1702" s="11">
        <v>4.671377690684559</v>
      </c>
      <c r="O1702" s="11">
        <v>4.2499362095140292</v>
      </c>
      <c r="P1702" s="11">
        <v>0.42144148117052938</v>
      </c>
      <c r="Q1702" s="26">
        <v>4730</v>
      </c>
      <c r="R1702">
        <v>15500</v>
      </c>
      <c r="S1702">
        <v>2740</v>
      </c>
      <c r="T1702" s="27">
        <f t="shared" si="105"/>
        <v>22970</v>
      </c>
      <c r="U1702" s="46" t="str">
        <f t="shared" si="106"/>
        <v>WV</v>
      </c>
      <c r="V1702">
        <f t="shared" si="107"/>
        <v>107301.54555502432</v>
      </c>
    </row>
    <row r="1703" spans="1:22" x14ac:dyDescent="0.2">
      <c r="A1703" s="24">
        <v>21073</v>
      </c>
      <c r="B1703" s="25" t="s">
        <v>1921</v>
      </c>
      <c r="C1703" s="46">
        <v>2279</v>
      </c>
      <c r="D1703" s="46">
        <v>2279</v>
      </c>
      <c r="E1703" s="53">
        <v>501</v>
      </c>
      <c r="F1703" s="54">
        <v>2055.42</v>
      </c>
      <c r="G1703" s="46">
        <v>2055.42</v>
      </c>
      <c r="H1703" s="53">
        <v>277.42</v>
      </c>
      <c r="I1703" s="54"/>
      <c r="J1703" s="46">
        <v>119.0355</v>
      </c>
      <c r="K1703" s="54">
        <v>11.594569999999999</v>
      </c>
      <c r="L1703" s="46">
        <v>16.804680000000001</v>
      </c>
      <c r="M1703" s="53">
        <f t="shared" si="104"/>
        <v>-5.210110000000002</v>
      </c>
      <c r="N1703" s="11">
        <v>2.1598161067239161</v>
      </c>
      <c r="O1703" s="11">
        <v>3.1303462338268049</v>
      </c>
      <c r="P1703" s="11">
        <v>-0.97053012710288911</v>
      </c>
      <c r="Q1703" s="26">
        <v>2200</v>
      </c>
      <c r="R1703">
        <v>49750</v>
      </c>
      <c r="S1703">
        <v>2280</v>
      </c>
      <c r="T1703" s="27">
        <f t="shared" si="105"/>
        <v>54230</v>
      </c>
      <c r="U1703" s="46" t="str">
        <f t="shared" si="106"/>
        <v>KY</v>
      </c>
      <c r="V1703">
        <f t="shared" si="107"/>
        <v>117126.82746763797</v>
      </c>
    </row>
    <row r="1704" spans="1:22" x14ac:dyDescent="0.2">
      <c r="A1704" s="24">
        <v>29069</v>
      </c>
      <c r="B1704" s="25" t="s">
        <v>1922</v>
      </c>
      <c r="C1704" s="46">
        <v>381</v>
      </c>
      <c r="D1704" s="46">
        <v>397</v>
      </c>
      <c r="E1704" s="53">
        <v>0</v>
      </c>
      <c r="F1704" s="54">
        <v>281.7</v>
      </c>
      <c r="G1704" s="46">
        <v>297.7</v>
      </c>
      <c r="H1704" s="53">
        <v>0</v>
      </c>
      <c r="I1704" s="54">
        <v>118.98390000000001</v>
      </c>
      <c r="J1704" s="46">
        <v>118.98390000000001</v>
      </c>
      <c r="K1704" s="54">
        <v>14.15892</v>
      </c>
      <c r="L1704" s="46">
        <v>11.5777</v>
      </c>
      <c r="M1704" s="53">
        <f t="shared" si="104"/>
        <v>2.5812200000000001</v>
      </c>
      <c r="N1704" s="11">
        <v>2.63749871446853</v>
      </c>
      <c r="O1704" s="11">
        <v>2.156673592795376</v>
      </c>
      <c r="P1704" s="11">
        <v>0.48082512167315439</v>
      </c>
      <c r="Q1704" s="26">
        <v>289500</v>
      </c>
      <c r="R1704">
        <v>6150</v>
      </c>
      <c r="S1704">
        <v>20</v>
      </c>
      <c r="T1704" s="27">
        <f t="shared" si="105"/>
        <v>295670</v>
      </c>
      <c r="U1704" s="46" t="str">
        <f t="shared" si="106"/>
        <v>MO</v>
      </c>
      <c r="V1704">
        <f t="shared" si="107"/>
        <v>779829.24490691023</v>
      </c>
    </row>
    <row r="1705" spans="1:22" x14ac:dyDescent="0.2">
      <c r="A1705" s="24">
        <v>51093</v>
      </c>
      <c r="B1705" s="25" t="s">
        <v>1923</v>
      </c>
      <c r="C1705" s="46">
        <v>1433</v>
      </c>
      <c r="D1705" s="46">
        <v>1452</v>
      </c>
      <c r="E1705" s="53">
        <v>886</v>
      </c>
      <c r="F1705" s="54">
        <v>1090.28</v>
      </c>
      <c r="G1705" s="46">
        <v>1109.28</v>
      </c>
      <c r="H1705" s="53">
        <v>543.28</v>
      </c>
      <c r="I1705" s="54">
        <v>118.98390000000001</v>
      </c>
      <c r="J1705" s="46">
        <v>118.98390000000001</v>
      </c>
      <c r="K1705" s="54">
        <v>12.256169999999999</v>
      </c>
      <c r="L1705" s="46">
        <v>18.998249999999999</v>
      </c>
      <c r="M1705" s="53">
        <f t="shared" si="104"/>
        <v>-6.7420799999999996</v>
      </c>
      <c r="N1705" s="11">
        <v>2.2830577910820709</v>
      </c>
      <c r="O1705" s="11">
        <v>3.5389605953103591</v>
      </c>
      <c r="P1705" s="11">
        <v>-1.255902804228288</v>
      </c>
      <c r="Q1705" s="26">
        <v>51540</v>
      </c>
      <c r="R1705">
        <v>24700</v>
      </c>
      <c r="S1705">
        <v>0</v>
      </c>
      <c r="T1705" s="27">
        <f t="shared" si="105"/>
        <v>76240</v>
      </c>
      <c r="U1705" s="46" t="str">
        <f t="shared" si="106"/>
        <v>VA</v>
      </c>
      <c r="V1705">
        <f t="shared" si="107"/>
        <v>174060.32599209709</v>
      </c>
    </row>
    <row r="1706" spans="1:22" x14ac:dyDescent="0.2">
      <c r="A1706" s="24">
        <v>46059</v>
      </c>
      <c r="B1706" s="25" t="s">
        <v>1924</v>
      </c>
      <c r="C1706" s="46">
        <v>316</v>
      </c>
      <c r="D1706" s="46">
        <v>316</v>
      </c>
      <c r="E1706" s="53">
        <v>136</v>
      </c>
      <c r="F1706" s="54">
        <v>139.4</v>
      </c>
      <c r="G1706" s="46">
        <v>139.4</v>
      </c>
      <c r="H1706" s="53">
        <v>0</v>
      </c>
      <c r="I1706" s="54"/>
      <c r="J1706" s="46">
        <v>118.943</v>
      </c>
      <c r="K1706" s="54">
        <v>13.81776</v>
      </c>
      <c r="L1706" s="46">
        <v>11.47386</v>
      </c>
      <c r="M1706" s="53">
        <f t="shared" si="104"/>
        <v>2.3438999999999997</v>
      </c>
      <c r="N1706" s="11">
        <v>2.5739480297109298</v>
      </c>
      <c r="O1706" s="11">
        <v>2.13733046023227</v>
      </c>
      <c r="P1706" s="11">
        <v>0.43661756947865987</v>
      </c>
      <c r="Q1706" s="26">
        <v>6850</v>
      </c>
      <c r="R1706">
        <v>3440</v>
      </c>
      <c r="S1706">
        <v>6580</v>
      </c>
      <c r="T1706" s="27">
        <f t="shared" si="105"/>
        <v>16870</v>
      </c>
      <c r="U1706" s="46" t="str">
        <f t="shared" si="106"/>
        <v>SD</v>
      </c>
      <c r="V1706">
        <f t="shared" si="107"/>
        <v>43422.503261223384</v>
      </c>
    </row>
    <row r="1707" spans="1:22" x14ac:dyDescent="0.2">
      <c r="A1707" s="24">
        <v>1045</v>
      </c>
      <c r="B1707" s="25" t="s">
        <v>1925</v>
      </c>
      <c r="C1707" s="46">
        <v>1141</v>
      </c>
      <c r="D1707" s="46">
        <v>1141</v>
      </c>
      <c r="E1707" s="53">
        <v>237</v>
      </c>
      <c r="F1707" s="54">
        <v>759.16</v>
      </c>
      <c r="G1707" s="46">
        <v>759.16</v>
      </c>
      <c r="H1707" s="53">
        <v>0</v>
      </c>
      <c r="I1707" s="54">
        <v>118.8574</v>
      </c>
      <c r="J1707" s="46">
        <v>118.8574</v>
      </c>
      <c r="K1707" s="54">
        <v>11.544879999999999</v>
      </c>
      <c r="L1707" s="46">
        <v>16.795490000000001</v>
      </c>
      <c r="M1707" s="53">
        <f t="shared" si="104"/>
        <v>-5.2506100000000018</v>
      </c>
      <c r="N1707" s="11">
        <v>2.1505599409201719</v>
      </c>
      <c r="O1707" s="11">
        <v>3.128634336790451</v>
      </c>
      <c r="P1707" s="11">
        <v>-0.97807439587027933</v>
      </c>
      <c r="Q1707" s="26">
        <v>47300</v>
      </c>
      <c r="R1707">
        <v>25460</v>
      </c>
      <c r="S1707">
        <v>850</v>
      </c>
      <c r="T1707" s="27">
        <f t="shared" si="105"/>
        <v>73610</v>
      </c>
      <c r="U1707" s="46" t="str">
        <f t="shared" si="106"/>
        <v>AL</v>
      </c>
      <c r="V1707">
        <f t="shared" si="107"/>
        <v>158302.71725113384</v>
      </c>
    </row>
    <row r="1708" spans="1:22" x14ac:dyDescent="0.2">
      <c r="A1708" s="24">
        <v>42007</v>
      </c>
      <c r="B1708" s="25" t="s">
        <v>1926</v>
      </c>
      <c r="C1708" s="46">
        <v>2553</v>
      </c>
      <c r="D1708" s="46">
        <v>2553</v>
      </c>
      <c r="E1708" s="53">
        <v>1002</v>
      </c>
      <c r="F1708" s="54">
        <v>2135.6</v>
      </c>
      <c r="G1708" s="46">
        <v>2135.6</v>
      </c>
      <c r="H1708" s="53">
        <v>584.6</v>
      </c>
      <c r="I1708" s="54"/>
      <c r="J1708" s="46">
        <v>118.8383</v>
      </c>
      <c r="K1708" s="54">
        <v>23.627330000000001</v>
      </c>
      <c r="L1708" s="46">
        <v>21.772220000000001</v>
      </c>
      <c r="M1708" s="53">
        <f t="shared" si="104"/>
        <v>1.8551099999999998</v>
      </c>
      <c r="N1708" s="11">
        <v>4.4012574759461698</v>
      </c>
      <c r="O1708" s="11">
        <v>4.0556908479690561</v>
      </c>
      <c r="P1708" s="11">
        <v>0.34556662797711368</v>
      </c>
      <c r="Q1708" s="26">
        <v>12550</v>
      </c>
      <c r="R1708">
        <v>30750</v>
      </c>
      <c r="S1708">
        <v>3930</v>
      </c>
      <c r="T1708" s="27">
        <f t="shared" si="105"/>
        <v>47230</v>
      </c>
      <c r="U1708" s="46" t="str">
        <f t="shared" si="106"/>
        <v>PA</v>
      </c>
      <c r="V1708">
        <f t="shared" si="107"/>
        <v>207871.39058893759</v>
      </c>
    </row>
    <row r="1709" spans="1:22" x14ac:dyDescent="0.2">
      <c r="A1709" s="24">
        <v>54037</v>
      </c>
      <c r="B1709" s="25" t="s">
        <v>1927</v>
      </c>
      <c r="C1709" s="46">
        <v>3722</v>
      </c>
      <c r="D1709" s="46">
        <v>0</v>
      </c>
      <c r="E1709" s="53">
        <v>1127</v>
      </c>
      <c r="F1709" s="54">
        <v>3497.72</v>
      </c>
      <c r="G1709" s="46">
        <v>0</v>
      </c>
      <c r="H1709" s="53">
        <v>902.72</v>
      </c>
      <c r="I1709" s="54">
        <v>118.7308</v>
      </c>
      <c r="J1709" s="46">
        <v>118.7308</v>
      </c>
      <c r="K1709" s="54">
        <v>23.931889999999999</v>
      </c>
      <c r="L1709" s="46">
        <v>21.93113</v>
      </c>
      <c r="M1709" s="53">
        <f t="shared" si="104"/>
        <v>2.0007599999999996</v>
      </c>
      <c r="N1709" s="11">
        <v>4.4579903770769436</v>
      </c>
      <c r="O1709" s="11">
        <v>4.0852923232734</v>
      </c>
      <c r="P1709" s="11">
        <v>0.37269805380354259</v>
      </c>
      <c r="Q1709" s="26">
        <v>8860</v>
      </c>
      <c r="R1709">
        <v>67130</v>
      </c>
      <c r="S1709">
        <v>0</v>
      </c>
      <c r="T1709" s="27">
        <f t="shared" si="105"/>
        <v>75990</v>
      </c>
      <c r="U1709" s="46" t="str">
        <f t="shared" si="106"/>
        <v>WV</v>
      </c>
      <c r="V1709">
        <f t="shared" si="107"/>
        <v>338762.68875407695</v>
      </c>
    </row>
    <row r="1710" spans="1:22" x14ac:dyDescent="0.2">
      <c r="A1710" s="24">
        <v>21215</v>
      </c>
      <c r="B1710" s="25" t="s">
        <v>1928</v>
      </c>
      <c r="C1710" s="46">
        <v>1825</v>
      </c>
      <c r="D1710" s="46">
        <v>1509</v>
      </c>
      <c r="E1710" s="53">
        <v>19</v>
      </c>
      <c r="F1710" s="54">
        <v>1590.36</v>
      </c>
      <c r="G1710" s="46">
        <v>1274.3599999999999</v>
      </c>
      <c r="H1710" s="53">
        <v>0</v>
      </c>
      <c r="I1710" s="54"/>
      <c r="J1710" s="46">
        <v>118.7002</v>
      </c>
      <c r="K1710" s="54">
        <v>11.86402</v>
      </c>
      <c r="L1710" s="46">
        <v>19.28256</v>
      </c>
      <c r="M1710" s="53">
        <f t="shared" si="104"/>
        <v>-7.4185400000000001</v>
      </c>
      <c r="N1710" s="11">
        <v>2.210008778807206</v>
      </c>
      <c r="O1710" s="11">
        <v>3.5919213620574379</v>
      </c>
      <c r="P1710" s="11">
        <v>-1.3819125832502319</v>
      </c>
      <c r="Q1710" s="26">
        <v>8950</v>
      </c>
      <c r="R1710">
        <v>39770</v>
      </c>
      <c r="S1710">
        <v>3610</v>
      </c>
      <c r="T1710" s="27">
        <f t="shared" si="105"/>
        <v>52330</v>
      </c>
      <c r="U1710" s="46" t="str">
        <f t="shared" si="106"/>
        <v>KY</v>
      </c>
      <c r="V1710">
        <f t="shared" si="107"/>
        <v>115649.7593949811</v>
      </c>
    </row>
    <row r="1711" spans="1:22" x14ac:dyDescent="0.2">
      <c r="A1711" s="24">
        <v>5069</v>
      </c>
      <c r="B1711" s="25" t="s">
        <v>1929</v>
      </c>
      <c r="C1711" s="46">
        <v>465</v>
      </c>
      <c r="D1711" s="46">
        <v>98</v>
      </c>
      <c r="E1711" s="53">
        <v>127</v>
      </c>
      <c r="F1711" s="54">
        <v>98.399990000000003</v>
      </c>
      <c r="G1711" s="46">
        <v>0</v>
      </c>
      <c r="H1711" s="53">
        <v>0</v>
      </c>
      <c r="I1711" s="54">
        <v>118.4776</v>
      </c>
      <c r="J1711" s="46">
        <v>118.4776</v>
      </c>
      <c r="K1711" s="54">
        <v>11.21754</v>
      </c>
      <c r="L1711" s="46">
        <v>16.45194</v>
      </c>
      <c r="M1711" s="53">
        <f t="shared" si="104"/>
        <v>-5.2344000000000008</v>
      </c>
      <c r="N1711" s="11">
        <v>2.0895836214555432</v>
      </c>
      <c r="O1711" s="11">
        <v>3.064638447036454</v>
      </c>
      <c r="P1711" s="11">
        <v>-0.97505482558091128</v>
      </c>
      <c r="Q1711" s="26">
        <v>276460</v>
      </c>
      <c r="R1711">
        <v>5410</v>
      </c>
      <c r="S1711">
        <v>10</v>
      </c>
      <c r="T1711" s="27">
        <f t="shared" si="105"/>
        <v>281880</v>
      </c>
      <c r="U1711" s="46" t="str">
        <f t="shared" si="106"/>
        <v>AR</v>
      </c>
      <c r="V1711">
        <f t="shared" si="107"/>
        <v>589011.83121588849</v>
      </c>
    </row>
    <row r="1712" spans="1:22" x14ac:dyDescent="0.2">
      <c r="A1712" s="24">
        <v>13055</v>
      </c>
      <c r="B1712" s="25" t="s">
        <v>1930</v>
      </c>
      <c r="C1712" s="46">
        <v>1419</v>
      </c>
      <c r="D1712" s="46">
        <v>1419</v>
      </c>
      <c r="E1712" s="53">
        <v>1419</v>
      </c>
      <c r="F1712" s="54">
        <v>995.4</v>
      </c>
      <c r="G1712" s="46">
        <v>995.4</v>
      </c>
      <c r="H1712" s="53">
        <v>995.4</v>
      </c>
      <c r="I1712" s="54">
        <v>118.4776</v>
      </c>
      <c r="J1712" s="46">
        <v>118.4776</v>
      </c>
      <c r="K1712" s="54">
        <v>12.2219</v>
      </c>
      <c r="L1712" s="46">
        <v>19.290189999999999</v>
      </c>
      <c r="M1712" s="53">
        <f t="shared" si="104"/>
        <v>-7.0682899999999993</v>
      </c>
      <c r="N1712" s="11">
        <v>2.2766740357571722</v>
      </c>
      <c r="O1712" s="11">
        <v>3.5933426650375662</v>
      </c>
      <c r="P1712" s="11">
        <v>-1.3166686292803951</v>
      </c>
      <c r="Q1712" s="26">
        <v>4940</v>
      </c>
      <c r="R1712">
        <v>32340</v>
      </c>
      <c r="S1712">
        <v>5260</v>
      </c>
      <c r="T1712" s="27">
        <f t="shared" si="105"/>
        <v>42540</v>
      </c>
      <c r="U1712" s="46" t="str">
        <f t="shared" si="106"/>
        <v>GA</v>
      </c>
      <c r="V1712">
        <f t="shared" si="107"/>
        <v>96849.713481110099</v>
      </c>
    </row>
    <row r="1713" spans="1:22" x14ac:dyDescent="0.2">
      <c r="A1713" s="24">
        <v>47177</v>
      </c>
      <c r="B1713" s="25" t="s">
        <v>1931</v>
      </c>
      <c r="C1713" s="46">
        <v>466</v>
      </c>
      <c r="D1713" s="46">
        <v>397</v>
      </c>
      <c r="E1713" s="53">
        <v>209</v>
      </c>
      <c r="F1713" s="54">
        <v>247.24</v>
      </c>
      <c r="G1713" s="46">
        <v>178.24</v>
      </c>
      <c r="H1713" s="53">
        <v>0</v>
      </c>
      <c r="I1713" s="54">
        <v>118.4776</v>
      </c>
      <c r="J1713" s="46">
        <v>118.4776</v>
      </c>
      <c r="K1713" s="54">
        <v>11.422940000000001</v>
      </c>
      <c r="L1713" s="46">
        <v>15.846</v>
      </c>
      <c r="M1713" s="53">
        <f t="shared" si="104"/>
        <v>-4.4230599999999995</v>
      </c>
      <c r="N1713" s="11">
        <v>2.1278451721918872</v>
      </c>
      <c r="O1713" s="11">
        <v>2.9517650095818269</v>
      </c>
      <c r="P1713" s="11">
        <v>-0.82391983738994046</v>
      </c>
      <c r="Q1713" s="26">
        <v>28570</v>
      </c>
      <c r="R1713">
        <v>105660</v>
      </c>
      <c r="S1713">
        <v>3730</v>
      </c>
      <c r="T1713" s="27">
        <f t="shared" si="105"/>
        <v>137960</v>
      </c>
      <c r="U1713" s="46" t="str">
        <f t="shared" si="106"/>
        <v>TN</v>
      </c>
      <c r="V1713">
        <f t="shared" si="107"/>
        <v>293557.51995559275</v>
      </c>
    </row>
    <row r="1714" spans="1:22" x14ac:dyDescent="0.2">
      <c r="A1714" s="24">
        <v>21117</v>
      </c>
      <c r="B1714" s="25" t="s">
        <v>1932</v>
      </c>
      <c r="C1714" s="46">
        <v>2394</v>
      </c>
      <c r="D1714" s="46">
        <v>2394</v>
      </c>
      <c r="E1714" s="53">
        <v>1141</v>
      </c>
      <c r="F1714" s="54">
        <v>2175.56</v>
      </c>
      <c r="G1714" s="46">
        <v>2175.56</v>
      </c>
      <c r="H1714" s="53">
        <v>922.56</v>
      </c>
      <c r="I1714" s="54"/>
      <c r="J1714" s="46">
        <v>118.35169999999999</v>
      </c>
      <c r="K1714" s="54">
        <v>11.4693</v>
      </c>
      <c r="L1714" s="46">
        <v>16.25291</v>
      </c>
      <c r="M1714" s="53">
        <f t="shared" si="104"/>
        <v>-4.7836099999999995</v>
      </c>
      <c r="N1714" s="11">
        <v>2.1364810314525342</v>
      </c>
      <c r="O1714" s="11">
        <v>3.027563488696364</v>
      </c>
      <c r="P1714" s="11">
        <v>-0.89108245724382973</v>
      </c>
      <c r="Q1714" s="26">
        <v>620</v>
      </c>
      <c r="R1714">
        <v>25010</v>
      </c>
      <c r="S1714">
        <v>2060</v>
      </c>
      <c r="T1714" s="27">
        <f t="shared" si="105"/>
        <v>27690</v>
      </c>
      <c r="U1714" s="46" t="str">
        <f t="shared" si="106"/>
        <v>KY</v>
      </c>
      <c r="V1714">
        <f t="shared" si="107"/>
        <v>59159.159760920673</v>
      </c>
    </row>
    <row r="1715" spans="1:22" x14ac:dyDescent="0.2">
      <c r="A1715" s="24">
        <v>36031</v>
      </c>
      <c r="B1715" s="25" t="s">
        <v>1933</v>
      </c>
      <c r="C1715" s="46">
        <v>1338</v>
      </c>
      <c r="D1715" s="46">
        <v>1338</v>
      </c>
      <c r="E1715" s="53">
        <v>99</v>
      </c>
      <c r="F1715" s="54">
        <v>1196.2</v>
      </c>
      <c r="G1715" s="46">
        <v>1196.2</v>
      </c>
      <c r="H1715" s="53">
        <v>0</v>
      </c>
      <c r="I1715" s="54">
        <v>118.351</v>
      </c>
      <c r="J1715" s="46">
        <v>118.351</v>
      </c>
      <c r="K1715" s="54">
        <v>22.133220000000001</v>
      </c>
      <c r="L1715" s="46">
        <v>20.51831</v>
      </c>
      <c r="M1715" s="53">
        <f t="shared" si="104"/>
        <v>1.6149100000000018</v>
      </c>
      <c r="N1715" s="11">
        <v>4.1229372930314723</v>
      </c>
      <c r="O1715" s="11">
        <v>3.8221146985834218</v>
      </c>
      <c r="P1715" s="11">
        <v>0.30082259444804971</v>
      </c>
      <c r="Q1715" s="26">
        <v>21750</v>
      </c>
      <c r="R1715">
        <v>12420</v>
      </c>
      <c r="S1715">
        <v>3750</v>
      </c>
      <c r="T1715" s="27">
        <f t="shared" si="105"/>
        <v>37920</v>
      </c>
      <c r="U1715" s="46" t="str">
        <f t="shared" si="106"/>
        <v>NY</v>
      </c>
      <c r="V1715">
        <f t="shared" si="107"/>
        <v>156341.78215175343</v>
      </c>
    </row>
    <row r="1716" spans="1:22" x14ac:dyDescent="0.2">
      <c r="A1716" s="24">
        <v>29093</v>
      </c>
      <c r="B1716" s="25" t="s">
        <v>1934</v>
      </c>
      <c r="C1716" s="46">
        <v>535</v>
      </c>
      <c r="D1716" s="46">
        <v>466</v>
      </c>
      <c r="E1716" s="53">
        <v>563</v>
      </c>
      <c r="F1716" s="54">
        <v>413.22</v>
      </c>
      <c r="G1716" s="46">
        <v>344.22</v>
      </c>
      <c r="H1716" s="53">
        <v>441.22</v>
      </c>
      <c r="I1716" s="54"/>
      <c r="J1716" s="46">
        <v>118.2847</v>
      </c>
      <c r="K1716" s="54">
        <v>12.69469</v>
      </c>
      <c r="L1716" s="46">
        <v>11.16489</v>
      </c>
      <c r="M1716" s="53">
        <f t="shared" si="104"/>
        <v>1.5297999999999998</v>
      </c>
      <c r="N1716" s="11">
        <v>2.3647445253999959</v>
      </c>
      <c r="O1716" s="11">
        <v>2.0797760720579359</v>
      </c>
      <c r="P1716" s="11">
        <v>0.28496845334205978</v>
      </c>
      <c r="Q1716" s="26">
        <v>40</v>
      </c>
      <c r="R1716">
        <v>28880</v>
      </c>
      <c r="S1716">
        <v>4030</v>
      </c>
      <c r="T1716" s="27">
        <f t="shared" si="105"/>
        <v>32950</v>
      </c>
      <c r="U1716" s="46" t="str">
        <f t="shared" si="106"/>
        <v>MO</v>
      </c>
      <c r="V1716">
        <f t="shared" si="107"/>
        <v>77918.332111929863</v>
      </c>
    </row>
    <row r="1717" spans="1:22" x14ac:dyDescent="0.2">
      <c r="A1717" s="24">
        <v>17191</v>
      </c>
      <c r="B1717" s="25" t="s">
        <v>1935</v>
      </c>
      <c r="C1717" s="46">
        <v>782</v>
      </c>
      <c r="D1717" s="46">
        <v>857</v>
      </c>
      <c r="E1717" s="53">
        <v>67</v>
      </c>
      <c r="F1717" s="54">
        <v>674.4</v>
      </c>
      <c r="G1717" s="46">
        <v>749.4</v>
      </c>
      <c r="H1717" s="53">
        <v>0</v>
      </c>
      <c r="I1717" s="54">
        <v>118.22450000000001</v>
      </c>
      <c r="J1717" s="46">
        <v>118.22450000000001</v>
      </c>
      <c r="K1717" s="54">
        <v>13.549149999999999</v>
      </c>
      <c r="L1717" s="46">
        <v>11.52857</v>
      </c>
      <c r="M1717" s="53">
        <f t="shared" si="104"/>
        <v>2.0205799999999989</v>
      </c>
      <c r="N1717" s="11">
        <v>2.523911831350222</v>
      </c>
      <c r="O1717" s="11">
        <v>2.1475217428066879</v>
      </c>
      <c r="P1717" s="11">
        <v>0.37639008854353451</v>
      </c>
      <c r="Q1717" s="26">
        <v>255060</v>
      </c>
      <c r="R1717">
        <v>91810</v>
      </c>
      <c r="S1717">
        <v>3790</v>
      </c>
      <c r="T1717" s="27">
        <f t="shared" si="105"/>
        <v>350660</v>
      </c>
      <c r="U1717" s="46" t="str">
        <f t="shared" si="106"/>
        <v>IL</v>
      </c>
      <c r="V1717">
        <f t="shared" si="107"/>
        <v>885034.92278126883</v>
      </c>
    </row>
    <row r="1718" spans="1:22" x14ac:dyDescent="0.2">
      <c r="A1718" s="24">
        <v>51071</v>
      </c>
      <c r="B1718" s="25" t="s">
        <v>1936</v>
      </c>
      <c r="C1718" s="46">
        <v>918</v>
      </c>
      <c r="D1718" s="46">
        <v>1098</v>
      </c>
      <c r="E1718" s="53">
        <v>285</v>
      </c>
      <c r="F1718" s="54">
        <v>650.98</v>
      </c>
      <c r="G1718" s="46">
        <v>830.98</v>
      </c>
      <c r="H1718" s="53">
        <v>17.98001</v>
      </c>
      <c r="I1718" s="54"/>
      <c r="J1718" s="46">
        <v>118.1454</v>
      </c>
      <c r="K1718" s="54">
        <v>11.033250000000001</v>
      </c>
      <c r="L1718" s="46">
        <v>16.57244</v>
      </c>
      <c r="M1718" s="53">
        <f t="shared" si="104"/>
        <v>-5.5391899999999996</v>
      </c>
      <c r="N1718" s="11">
        <v>2.0552544043903</v>
      </c>
      <c r="O1718" s="11">
        <v>3.0870849750974552</v>
      </c>
      <c r="P1718" s="11">
        <v>-1.031830570707154</v>
      </c>
      <c r="Q1718" s="26">
        <v>1480</v>
      </c>
      <c r="R1718">
        <v>30560</v>
      </c>
      <c r="S1718">
        <v>410</v>
      </c>
      <c r="T1718" s="27">
        <f t="shared" si="105"/>
        <v>32450</v>
      </c>
      <c r="U1718" s="46" t="str">
        <f t="shared" si="106"/>
        <v>VA</v>
      </c>
      <c r="V1718">
        <f t="shared" si="107"/>
        <v>66693.005422465241</v>
      </c>
    </row>
    <row r="1719" spans="1:22" x14ac:dyDescent="0.2">
      <c r="A1719" s="24">
        <v>46069</v>
      </c>
      <c r="B1719" s="25" t="s">
        <v>1937</v>
      </c>
      <c r="C1719" s="46">
        <v>257</v>
      </c>
      <c r="D1719" s="46">
        <v>257</v>
      </c>
      <c r="E1719" s="53">
        <v>17</v>
      </c>
      <c r="F1719" s="54">
        <v>80.399990000000003</v>
      </c>
      <c r="G1719" s="46">
        <v>80.399990000000003</v>
      </c>
      <c r="H1719" s="53">
        <v>0</v>
      </c>
      <c r="I1719" s="54"/>
      <c r="J1719" s="46">
        <v>118.11709999999999</v>
      </c>
      <c r="K1719" s="54">
        <v>0</v>
      </c>
      <c r="L1719" s="46">
        <v>0</v>
      </c>
      <c r="M1719" s="53">
        <f t="shared" si="104"/>
        <v>0</v>
      </c>
      <c r="N1719" s="11">
        <v>0</v>
      </c>
      <c r="O1719" s="11">
        <v>0</v>
      </c>
      <c r="P1719" s="11">
        <v>0</v>
      </c>
      <c r="Q1719" s="26">
        <v>0</v>
      </c>
      <c r="R1719">
        <v>0</v>
      </c>
      <c r="S1719">
        <v>0</v>
      </c>
      <c r="T1719" s="27">
        <f t="shared" si="105"/>
        <v>0</v>
      </c>
      <c r="U1719" s="46" t="str">
        <f t="shared" si="106"/>
        <v>SD</v>
      </c>
      <c r="V1719">
        <f t="shared" si="107"/>
        <v>0</v>
      </c>
    </row>
    <row r="1720" spans="1:22" x14ac:dyDescent="0.2">
      <c r="A1720" s="24">
        <v>26133</v>
      </c>
      <c r="B1720" s="25" t="s">
        <v>1938</v>
      </c>
      <c r="C1720" s="46">
        <v>1120</v>
      </c>
      <c r="D1720" s="46">
        <v>1120</v>
      </c>
      <c r="E1720" s="53">
        <v>232</v>
      </c>
      <c r="F1720" s="54">
        <v>953.98</v>
      </c>
      <c r="G1720" s="46">
        <v>953.98</v>
      </c>
      <c r="H1720" s="53">
        <v>65.980009999999993</v>
      </c>
      <c r="I1720" s="54">
        <v>118.0979</v>
      </c>
      <c r="J1720" s="46">
        <v>118.0979</v>
      </c>
      <c r="K1720" s="54">
        <v>17.083970000000001</v>
      </c>
      <c r="L1720" s="46">
        <v>15.11279</v>
      </c>
      <c r="M1720" s="53">
        <f t="shared" si="104"/>
        <v>1.9711800000000004</v>
      </c>
      <c r="N1720" s="11">
        <v>3.18237188380321</v>
      </c>
      <c r="O1720" s="11">
        <v>2.8151839403734789</v>
      </c>
      <c r="P1720" s="11">
        <v>0.36718794342973038</v>
      </c>
      <c r="Q1720" s="26">
        <v>52070</v>
      </c>
      <c r="R1720">
        <v>35010</v>
      </c>
      <c r="S1720">
        <v>33610</v>
      </c>
      <c r="T1720" s="27">
        <f t="shared" si="105"/>
        <v>120690</v>
      </c>
      <c r="U1720" s="46" t="str">
        <f t="shared" si="106"/>
        <v>MI</v>
      </c>
      <c r="V1720">
        <f t="shared" si="107"/>
        <v>384080.46265620942</v>
      </c>
    </row>
    <row r="1721" spans="1:22" x14ac:dyDescent="0.2">
      <c r="A1721" s="24">
        <v>42005</v>
      </c>
      <c r="B1721" s="25" t="s">
        <v>1939</v>
      </c>
      <c r="C1721" s="46">
        <v>1642</v>
      </c>
      <c r="D1721" s="46">
        <v>1642</v>
      </c>
      <c r="E1721" s="53">
        <v>227</v>
      </c>
      <c r="F1721" s="54">
        <v>1097.4000000000001</v>
      </c>
      <c r="G1721" s="46">
        <v>1097.4000000000001</v>
      </c>
      <c r="H1721" s="53">
        <v>0</v>
      </c>
      <c r="I1721" s="54"/>
      <c r="J1721" s="46">
        <v>117.9419</v>
      </c>
      <c r="K1721" s="54">
        <v>25.035609999999998</v>
      </c>
      <c r="L1721" s="46">
        <v>23.299420000000001</v>
      </c>
      <c r="M1721" s="53">
        <f t="shared" si="104"/>
        <v>1.736189999999997</v>
      </c>
      <c r="N1721" s="11">
        <v>4.6635893974212346</v>
      </c>
      <c r="O1721" s="11">
        <v>4.3401749778840744</v>
      </c>
      <c r="P1721" s="11">
        <v>0.32341441953716171</v>
      </c>
      <c r="Q1721" s="26">
        <v>31340</v>
      </c>
      <c r="R1721">
        <v>61100</v>
      </c>
      <c r="S1721">
        <v>4420</v>
      </c>
      <c r="T1721" s="27">
        <f t="shared" si="105"/>
        <v>96860</v>
      </c>
      <c r="U1721" s="46" t="str">
        <f t="shared" si="106"/>
        <v>PA</v>
      </c>
      <c r="V1721">
        <f t="shared" si="107"/>
        <v>451715.26903422078</v>
      </c>
    </row>
    <row r="1722" spans="1:22" x14ac:dyDescent="0.2">
      <c r="A1722" s="24">
        <v>54001</v>
      </c>
      <c r="B1722" s="25" t="s">
        <v>1940</v>
      </c>
      <c r="C1722" s="46">
        <v>1</v>
      </c>
      <c r="D1722" s="46">
        <v>0</v>
      </c>
      <c r="E1722" s="53">
        <v>7</v>
      </c>
      <c r="F1722" s="54">
        <v>0</v>
      </c>
      <c r="G1722" s="46">
        <v>0</v>
      </c>
      <c r="H1722" s="53">
        <v>0</v>
      </c>
      <c r="I1722" s="54"/>
      <c r="J1722" s="46">
        <v>117.824</v>
      </c>
      <c r="K1722" s="54">
        <v>25.28031</v>
      </c>
      <c r="L1722" s="46">
        <v>23.492830000000001</v>
      </c>
      <c r="M1722" s="53">
        <f t="shared" si="104"/>
        <v>1.7874799999999986</v>
      </c>
      <c r="N1722" s="11">
        <v>4.7091716830355654</v>
      </c>
      <c r="O1722" s="11">
        <v>4.3762030525087878</v>
      </c>
      <c r="P1722" s="11">
        <v>0.33296863052677778</v>
      </c>
      <c r="Q1722" s="26">
        <v>9300</v>
      </c>
      <c r="R1722">
        <v>26500</v>
      </c>
      <c r="S1722">
        <v>0</v>
      </c>
      <c r="T1722" s="27">
        <f t="shared" si="105"/>
        <v>35800</v>
      </c>
      <c r="U1722" s="46" t="str">
        <f t="shared" si="106"/>
        <v>WV</v>
      </c>
      <c r="V1722">
        <f t="shared" si="107"/>
        <v>168588.34625267325</v>
      </c>
    </row>
    <row r="1723" spans="1:22" x14ac:dyDescent="0.2">
      <c r="A1723" s="24">
        <v>21211</v>
      </c>
      <c r="B1723" s="25" t="s">
        <v>1941</v>
      </c>
      <c r="C1723" s="46">
        <v>2538</v>
      </c>
      <c r="D1723" s="46">
        <v>2499</v>
      </c>
      <c r="E1723" s="53">
        <v>27</v>
      </c>
      <c r="F1723" s="54">
        <v>2319.56</v>
      </c>
      <c r="G1723" s="46">
        <v>2280.56</v>
      </c>
      <c r="H1723" s="53">
        <v>0</v>
      </c>
      <c r="I1723" s="54"/>
      <c r="J1723" s="46">
        <v>117.8158</v>
      </c>
      <c r="K1723" s="54">
        <v>11.4693</v>
      </c>
      <c r="L1723" s="46">
        <v>15.85923</v>
      </c>
      <c r="M1723" s="53">
        <f t="shared" si="104"/>
        <v>-4.3899299999999997</v>
      </c>
      <c r="N1723" s="11">
        <v>2.1364810314525342</v>
      </c>
      <c r="O1723" s="11">
        <v>2.9542294707125092</v>
      </c>
      <c r="P1723" s="11">
        <v>-0.8177484392599742</v>
      </c>
      <c r="Q1723" s="26">
        <v>26810</v>
      </c>
      <c r="R1723">
        <v>125620</v>
      </c>
      <c r="S1723">
        <v>4140</v>
      </c>
      <c r="T1723" s="27">
        <f t="shared" si="105"/>
        <v>156570</v>
      </c>
      <c r="U1723" s="46" t="str">
        <f t="shared" si="106"/>
        <v>KY</v>
      </c>
      <c r="V1723">
        <f t="shared" si="107"/>
        <v>334508.83509452327</v>
      </c>
    </row>
    <row r="1724" spans="1:22" x14ac:dyDescent="0.2">
      <c r="A1724" s="24">
        <v>21019</v>
      </c>
      <c r="B1724" s="25" t="s">
        <v>1942</v>
      </c>
      <c r="C1724" s="46">
        <v>1480</v>
      </c>
      <c r="D1724" s="46">
        <v>1480</v>
      </c>
      <c r="E1724" s="53">
        <v>505</v>
      </c>
      <c r="F1724" s="54">
        <v>1252.8599999999999</v>
      </c>
      <c r="G1724" s="46">
        <v>1252.8599999999999</v>
      </c>
      <c r="H1724" s="53">
        <v>277.86</v>
      </c>
      <c r="I1724" s="54"/>
      <c r="J1724" s="46">
        <v>117.801</v>
      </c>
      <c r="K1724" s="54">
        <v>11.56212</v>
      </c>
      <c r="L1724" s="46">
        <v>16.550059999999998</v>
      </c>
      <c r="M1724" s="53">
        <f t="shared" si="104"/>
        <v>-4.9879399999999983</v>
      </c>
      <c r="N1724" s="11">
        <v>2.1537713777979448</v>
      </c>
      <c r="O1724" s="11">
        <v>3.082916068060066</v>
      </c>
      <c r="P1724" s="11">
        <v>-0.92914469026212143</v>
      </c>
      <c r="Q1724" s="26">
        <v>410</v>
      </c>
      <c r="R1724">
        <v>14540</v>
      </c>
      <c r="S1724">
        <v>5880</v>
      </c>
      <c r="T1724" s="27">
        <f t="shared" si="105"/>
        <v>20830</v>
      </c>
      <c r="U1724" s="46" t="str">
        <f t="shared" si="106"/>
        <v>KY</v>
      </c>
      <c r="V1724">
        <f t="shared" si="107"/>
        <v>44863.057799531191</v>
      </c>
    </row>
    <row r="1725" spans="1:22" x14ac:dyDescent="0.2">
      <c r="A1725" s="24">
        <v>26079</v>
      </c>
      <c r="B1725" s="25" t="s">
        <v>1943</v>
      </c>
      <c r="C1725" s="46">
        <v>1111</v>
      </c>
      <c r="D1725" s="46">
        <v>1111</v>
      </c>
      <c r="E1725" s="53">
        <v>200</v>
      </c>
      <c r="F1725" s="54">
        <v>867.32</v>
      </c>
      <c r="G1725" s="46">
        <v>867.32</v>
      </c>
      <c r="H1725" s="53">
        <v>0</v>
      </c>
      <c r="I1725" s="54">
        <v>117.71810000000001</v>
      </c>
      <c r="J1725" s="46">
        <v>117.71810000000001</v>
      </c>
      <c r="K1725" s="54">
        <v>17.468360000000001</v>
      </c>
      <c r="L1725" s="46">
        <v>15.43693</v>
      </c>
      <c r="M1725" s="53">
        <f t="shared" si="104"/>
        <v>2.0314300000000003</v>
      </c>
      <c r="N1725" s="11">
        <v>3.253975376926594</v>
      </c>
      <c r="O1725" s="11">
        <v>2.8755641694663638</v>
      </c>
      <c r="P1725" s="11">
        <v>0.37841120746023049</v>
      </c>
      <c r="Q1725" s="26">
        <v>14120</v>
      </c>
      <c r="R1725">
        <v>3390</v>
      </c>
      <c r="S1725">
        <v>39250</v>
      </c>
      <c r="T1725" s="27">
        <f t="shared" si="105"/>
        <v>56760</v>
      </c>
      <c r="U1725" s="46" t="str">
        <f t="shared" si="106"/>
        <v>MI</v>
      </c>
      <c r="V1725">
        <f t="shared" si="107"/>
        <v>184695.64239435346</v>
      </c>
    </row>
    <row r="1726" spans="1:22" x14ac:dyDescent="0.2">
      <c r="A1726" s="24">
        <v>48147</v>
      </c>
      <c r="B1726" s="25" t="s">
        <v>1944</v>
      </c>
      <c r="C1726" s="46">
        <v>1083</v>
      </c>
      <c r="D1726" s="46">
        <v>1083</v>
      </c>
      <c r="E1726" s="53">
        <v>1083</v>
      </c>
      <c r="F1726" s="54">
        <v>883.62</v>
      </c>
      <c r="G1726" s="46">
        <v>883.62</v>
      </c>
      <c r="H1726" s="53">
        <v>883.62</v>
      </c>
      <c r="I1726" s="54">
        <v>117.71810000000001</v>
      </c>
      <c r="J1726" s="46">
        <v>117.71810000000001</v>
      </c>
      <c r="K1726" s="54">
        <v>11.4861</v>
      </c>
      <c r="L1726" s="46">
        <v>15.072150000000001</v>
      </c>
      <c r="M1726" s="53">
        <f t="shared" si="104"/>
        <v>-3.5860500000000002</v>
      </c>
      <c r="N1726" s="11">
        <v>2.1396105059041921</v>
      </c>
      <c r="O1726" s="11">
        <v>2.8076135926523249</v>
      </c>
      <c r="P1726" s="11">
        <v>-0.6680030867481328</v>
      </c>
      <c r="Q1726" s="26">
        <v>86990</v>
      </c>
      <c r="R1726">
        <v>89120</v>
      </c>
      <c r="S1726">
        <v>201390</v>
      </c>
      <c r="T1726" s="27">
        <f t="shared" si="105"/>
        <v>377500</v>
      </c>
      <c r="U1726" s="46" t="str">
        <f t="shared" si="106"/>
        <v>TX</v>
      </c>
      <c r="V1726">
        <f t="shared" si="107"/>
        <v>807702.96597883257</v>
      </c>
    </row>
    <row r="1727" spans="1:22" x14ac:dyDescent="0.2">
      <c r="A1727" s="24">
        <v>21205</v>
      </c>
      <c r="B1727" s="25" t="s">
        <v>1945</v>
      </c>
      <c r="C1727" s="46">
        <v>1179</v>
      </c>
      <c r="D1727" s="46">
        <v>1179</v>
      </c>
      <c r="E1727" s="53">
        <v>295</v>
      </c>
      <c r="F1727" s="54">
        <v>959.04</v>
      </c>
      <c r="G1727" s="46">
        <v>959.04</v>
      </c>
      <c r="H1727" s="53">
        <v>75.039990000000003</v>
      </c>
      <c r="I1727" s="54"/>
      <c r="J1727" s="46">
        <v>117.64400000000001</v>
      </c>
      <c r="K1727" s="54">
        <v>11.506550000000001</v>
      </c>
      <c r="L1727" s="46">
        <v>16.51407</v>
      </c>
      <c r="M1727" s="53">
        <f t="shared" si="104"/>
        <v>-5.0075199999999995</v>
      </c>
      <c r="N1727" s="11">
        <v>2.143419895936121</v>
      </c>
      <c r="O1727" s="11">
        <v>3.0762119141603539</v>
      </c>
      <c r="P1727" s="11">
        <v>-0.93279201822423274</v>
      </c>
      <c r="Q1727" s="26">
        <v>1720</v>
      </c>
      <c r="R1727">
        <v>22300</v>
      </c>
      <c r="S1727">
        <v>4120</v>
      </c>
      <c r="T1727" s="27">
        <f t="shared" si="105"/>
        <v>28140</v>
      </c>
      <c r="U1727" s="46" t="str">
        <f t="shared" si="106"/>
        <v>KY</v>
      </c>
      <c r="V1727">
        <f t="shared" si="107"/>
        <v>60315.835871642448</v>
      </c>
    </row>
    <row r="1728" spans="1:22" x14ac:dyDescent="0.2">
      <c r="A1728" s="24">
        <v>54007</v>
      </c>
      <c r="B1728" s="25" t="s">
        <v>1946</v>
      </c>
      <c r="C1728" s="46">
        <v>770</v>
      </c>
      <c r="D1728" s="46">
        <v>0</v>
      </c>
      <c r="E1728" s="53">
        <v>153</v>
      </c>
      <c r="F1728" s="54">
        <v>517.91999999999996</v>
      </c>
      <c r="G1728" s="46">
        <v>0</v>
      </c>
      <c r="H1728" s="53">
        <v>0</v>
      </c>
      <c r="I1728" s="54"/>
      <c r="J1728" s="46">
        <v>117.5033</v>
      </c>
      <c r="K1728" s="54">
        <v>25.136990000000001</v>
      </c>
      <c r="L1728" s="46">
        <v>23.30669</v>
      </c>
      <c r="M1728" s="53">
        <f t="shared" si="104"/>
        <v>1.8303000000000011</v>
      </c>
      <c r="N1728" s="11">
        <v>4.6824742855110637</v>
      </c>
      <c r="O1728" s="11">
        <v>4.3415292206973799</v>
      </c>
      <c r="P1728" s="11">
        <v>0.34094506481368309</v>
      </c>
      <c r="Q1728" s="26">
        <v>4470</v>
      </c>
      <c r="R1728">
        <v>14080</v>
      </c>
      <c r="S1728">
        <v>1240</v>
      </c>
      <c r="T1728" s="27">
        <f t="shared" si="105"/>
        <v>19790</v>
      </c>
      <c r="U1728" s="46" t="str">
        <f t="shared" si="106"/>
        <v>WV</v>
      </c>
      <c r="V1728">
        <f t="shared" si="107"/>
        <v>92666.166110263948</v>
      </c>
    </row>
    <row r="1729" spans="1:22" x14ac:dyDescent="0.2">
      <c r="A1729" s="24">
        <v>21037</v>
      </c>
      <c r="B1729" s="25" t="s">
        <v>1947</v>
      </c>
      <c r="C1729" s="46">
        <v>2890</v>
      </c>
      <c r="D1729" s="46">
        <v>2890</v>
      </c>
      <c r="E1729" s="53">
        <v>1709</v>
      </c>
      <c r="F1729" s="54">
        <v>2606.8000000000002</v>
      </c>
      <c r="G1729" s="46">
        <v>2606.8000000000002</v>
      </c>
      <c r="H1729" s="53">
        <v>1425.8</v>
      </c>
      <c r="I1729" s="54"/>
      <c r="J1729" s="46">
        <v>117.5025</v>
      </c>
      <c r="K1729" s="54">
        <v>11.267480000000001</v>
      </c>
      <c r="L1729" s="46">
        <v>15.80165</v>
      </c>
      <c r="M1729" s="53">
        <f t="shared" si="104"/>
        <v>-4.5341699999999996</v>
      </c>
      <c r="N1729" s="11">
        <v>2.098886356819579</v>
      </c>
      <c r="O1729" s="11">
        <v>2.9435035695859328</v>
      </c>
      <c r="P1729" s="11">
        <v>-0.84461721276635326</v>
      </c>
      <c r="Q1729" s="26">
        <v>840</v>
      </c>
      <c r="R1729">
        <v>25010</v>
      </c>
      <c r="S1729">
        <v>1530</v>
      </c>
      <c r="T1729" s="27">
        <f t="shared" si="105"/>
        <v>27380</v>
      </c>
      <c r="U1729" s="46" t="str">
        <f t="shared" si="106"/>
        <v>KY</v>
      </c>
      <c r="V1729">
        <f t="shared" si="107"/>
        <v>57467.508449720073</v>
      </c>
    </row>
    <row r="1730" spans="1:22" x14ac:dyDescent="0.2">
      <c r="A1730" s="24">
        <v>47135</v>
      </c>
      <c r="B1730" s="25" t="s">
        <v>1948</v>
      </c>
      <c r="C1730" s="46">
        <v>1059</v>
      </c>
      <c r="D1730" s="46">
        <v>1059</v>
      </c>
      <c r="E1730" s="53">
        <v>1059</v>
      </c>
      <c r="F1730" s="54">
        <v>842.08</v>
      </c>
      <c r="G1730" s="46">
        <v>842.08</v>
      </c>
      <c r="H1730" s="53">
        <v>842.08</v>
      </c>
      <c r="I1730" s="54">
        <v>117.465</v>
      </c>
      <c r="J1730" s="46">
        <v>117.465</v>
      </c>
      <c r="K1730" s="54">
        <v>11.477130000000001</v>
      </c>
      <c r="L1730" s="46">
        <v>15.97512</v>
      </c>
      <c r="M1730" s="53">
        <f t="shared" si="104"/>
        <v>-4.4979899999999997</v>
      </c>
      <c r="N1730" s="11">
        <v>2.137939590080896</v>
      </c>
      <c r="O1730" s="11">
        <v>2.9758172560817151</v>
      </c>
      <c r="P1730" s="11">
        <v>-0.83787766600081803</v>
      </c>
      <c r="Q1730" s="26">
        <v>10610</v>
      </c>
      <c r="R1730">
        <v>12650</v>
      </c>
      <c r="S1730">
        <v>5630</v>
      </c>
      <c r="T1730" s="27">
        <f t="shared" si="105"/>
        <v>28890</v>
      </c>
      <c r="U1730" s="46" t="str">
        <f t="shared" si="106"/>
        <v>TN</v>
      </c>
      <c r="V1730">
        <f t="shared" si="107"/>
        <v>61765.074757437083</v>
      </c>
    </row>
    <row r="1731" spans="1:22" x14ac:dyDescent="0.2">
      <c r="A1731" s="24">
        <v>40145</v>
      </c>
      <c r="B1731" s="25" t="s">
        <v>1949</v>
      </c>
      <c r="C1731" s="46">
        <v>788</v>
      </c>
      <c r="D1731" s="46">
        <v>1100</v>
      </c>
      <c r="E1731" s="53">
        <v>927</v>
      </c>
      <c r="F1731" s="54">
        <v>429.68</v>
      </c>
      <c r="G1731" s="46">
        <v>741.68</v>
      </c>
      <c r="H1731" s="53">
        <v>568.67999999999995</v>
      </c>
      <c r="I1731" s="54"/>
      <c r="J1731" s="46">
        <v>117.28660000000001</v>
      </c>
      <c r="K1731" s="54">
        <v>11.508459999999999</v>
      </c>
      <c r="L1731" s="46">
        <v>15.237450000000001</v>
      </c>
      <c r="M1731" s="53">
        <f t="shared" si="104"/>
        <v>-3.7289900000000014</v>
      </c>
      <c r="N1731" s="11">
        <v>2.1437756873767562</v>
      </c>
      <c r="O1731" s="11">
        <v>2.8384053859177469</v>
      </c>
      <c r="P1731" s="11">
        <v>-0.69462969854099099</v>
      </c>
      <c r="Q1731" s="26">
        <v>40490</v>
      </c>
      <c r="R1731">
        <v>104180</v>
      </c>
      <c r="S1731">
        <v>66550</v>
      </c>
      <c r="T1731" s="27">
        <f t="shared" si="105"/>
        <v>211220</v>
      </c>
      <c r="U1731" s="46" t="str">
        <f t="shared" si="106"/>
        <v>OK</v>
      </c>
      <c r="V1731">
        <f t="shared" si="107"/>
        <v>452808.30068771844</v>
      </c>
    </row>
    <row r="1732" spans="1:22" x14ac:dyDescent="0.2">
      <c r="A1732" s="24">
        <v>21143</v>
      </c>
      <c r="B1732" s="25" t="s">
        <v>1950</v>
      </c>
      <c r="C1732" s="46">
        <v>1186</v>
      </c>
      <c r="D1732" s="46">
        <v>1186</v>
      </c>
      <c r="E1732" s="53">
        <v>361</v>
      </c>
      <c r="F1732" s="54">
        <v>965.68</v>
      </c>
      <c r="G1732" s="46">
        <v>965.68</v>
      </c>
      <c r="H1732" s="53">
        <v>140.68</v>
      </c>
      <c r="I1732" s="54">
        <v>117.2118</v>
      </c>
      <c r="J1732" s="46">
        <v>117.2118</v>
      </c>
      <c r="K1732" s="54">
        <v>11.481809999999999</v>
      </c>
      <c r="L1732" s="46">
        <v>16.290220000000001</v>
      </c>
      <c r="M1732" s="53">
        <f t="shared" si="104"/>
        <v>-4.8084100000000021</v>
      </c>
      <c r="N1732" s="11">
        <v>2.1388113722495721</v>
      </c>
      <c r="O1732" s="11">
        <v>3.0345135298744221</v>
      </c>
      <c r="P1732" s="11">
        <v>-0.89570215762484928</v>
      </c>
      <c r="Q1732" s="26">
        <v>16470</v>
      </c>
      <c r="R1732">
        <v>15720</v>
      </c>
      <c r="S1732">
        <v>1810</v>
      </c>
      <c r="T1732" s="27">
        <f t="shared" si="105"/>
        <v>34000</v>
      </c>
      <c r="U1732" s="46" t="str">
        <f t="shared" si="106"/>
        <v>KY</v>
      </c>
      <c r="V1732">
        <f t="shared" si="107"/>
        <v>72719.586656485451</v>
      </c>
    </row>
    <row r="1733" spans="1:22" x14ac:dyDescent="0.2">
      <c r="A1733" s="24">
        <v>54035</v>
      </c>
      <c r="B1733" s="25" t="s">
        <v>1951</v>
      </c>
      <c r="C1733" s="46">
        <v>769</v>
      </c>
      <c r="D1733" s="46">
        <v>0</v>
      </c>
      <c r="E1733" s="53">
        <v>171</v>
      </c>
      <c r="F1733" s="54">
        <v>497.2</v>
      </c>
      <c r="G1733" s="46">
        <v>0</v>
      </c>
      <c r="H1733" s="53">
        <v>0</v>
      </c>
      <c r="I1733" s="54"/>
      <c r="J1733" s="46">
        <v>117.1832</v>
      </c>
      <c r="K1733" s="54">
        <v>25.480689999999999</v>
      </c>
      <c r="L1733" s="46">
        <v>23.188800000000001</v>
      </c>
      <c r="M1733" s="53">
        <f t="shared" si="104"/>
        <v>2.2918899999999987</v>
      </c>
      <c r="N1733" s="11">
        <v>4.7464981170012361</v>
      </c>
      <c r="O1733" s="11">
        <v>4.3195688788458337</v>
      </c>
      <c r="P1733" s="11">
        <v>0.42692923815540151</v>
      </c>
      <c r="Q1733" s="26">
        <v>5800</v>
      </c>
      <c r="R1733">
        <v>40640</v>
      </c>
      <c r="S1733">
        <v>1670</v>
      </c>
      <c r="T1733" s="27">
        <f t="shared" si="105"/>
        <v>48110</v>
      </c>
      <c r="U1733" s="46" t="str">
        <f t="shared" si="106"/>
        <v>WV</v>
      </c>
      <c r="V1733">
        <f t="shared" si="107"/>
        <v>228354.02440892946</v>
      </c>
    </row>
    <row r="1734" spans="1:22" x14ac:dyDescent="0.2">
      <c r="A1734" s="24">
        <v>21029</v>
      </c>
      <c r="B1734" s="25" t="s">
        <v>1952</v>
      </c>
      <c r="C1734" s="46">
        <v>2937</v>
      </c>
      <c r="D1734" s="46">
        <v>2937</v>
      </c>
      <c r="E1734" s="53">
        <v>1157</v>
      </c>
      <c r="F1734" s="54">
        <v>2704.56</v>
      </c>
      <c r="G1734" s="46">
        <v>2704.56</v>
      </c>
      <c r="H1734" s="53">
        <v>924.56</v>
      </c>
      <c r="I1734" s="54"/>
      <c r="J1734" s="46">
        <v>117.1738</v>
      </c>
      <c r="K1734" s="54">
        <v>11.81061</v>
      </c>
      <c r="L1734" s="46">
        <v>18.933119999999999</v>
      </c>
      <c r="M1734" s="53">
        <f t="shared" si="104"/>
        <v>-7.1225099999999983</v>
      </c>
      <c r="N1734" s="11">
        <v>2.2000596579463099</v>
      </c>
      <c r="O1734" s="11">
        <v>3.5268282934629491</v>
      </c>
      <c r="P1734" s="11">
        <v>-1.326768635516639</v>
      </c>
      <c r="Q1734" s="26">
        <v>7490</v>
      </c>
      <c r="R1734">
        <v>25000</v>
      </c>
      <c r="S1734">
        <v>4770</v>
      </c>
      <c r="T1734" s="27">
        <f t="shared" si="105"/>
        <v>37260</v>
      </c>
      <c r="U1734" s="46" t="str">
        <f t="shared" si="106"/>
        <v>KY</v>
      </c>
      <c r="V1734">
        <f t="shared" si="107"/>
        <v>81974.222855079512</v>
      </c>
    </row>
    <row r="1735" spans="1:22" x14ac:dyDescent="0.2">
      <c r="A1735" s="24">
        <v>21191</v>
      </c>
      <c r="B1735" s="25" t="s">
        <v>1953</v>
      </c>
      <c r="C1735" s="46">
        <v>1338</v>
      </c>
      <c r="D1735" s="46">
        <v>1338</v>
      </c>
      <c r="E1735" s="53">
        <v>25</v>
      </c>
      <c r="F1735" s="54">
        <v>1077.3</v>
      </c>
      <c r="G1735" s="46">
        <v>1077.3</v>
      </c>
      <c r="H1735" s="53">
        <v>0</v>
      </c>
      <c r="I1735" s="54"/>
      <c r="J1735" s="46">
        <v>117.1328</v>
      </c>
      <c r="K1735" s="54">
        <v>11.441319999999999</v>
      </c>
      <c r="L1735" s="46">
        <v>16.085319999999999</v>
      </c>
      <c r="M1735" s="53">
        <f t="shared" si="104"/>
        <v>-4.6440000000000001</v>
      </c>
      <c r="N1735" s="11">
        <v>2.1312689662645941</v>
      </c>
      <c r="O1735" s="11">
        <v>2.9963451182586618</v>
      </c>
      <c r="P1735" s="11">
        <v>-0.8650761519940684</v>
      </c>
      <c r="Q1735" s="26">
        <v>2510</v>
      </c>
      <c r="R1735">
        <v>51800</v>
      </c>
      <c r="S1735">
        <v>5000</v>
      </c>
      <c r="T1735" s="27">
        <f t="shared" si="105"/>
        <v>59310</v>
      </c>
      <c r="U1735" s="46" t="str">
        <f t="shared" si="106"/>
        <v>KY</v>
      </c>
      <c r="V1735">
        <f t="shared" si="107"/>
        <v>126405.56238915307</v>
      </c>
    </row>
    <row r="1736" spans="1:22" x14ac:dyDescent="0.2">
      <c r="A1736" s="24">
        <v>55085</v>
      </c>
      <c r="B1736" s="25" t="s">
        <v>1954</v>
      </c>
      <c r="C1736" s="46">
        <v>1262</v>
      </c>
      <c r="D1736" s="46">
        <v>607</v>
      </c>
      <c r="E1736" s="53">
        <v>211</v>
      </c>
      <c r="F1736" s="54">
        <v>1120</v>
      </c>
      <c r="G1736" s="46">
        <v>465</v>
      </c>
      <c r="H1736" s="53">
        <v>69</v>
      </c>
      <c r="I1736" s="54">
        <v>117.0853</v>
      </c>
      <c r="J1736" s="46">
        <v>117.0853</v>
      </c>
      <c r="K1736" s="54">
        <v>16.41649</v>
      </c>
      <c r="L1736" s="46">
        <v>14.42848</v>
      </c>
      <c r="M1736" s="53">
        <f t="shared" si="104"/>
        <v>1.9880099999999992</v>
      </c>
      <c r="N1736" s="11">
        <v>3.058034883386973</v>
      </c>
      <c r="O1736" s="11">
        <v>2.6877118771583501</v>
      </c>
      <c r="P1736" s="11">
        <v>0.37032300622862352</v>
      </c>
      <c r="Q1736" s="26">
        <v>12810</v>
      </c>
      <c r="R1736">
        <v>430</v>
      </c>
      <c r="S1736">
        <v>8100</v>
      </c>
      <c r="T1736" s="27">
        <f t="shared" si="105"/>
        <v>21340</v>
      </c>
      <c r="U1736" s="46" t="str">
        <f t="shared" si="106"/>
        <v>WI</v>
      </c>
      <c r="V1736">
        <f t="shared" si="107"/>
        <v>65258.464411478002</v>
      </c>
    </row>
    <row r="1737" spans="1:22" x14ac:dyDescent="0.2">
      <c r="A1737" s="24">
        <v>54027</v>
      </c>
      <c r="B1737" s="25" t="s">
        <v>1955</v>
      </c>
      <c r="C1737" s="46">
        <v>191</v>
      </c>
      <c r="D1737" s="46">
        <v>0</v>
      </c>
      <c r="E1737" s="53">
        <v>17</v>
      </c>
      <c r="F1737" s="54">
        <v>0</v>
      </c>
      <c r="G1737" s="46">
        <v>0</v>
      </c>
      <c r="H1737" s="53">
        <v>0</v>
      </c>
      <c r="I1737" s="54">
        <v>116.95869999999999</v>
      </c>
      <c r="J1737" s="46">
        <v>116.95869999999999</v>
      </c>
      <c r="K1737" s="54">
        <v>24.9755</v>
      </c>
      <c r="L1737" s="46">
        <v>22.786359999999998</v>
      </c>
      <c r="M1737" s="53">
        <f t="shared" si="104"/>
        <v>2.1891400000000019</v>
      </c>
      <c r="N1737" s="11">
        <v>4.6523922123444992</v>
      </c>
      <c r="O1737" s="11">
        <v>4.2446030634693281</v>
      </c>
      <c r="P1737" s="11">
        <v>0.40778914887517148</v>
      </c>
      <c r="Q1737" s="26">
        <v>700</v>
      </c>
      <c r="R1737">
        <v>58940</v>
      </c>
      <c r="S1737">
        <v>0</v>
      </c>
      <c r="T1737" s="27">
        <f t="shared" si="105"/>
        <v>59640</v>
      </c>
      <c r="U1737" s="46" t="str">
        <f t="shared" si="106"/>
        <v>WV</v>
      </c>
      <c r="V1737">
        <f t="shared" si="107"/>
        <v>277468.67154422594</v>
      </c>
    </row>
    <row r="1738" spans="1:22" x14ac:dyDescent="0.2">
      <c r="A1738" s="24">
        <v>29209</v>
      </c>
      <c r="B1738" s="25" t="s">
        <v>1956</v>
      </c>
      <c r="C1738" s="46">
        <v>1273</v>
      </c>
      <c r="D1738" s="46">
        <v>1273</v>
      </c>
      <c r="E1738" s="53">
        <v>1273</v>
      </c>
      <c r="F1738" s="54">
        <v>1151.5</v>
      </c>
      <c r="G1738" s="46">
        <v>1151.5</v>
      </c>
      <c r="H1738" s="53">
        <v>1151.5</v>
      </c>
      <c r="I1738" s="54"/>
      <c r="J1738" s="46">
        <v>116.9136</v>
      </c>
      <c r="K1738" s="54">
        <v>12.69853</v>
      </c>
      <c r="L1738" s="46">
        <v>11.47185</v>
      </c>
      <c r="M1738" s="53">
        <f t="shared" si="104"/>
        <v>1.22668</v>
      </c>
      <c r="N1738" s="11">
        <v>2.365459833846089</v>
      </c>
      <c r="O1738" s="11">
        <v>2.1369560409675179</v>
      </c>
      <c r="P1738" s="11">
        <v>0.228503792878571</v>
      </c>
      <c r="Q1738" s="26">
        <v>420</v>
      </c>
      <c r="R1738">
        <v>84580</v>
      </c>
      <c r="S1738">
        <v>4620</v>
      </c>
      <c r="T1738" s="27">
        <f t="shared" si="105"/>
        <v>89620</v>
      </c>
      <c r="U1738" s="46" t="str">
        <f t="shared" si="106"/>
        <v>MO</v>
      </c>
      <c r="V1738">
        <f t="shared" si="107"/>
        <v>211992.5103092865</v>
      </c>
    </row>
    <row r="1739" spans="1:22" x14ac:dyDescent="0.2">
      <c r="A1739" s="24">
        <v>5099</v>
      </c>
      <c r="B1739" s="25" t="s">
        <v>1957</v>
      </c>
      <c r="C1739" s="46">
        <v>332</v>
      </c>
      <c r="D1739" s="46">
        <v>179</v>
      </c>
      <c r="E1739" s="53">
        <v>174</v>
      </c>
      <c r="F1739" s="54">
        <v>0</v>
      </c>
      <c r="G1739" s="46">
        <v>0</v>
      </c>
      <c r="H1739" s="53">
        <v>0</v>
      </c>
      <c r="I1739" s="54">
        <v>116.7055</v>
      </c>
      <c r="J1739" s="46">
        <v>116.7055</v>
      </c>
      <c r="K1739" s="54">
        <v>11.420339999999999</v>
      </c>
      <c r="L1739" s="46">
        <v>16.620360000000002</v>
      </c>
      <c r="M1739" s="53">
        <f t="shared" si="104"/>
        <v>-5.2000200000000021</v>
      </c>
      <c r="N1739" s="11">
        <v>2.127360848764845</v>
      </c>
      <c r="O1739" s="11">
        <v>3.096011428414327</v>
      </c>
      <c r="P1739" s="11">
        <v>-0.96865057964948253</v>
      </c>
      <c r="Q1739" s="26">
        <v>680</v>
      </c>
      <c r="R1739">
        <v>46930</v>
      </c>
      <c r="S1739">
        <v>1490</v>
      </c>
      <c r="T1739" s="27">
        <f t="shared" si="105"/>
        <v>49100</v>
      </c>
      <c r="U1739" s="46" t="str">
        <f t="shared" si="106"/>
        <v>AR</v>
      </c>
      <c r="V1739">
        <f t="shared" si="107"/>
        <v>104453.41767435388</v>
      </c>
    </row>
    <row r="1740" spans="1:22" x14ac:dyDescent="0.2">
      <c r="A1740" s="24">
        <v>29213</v>
      </c>
      <c r="B1740" s="25" t="s">
        <v>1958</v>
      </c>
      <c r="C1740" s="46">
        <v>1148</v>
      </c>
      <c r="D1740" s="46">
        <v>1148</v>
      </c>
      <c r="E1740" s="53">
        <v>1148</v>
      </c>
      <c r="F1740" s="54">
        <v>1035.0999999999999</v>
      </c>
      <c r="G1740" s="46">
        <v>1035.0999999999999</v>
      </c>
      <c r="H1740" s="53">
        <v>1035.0999999999999</v>
      </c>
      <c r="I1740" s="54"/>
      <c r="J1740" s="46">
        <v>116.4464</v>
      </c>
      <c r="K1740" s="54">
        <v>12.809430000000001</v>
      </c>
      <c r="L1740" s="46">
        <v>11.303789999999999</v>
      </c>
      <c r="M1740" s="53">
        <f t="shared" ref="M1740:M1803" si="108">K1740-L1740</f>
        <v>1.5056400000000014</v>
      </c>
      <c r="N1740" s="11">
        <v>2.386118090791856</v>
      </c>
      <c r="O1740" s="11">
        <v>2.1056501197564659</v>
      </c>
      <c r="P1740" s="11">
        <v>0.28046797103538978</v>
      </c>
      <c r="Q1740" s="26">
        <v>300</v>
      </c>
      <c r="R1740">
        <v>61510</v>
      </c>
      <c r="S1740">
        <v>6300</v>
      </c>
      <c r="T1740" s="27">
        <f t="shared" ref="T1740:T1803" si="109">SUM(Q1740:S1740)</f>
        <v>68110</v>
      </c>
      <c r="U1740" s="46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">
      <c r="A1741" s="24">
        <v>21135</v>
      </c>
      <c r="B1741" s="25" t="s">
        <v>1959</v>
      </c>
      <c r="C1741" s="46">
        <v>777</v>
      </c>
      <c r="D1741" s="46">
        <v>777</v>
      </c>
      <c r="E1741" s="53">
        <v>113</v>
      </c>
      <c r="F1741" s="54">
        <v>556.28</v>
      </c>
      <c r="G1741" s="46">
        <v>556.28</v>
      </c>
      <c r="H1741" s="53">
        <v>0</v>
      </c>
      <c r="I1741" s="54"/>
      <c r="J1741" s="46">
        <v>116.34310000000001</v>
      </c>
      <c r="K1741" s="54">
        <v>11.468870000000001</v>
      </c>
      <c r="L1741" s="46">
        <v>15.86243</v>
      </c>
      <c r="M1741" s="53">
        <f t="shared" si="108"/>
        <v>-4.393559999999999</v>
      </c>
      <c r="N1741" s="11">
        <v>2.1364009318088311</v>
      </c>
      <c r="O1741" s="11">
        <v>2.9548255610842529</v>
      </c>
      <c r="P1741" s="11">
        <v>-0.81842462927542159</v>
      </c>
      <c r="Q1741" s="26">
        <v>4240</v>
      </c>
      <c r="R1741">
        <v>40830</v>
      </c>
      <c r="S1741">
        <v>11770</v>
      </c>
      <c r="T1741" s="27">
        <f t="shared" si="109"/>
        <v>56840</v>
      </c>
      <c r="U1741" s="46" t="str">
        <f t="shared" si="110"/>
        <v>KY</v>
      </c>
      <c r="V1741">
        <f t="shared" si="111"/>
        <v>121433.02896401395</v>
      </c>
    </row>
    <row r="1742" spans="1:22" x14ac:dyDescent="0.2">
      <c r="A1742" s="24">
        <v>26117</v>
      </c>
      <c r="B1742" s="25" t="s">
        <v>1960</v>
      </c>
      <c r="C1742" s="46">
        <v>1085</v>
      </c>
      <c r="D1742" s="46">
        <v>1085</v>
      </c>
      <c r="E1742" s="53">
        <v>163</v>
      </c>
      <c r="F1742" s="54">
        <v>766.36</v>
      </c>
      <c r="G1742" s="46">
        <v>766.36</v>
      </c>
      <c r="H1742" s="53">
        <v>0</v>
      </c>
      <c r="I1742" s="54">
        <v>116.1992</v>
      </c>
      <c r="J1742" s="46">
        <v>116.1992</v>
      </c>
      <c r="K1742" s="54">
        <v>16.81561</v>
      </c>
      <c r="L1742" s="46">
        <v>14.97547</v>
      </c>
      <c r="M1742" s="53">
        <f t="shared" si="108"/>
        <v>1.8401399999999999</v>
      </c>
      <c r="N1742" s="11">
        <v>3.1323822550027942</v>
      </c>
      <c r="O1742" s="11">
        <v>2.789604212295997</v>
      </c>
      <c r="P1742" s="11">
        <v>0.3427780427067969</v>
      </c>
      <c r="Q1742" s="26">
        <v>159310</v>
      </c>
      <c r="R1742">
        <v>59820</v>
      </c>
      <c r="S1742">
        <v>19900</v>
      </c>
      <c r="T1742" s="27">
        <f t="shared" si="109"/>
        <v>239030</v>
      </c>
      <c r="U1742" s="46" t="str">
        <f t="shared" si="110"/>
        <v>MI</v>
      </c>
      <c r="V1742">
        <f t="shared" si="111"/>
        <v>748733.33041331789</v>
      </c>
    </row>
    <row r="1743" spans="1:22" x14ac:dyDescent="0.2">
      <c r="A1743" s="24">
        <v>42101</v>
      </c>
      <c r="B1743" s="25" t="s">
        <v>1961</v>
      </c>
      <c r="C1743" s="46">
        <v>2874.39</v>
      </c>
      <c r="D1743" s="46">
        <v>3629.81</v>
      </c>
      <c r="E1743" s="53">
        <v>1728.92</v>
      </c>
      <c r="F1743" s="54">
        <v>2475.0889999999999</v>
      </c>
      <c r="G1743" s="46">
        <v>3230.51</v>
      </c>
      <c r="H1743" s="53">
        <v>1329.6220000000001</v>
      </c>
      <c r="I1743" s="54"/>
      <c r="J1743" s="46">
        <v>116.1224</v>
      </c>
      <c r="K1743" s="54">
        <v>24.280909999999999</v>
      </c>
      <c r="L1743" s="46">
        <v>19.062110000000001</v>
      </c>
      <c r="M1743" s="53">
        <f t="shared" si="108"/>
        <v>5.2187999999999981</v>
      </c>
      <c r="N1743" s="11">
        <v>4.5230052088101411</v>
      </c>
      <c r="O1743" s="11">
        <v>3.5508563237914839</v>
      </c>
      <c r="P1743" s="11">
        <v>0.97214888501865682</v>
      </c>
      <c r="Q1743" s="26">
        <v>2110</v>
      </c>
      <c r="R1743">
        <v>1100</v>
      </c>
      <c r="S1743">
        <v>0</v>
      </c>
      <c r="T1743" s="27">
        <f t="shared" si="109"/>
        <v>3210</v>
      </c>
      <c r="U1743" s="46" t="str">
        <f t="shared" si="110"/>
        <v>PA</v>
      </c>
      <c r="V1743">
        <f t="shared" si="111"/>
        <v>14518.846720280553</v>
      </c>
    </row>
    <row r="1744" spans="1:22" x14ac:dyDescent="0.2">
      <c r="A1744" s="24">
        <v>54033</v>
      </c>
      <c r="B1744" s="25" t="s">
        <v>1962</v>
      </c>
      <c r="C1744" s="46">
        <v>1062</v>
      </c>
      <c r="D1744" s="46">
        <v>0</v>
      </c>
      <c r="E1744" s="53">
        <v>195</v>
      </c>
      <c r="F1744" s="54">
        <v>826.2</v>
      </c>
      <c r="G1744" s="46">
        <v>0</v>
      </c>
      <c r="H1744" s="53">
        <v>0</v>
      </c>
      <c r="I1744" s="54"/>
      <c r="J1744" s="46">
        <v>115.8537</v>
      </c>
      <c r="K1744" s="54">
        <v>23.959879999999998</v>
      </c>
      <c r="L1744" s="46">
        <v>21.913250000000001</v>
      </c>
      <c r="M1744" s="53">
        <f t="shared" si="108"/>
        <v>2.0466299999999968</v>
      </c>
      <c r="N1744" s="11">
        <v>4.4632043050472952</v>
      </c>
      <c r="O1744" s="11">
        <v>4.0819616683212798</v>
      </c>
      <c r="P1744" s="11">
        <v>0.38124263672601583</v>
      </c>
      <c r="Q1744" s="26">
        <v>4350</v>
      </c>
      <c r="R1744">
        <v>39840</v>
      </c>
      <c r="S1744">
        <v>500</v>
      </c>
      <c r="T1744" s="27">
        <f t="shared" si="109"/>
        <v>44690</v>
      </c>
      <c r="U1744" s="46" t="str">
        <f t="shared" si="110"/>
        <v>WV</v>
      </c>
      <c r="V1744">
        <f t="shared" si="111"/>
        <v>199460.60039256362</v>
      </c>
    </row>
    <row r="1745" spans="1:22" x14ac:dyDescent="0.2">
      <c r="A1745" s="24">
        <v>1061</v>
      </c>
      <c r="B1745" s="25" t="s">
        <v>1963</v>
      </c>
      <c r="C1745" s="46">
        <v>713</v>
      </c>
      <c r="D1745" s="46">
        <v>560</v>
      </c>
      <c r="E1745" s="53">
        <v>135</v>
      </c>
      <c r="F1745" s="54">
        <v>289.39999999999998</v>
      </c>
      <c r="G1745" s="46">
        <v>136.4</v>
      </c>
      <c r="H1745" s="53">
        <v>0</v>
      </c>
      <c r="I1745" s="54">
        <v>115.81950000000001</v>
      </c>
      <c r="J1745" s="46">
        <v>115.81950000000001</v>
      </c>
      <c r="K1745" s="54">
        <v>11.339840000000001</v>
      </c>
      <c r="L1745" s="46">
        <v>16.344560000000001</v>
      </c>
      <c r="M1745" s="53">
        <f t="shared" si="108"/>
        <v>-5.0047200000000007</v>
      </c>
      <c r="N1745" s="11">
        <v>2.1123654503506488</v>
      </c>
      <c r="O1745" s="11">
        <v>3.044635889499606</v>
      </c>
      <c r="P1745" s="11">
        <v>-0.93227043914895669</v>
      </c>
      <c r="Q1745" s="26">
        <v>86160</v>
      </c>
      <c r="R1745">
        <v>57710</v>
      </c>
      <c r="S1745">
        <v>2670</v>
      </c>
      <c r="T1745" s="27">
        <f t="shared" si="109"/>
        <v>146540</v>
      </c>
      <c r="U1745" s="46" t="str">
        <f t="shared" si="110"/>
        <v>AL</v>
      </c>
      <c r="V1745">
        <f t="shared" si="111"/>
        <v>309546.03309438407</v>
      </c>
    </row>
    <row r="1746" spans="1:22" x14ac:dyDescent="0.2">
      <c r="A1746" s="24">
        <v>5047</v>
      </c>
      <c r="B1746" s="25" t="s">
        <v>1964</v>
      </c>
      <c r="C1746" s="46">
        <v>618</v>
      </c>
      <c r="D1746" s="46">
        <v>189</v>
      </c>
      <c r="E1746" s="53">
        <v>302</v>
      </c>
      <c r="F1746" s="54">
        <v>380.48</v>
      </c>
      <c r="G1746" s="46">
        <v>0</v>
      </c>
      <c r="H1746" s="53">
        <v>64.48</v>
      </c>
      <c r="I1746" s="54">
        <v>115.81950000000001</v>
      </c>
      <c r="J1746" s="46">
        <v>115.81950000000001</v>
      </c>
      <c r="K1746" s="54">
        <v>11.52661</v>
      </c>
      <c r="L1746" s="46">
        <v>16.399059999999999</v>
      </c>
      <c r="M1746" s="53">
        <f t="shared" si="108"/>
        <v>-4.8724499999999988</v>
      </c>
      <c r="N1746" s="11">
        <v>2.1471566374539939</v>
      </c>
      <c r="O1746" s="11">
        <v>3.054788053643378</v>
      </c>
      <c r="P1746" s="11">
        <v>-0.9076314161893837</v>
      </c>
      <c r="Q1746" s="26">
        <v>1590</v>
      </c>
      <c r="R1746">
        <v>128700</v>
      </c>
      <c r="S1746">
        <v>11190</v>
      </c>
      <c r="T1746" s="27">
        <f t="shared" si="109"/>
        <v>141480</v>
      </c>
      <c r="U1746" s="46" t="str">
        <f t="shared" si="110"/>
        <v>AR</v>
      </c>
      <c r="V1746">
        <f t="shared" si="111"/>
        <v>303779.72106699104</v>
      </c>
    </row>
    <row r="1747" spans="1:22" x14ac:dyDescent="0.2">
      <c r="A1747" s="24">
        <v>28033</v>
      </c>
      <c r="B1747" s="25" t="s">
        <v>1965</v>
      </c>
      <c r="C1747" s="46">
        <v>1604</v>
      </c>
      <c r="D1747" s="46">
        <v>1060</v>
      </c>
      <c r="E1747" s="53">
        <v>851</v>
      </c>
      <c r="F1747" s="54">
        <v>1357.26</v>
      </c>
      <c r="G1747" s="46">
        <v>813.26</v>
      </c>
      <c r="H1747" s="53">
        <v>604.26</v>
      </c>
      <c r="I1747" s="54">
        <v>115.81950000000001</v>
      </c>
      <c r="J1747" s="46">
        <v>115.81950000000001</v>
      </c>
      <c r="K1747" s="54">
        <v>11.3713</v>
      </c>
      <c r="L1747" s="46">
        <v>16.348790000000001</v>
      </c>
      <c r="M1747" s="53">
        <f t="shared" si="108"/>
        <v>-4.9774900000000013</v>
      </c>
      <c r="N1747" s="11">
        <v>2.1182257638178621</v>
      </c>
      <c r="O1747" s="11">
        <v>3.0454238464597561</v>
      </c>
      <c r="P1747" s="11">
        <v>-0.92719808264189418</v>
      </c>
      <c r="Q1747" s="26">
        <v>87030</v>
      </c>
      <c r="R1747">
        <v>42870</v>
      </c>
      <c r="S1747">
        <v>730</v>
      </c>
      <c r="T1747" s="27">
        <f t="shared" si="109"/>
        <v>130630</v>
      </c>
      <c r="U1747" s="46" t="str">
        <f t="shared" si="110"/>
        <v>MS</v>
      </c>
      <c r="V1747">
        <f t="shared" si="111"/>
        <v>276703.83152752731</v>
      </c>
    </row>
    <row r="1748" spans="1:22" x14ac:dyDescent="0.2">
      <c r="A1748" s="24">
        <v>26143</v>
      </c>
      <c r="B1748" s="25" t="s">
        <v>1966</v>
      </c>
      <c r="C1748" s="46">
        <v>844.01300000000003</v>
      </c>
      <c r="D1748" s="46">
        <v>784.16800000000001</v>
      </c>
      <c r="E1748" s="53">
        <v>118.482</v>
      </c>
      <c r="F1748" s="54">
        <v>667.5933</v>
      </c>
      <c r="G1748" s="46">
        <v>607.74850000000004</v>
      </c>
      <c r="H1748" s="53">
        <v>0</v>
      </c>
      <c r="I1748" s="54"/>
      <c r="J1748" s="46">
        <v>115.65989999999999</v>
      </c>
      <c r="K1748" s="54">
        <v>16.34451</v>
      </c>
      <c r="L1748" s="46">
        <v>14.562469999999999</v>
      </c>
      <c r="M1748" s="53">
        <f t="shared" si="108"/>
        <v>1.7820400000000003</v>
      </c>
      <c r="N1748" s="11">
        <v>3.044626575587547</v>
      </c>
      <c r="O1748" s="11">
        <v>2.7126712986927348</v>
      </c>
      <c r="P1748" s="11">
        <v>0.33195527689481258</v>
      </c>
      <c r="Q1748" s="26">
        <v>1620</v>
      </c>
      <c r="R1748">
        <v>500</v>
      </c>
      <c r="S1748">
        <v>13600</v>
      </c>
      <c r="T1748" s="27">
        <f t="shared" si="109"/>
        <v>15720</v>
      </c>
      <c r="U1748" s="46" t="str">
        <f t="shared" si="110"/>
        <v>MI</v>
      </c>
      <c r="V1748">
        <f t="shared" si="111"/>
        <v>47861.529768236236</v>
      </c>
    </row>
    <row r="1749" spans="1:22" x14ac:dyDescent="0.2">
      <c r="A1749" s="24">
        <v>1067</v>
      </c>
      <c r="B1749" s="25" t="s">
        <v>1967</v>
      </c>
      <c r="C1749" s="46">
        <v>842</v>
      </c>
      <c r="D1749" s="46">
        <v>842</v>
      </c>
      <c r="E1749" s="53">
        <v>172</v>
      </c>
      <c r="F1749" s="54">
        <v>497.26</v>
      </c>
      <c r="G1749" s="46">
        <v>497.26</v>
      </c>
      <c r="H1749" s="53">
        <v>0</v>
      </c>
      <c r="I1749" s="54">
        <v>115.5663</v>
      </c>
      <c r="J1749" s="46">
        <v>115.5663</v>
      </c>
      <c r="K1749" s="54">
        <v>11.50306</v>
      </c>
      <c r="L1749" s="46">
        <v>16.487069999999999</v>
      </c>
      <c r="M1749" s="53">
        <f t="shared" si="108"/>
        <v>-4.9840099999999996</v>
      </c>
      <c r="N1749" s="11">
        <v>2.1427697848744369</v>
      </c>
      <c r="O1749" s="11">
        <v>3.0711824016487612</v>
      </c>
      <c r="P1749" s="11">
        <v>-0.92841261677432307</v>
      </c>
      <c r="Q1749" s="26">
        <v>75600</v>
      </c>
      <c r="R1749">
        <v>28980</v>
      </c>
      <c r="S1749">
        <v>510</v>
      </c>
      <c r="T1749" s="27">
        <f t="shared" si="109"/>
        <v>105090</v>
      </c>
      <c r="U1749" s="46" t="str">
        <f t="shared" si="110"/>
        <v>AL</v>
      </c>
      <c r="V1749">
        <f t="shared" si="111"/>
        <v>225183.67669245458</v>
      </c>
    </row>
    <row r="1750" spans="1:22" x14ac:dyDescent="0.2">
      <c r="A1750" s="24">
        <v>13267</v>
      </c>
      <c r="B1750" s="25" t="s">
        <v>1968</v>
      </c>
      <c r="C1750" s="46">
        <v>542</v>
      </c>
      <c r="D1750" s="46">
        <v>625</v>
      </c>
      <c r="E1750" s="53">
        <v>59</v>
      </c>
      <c r="F1750" s="54">
        <v>0</v>
      </c>
      <c r="G1750" s="46">
        <v>41.92004</v>
      </c>
      <c r="H1750" s="53">
        <v>0</v>
      </c>
      <c r="I1750" s="54">
        <v>115.5663</v>
      </c>
      <c r="J1750" s="46">
        <v>115.5663</v>
      </c>
      <c r="K1750" s="54">
        <v>13.656639999999999</v>
      </c>
      <c r="L1750" s="46">
        <v>21.718630000000001</v>
      </c>
      <c r="M1750" s="53">
        <f t="shared" si="108"/>
        <v>-8.0619900000000015</v>
      </c>
      <c r="N1750" s="11">
        <v>2.543934879493599</v>
      </c>
      <c r="O1750" s="11">
        <v>4.0457081970247488</v>
      </c>
      <c r="P1750" s="11">
        <v>-1.5017733175311501</v>
      </c>
      <c r="Q1750" s="26">
        <v>57300</v>
      </c>
      <c r="R1750">
        <v>24110</v>
      </c>
      <c r="S1750">
        <v>38580</v>
      </c>
      <c r="T1750" s="27">
        <f t="shared" si="109"/>
        <v>119990</v>
      </c>
      <c r="U1750" s="46" t="str">
        <f t="shared" si="110"/>
        <v>GA</v>
      </c>
      <c r="V1750">
        <f t="shared" si="111"/>
        <v>305246.74619043694</v>
      </c>
    </row>
    <row r="1751" spans="1:22" x14ac:dyDescent="0.2">
      <c r="A1751" s="24">
        <v>29091</v>
      </c>
      <c r="B1751" s="25" t="s">
        <v>1969</v>
      </c>
      <c r="C1751" s="46">
        <v>975</v>
      </c>
      <c r="D1751" s="46">
        <v>975</v>
      </c>
      <c r="E1751" s="53">
        <v>975</v>
      </c>
      <c r="F1751" s="54">
        <v>849.78</v>
      </c>
      <c r="G1751" s="46">
        <v>849.78</v>
      </c>
      <c r="H1751" s="53">
        <v>849.78</v>
      </c>
      <c r="I1751" s="54"/>
      <c r="J1751" s="46">
        <v>115.5335</v>
      </c>
      <c r="K1751" s="54">
        <v>12.650449999999999</v>
      </c>
      <c r="L1751" s="46">
        <v>11.111330000000001</v>
      </c>
      <c r="M1751" s="53">
        <f t="shared" si="108"/>
        <v>1.5391199999999987</v>
      </c>
      <c r="N1751" s="11">
        <v>2.356503576010629</v>
      </c>
      <c r="O1751" s="11">
        <v>2.0697990094608638</v>
      </c>
      <c r="P1751" s="11">
        <v>0.28670456654976523</v>
      </c>
      <c r="Q1751" s="26">
        <v>1110</v>
      </c>
      <c r="R1751">
        <v>236460</v>
      </c>
      <c r="S1751">
        <v>8920</v>
      </c>
      <c r="T1751" s="27">
        <f t="shared" si="109"/>
        <v>246490</v>
      </c>
      <c r="U1751" s="46" t="str">
        <f t="shared" si="110"/>
        <v>MO</v>
      </c>
      <c r="V1751">
        <f t="shared" si="111"/>
        <v>580854.56645085989</v>
      </c>
    </row>
    <row r="1752" spans="1:22" x14ac:dyDescent="0.2">
      <c r="A1752" s="24">
        <v>20095</v>
      </c>
      <c r="B1752" s="25" t="s">
        <v>1970</v>
      </c>
      <c r="C1752" s="46">
        <v>526</v>
      </c>
      <c r="D1752" s="46">
        <v>532</v>
      </c>
      <c r="E1752" s="53">
        <v>291</v>
      </c>
      <c r="F1752" s="54">
        <v>428.54</v>
      </c>
      <c r="G1752" s="46">
        <v>434.54</v>
      </c>
      <c r="H1752" s="53">
        <v>193.54</v>
      </c>
      <c r="I1752" s="54">
        <v>115.4397</v>
      </c>
      <c r="J1752" s="46">
        <v>115.4397</v>
      </c>
      <c r="K1752" s="54">
        <v>14.57033</v>
      </c>
      <c r="L1752" s="46">
        <v>11.61608</v>
      </c>
      <c r="M1752" s="53">
        <f t="shared" si="108"/>
        <v>2.95425</v>
      </c>
      <c r="N1752" s="11">
        <v>2.7141354456683322</v>
      </c>
      <c r="O1752" s="11">
        <v>2.1638229516914849</v>
      </c>
      <c r="P1752" s="11">
        <v>0.55031249397684678</v>
      </c>
      <c r="Q1752" s="26">
        <v>244100</v>
      </c>
      <c r="R1752">
        <v>860</v>
      </c>
      <c r="S1752">
        <v>261740</v>
      </c>
      <c r="T1752" s="27">
        <f t="shared" si="109"/>
        <v>506700</v>
      </c>
      <c r="U1752" s="46" t="str">
        <f t="shared" si="110"/>
        <v>KS</v>
      </c>
      <c r="V1752">
        <f t="shared" si="111"/>
        <v>1375252.4303201439</v>
      </c>
    </row>
    <row r="1753" spans="1:22" x14ac:dyDescent="0.2">
      <c r="A1753" s="24">
        <v>31131</v>
      </c>
      <c r="B1753" s="25" t="s">
        <v>1971</v>
      </c>
      <c r="C1753" s="46">
        <v>797</v>
      </c>
      <c r="D1753" s="46">
        <v>563</v>
      </c>
      <c r="E1753" s="53">
        <v>68</v>
      </c>
      <c r="F1753" s="54">
        <v>673.66</v>
      </c>
      <c r="G1753" s="46">
        <v>439.66</v>
      </c>
      <c r="H1753" s="53">
        <v>0</v>
      </c>
      <c r="I1753" s="54">
        <v>115.4397</v>
      </c>
      <c r="J1753" s="46">
        <v>115.4397</v>
      </c>
      <c r="K1753" s="54">
        <v>12.650449999999999</v>
      </c>
      <c r="L1753" s="46">
        <v>11.111330000000001</v>
      </c>
      <c r="M1753" s="53">
        <f t="shared" si="108"/>
        <v>1.5391199999999987</v>
      </c>
      <c r="N1753" s="11">
        <v>2.356503576010629</v>
      </c>
      <c r="O1753" s="11">
        <v>2.0697990094608638</v>
      </c>
      <c r="P1753" s="11">
        <v>0.28670456654976523</v>
      </c>
      <c r="Q1753" s="26">
        <v>245100</v>
      </c>
      <c r="R1753">
        <v>24860</v>
      </c>
      <c r="S1753">
        <v>67090</v>
      </c>
      <c r="T1753" s="27">
        <f t="shared" si="109"/>
        <v>337050</v>
      </c>
      <c r="U1753" s="46" t="str">
        <f t="shared" si="110"/>
        <v>NE</v>
      </c>
      <c r="V1753">
        <f t="shared" si="111"/>
        <v>794259.53029438248</v>
      </c>
    </row>
    <row r="1754" spans="1:22" x14ac:dyDescent="0.2">
      <c r="A1754" s="24">
        <v>54015</v>
      </c>
      <c r="B1754" s="25" t="s">
        <v>1972</v>
      </c>
      <c r="C1754" s="46">
        <v>580</v>
      </c>
      <c r="D1754" s="46">
        <v>0</v>
      </c>
      <c r="E1754" s="53">
        <v>112</v>
      </c>
      <c r="F1754" s="54">
        <v>336.74</v>
      </c>
      <c r="G1754" s="46">
        <v>0</v>
      </c>
      <c r="H1754" s="53">
        <v>0</v>
      </c>
      <c r="I1754" s="54"/>
      <c r="J1754" s="46">
        <v>115.1198</v>
      </c>
      <c r="K1754" s="54">
        <v>25.24034</v>
      </c>
      <c r="L1754" s="46">
        <v>23.013780000000001</v>
      </c>
      <c r="M1754" s="53">
        <f t="shared" si="108"/>
        <v>2.2265599999999992</v>
      </c>
      <c r="N1754" s="11">
        <v>4.7017261417359961</v>
      </c>
      <c r="O1754" s="11">
        <v>4.2869664610762381</v>
      </c>
      <c r="P1754" s="11">
        <v>0.41475968065975721</v>
      </c>
      <c r="Q1754" s="26">
        <v>1270</v>
      </c>
      <c r="R1754">
        <v>3510</v>
      </c>
      <c r="S1754">
        <v>1690</v>
      </c>
      <c r="T1754" s="27">
        <f t="shared" si="109"/>
        <v>6470</v>
      </c>
      <c r="U1754" s="46" t="str">
        <f t="shared" si="110"/>
        <v>WV</v>
      </c>
      <c r="V1754">
        <f t="shared" si="111"/>
        <v>30420.168137031895</v>
      </c>
    </row>
    <row r="1755" spans="1:22" x14ac:dyDescent="0.2">
      <c r="A1755" s="24">
        <v>46021</v>
      </c>
      <c r="B1755" s="25" t="s">
        <v>1973</v>
      </c>
      <c r="C1755" s="46">
        <v>296</v>
      </c>
      <c r="D1755" s="46">
        <v>296</v>
      </c>
      <c r="E1755" s="53">
        <v>296</v>
      </c>
      <c r="F1755" s="54">
        <v>119.4</v>
      </c>
      <c r="G1755" s="46">
        <v>119.4</v>
      </c>
      <c r="H1755" s="53">
        <v>119.4</v>
      </c>
      <c r="I1755" s="54">
        <v>115.06</v>
      </c>
      <c r="J1755" s="46">
        <v>115.06</v>
      </c>
      <c r="K1755" s="54">
        <v>0</v>
      </c>
      <c r="L1755" s="46">
        <v>0</v>
      </c>
      <c r="M1755" s="53">
        <f t="shared" si="108"/>
        <v>0</v>
      </c>
      <c r="N1755" s="11">
        <v>0</v>
      </c>
      <c r="O1755" s="11">
        <v>0</v>
      </c>
      <c r="P1755" s="11">
        <v>0</v>
      </c>
      <c r="Q1755" s="26">
        <v>0</v>
      </c>
      <c r="R1755">
        <v>0</v>
      </c>
      <c r="S1755">
        <v>0</v>
      </c>
      <c r="T1755" s="27">
        <f t="shared" si="109"/>
        <v>0</v>
      </c>
      <c r="U1755" s="46" t="str">
        <f t="shared" si="110"/>
        <v>SD</v>
      </c>
      <c r="V1755">
        <f t="shared" si="111"/>
        <v>0</v>
      </c>
    </row>
    <row r="1756" spans="1:22" x14ac:dyDescent="0.2">
      <c r="A1756" s="24">
        <v>48289</v>
      </c>
      <c r="B1756" s="25" t="s">
        <v>1974</v>
      </c>
      <c r="C1756" s="46">
        <v>824</v>
      </c>
      <c r="D1756" s="46">
        <v>866</v>
      </c>
      <c r="E1756" s="53">
        <v>354</v>
      </c>
      <c r="F1756" s="54">
        <v>624.62</v>
      </c>
      <c r="G1756" s="46">
        <v>666.62</v>
      </c>
      <c r="H1756" s="53">
        <v>154.62</v>
      </c>
      <c r="I1756" s="54">
        <v>115.06</v>
      </c>
      <c r="J1756" s="46">
        <v>115.06</v>
      </c>
      <c r="K1756" s="54">
        <v>11.4861</v>
      </c>
      <c r="L1756" s="46">
        <v>15.378780000000001</v>
      </c>
      <c r="M1756" s="53">
        <f t="shared" si="108"/>
        <v>-3.8926800000000004</v>
      </c>
      <c r="N1756" s="11">
        <v>2.1396105059041921</v>
      </c>
      <c r="O1756" s="11">
        <v>2.8647320897423212</v>
      </c>
      <c r="P1756" s="11">
        <v>-0.72512158383812897</v>
      </c>
      <c r="Q1756" s="26">
        <v>5500</v>
      </c>
      <c r="R1756">
        <v>232250</v>
      </c>
      <c r="S1756">
        <v>55020</v>
      </c>
      <c r="T1756" s="27">
        <f t="shared" si="109"/>
        <v>292770</v>
      </c>
      <c r="U1756" s="46" t="str">
        <f t="shared" si="110"/>
        <v>TX</v>
      </c>
      <c r="V1756">
        <f t="shared" si="111"/>
        <v>626413.76781357033</v>
      </c>
    </row>
    <row r="1757" spans="1:22" x14ac:dyDescent="0.2">
      <c r="A1757" s="24">
        <v>22041</v>
      </c>
      <c r="B1757" s="25" t="s">
        <v>1975</v>
      </c>
      <c r="C1757" s="46">
        <v>350</v>
      </c>
      <c r="D1757" s="46">
        <v>565</v>
      </c>
      <c r="E1757" s="53">
        <v>0</v>
      </c>
      <c r="F1757" s="54">
        <v>0</v>
      </c>
      <c r="G1757" s="46">
        <v>191.24</v>
      </c>
      <c r="H1757" s="53">
        <v>0</v>
      </c>
      <c r="I1757" s="54">
        <v>114.93340000000001</v>
      </c>
      <c r="J1757" s="46">
        <v>114.93340000000001</v>
      </c>
      <c r="K1757" s="54">
        <v>10.92624</v>
      </c>
      <c r="L1757" s="46">
        <v>15.90399</v>
      </c>
      <c r="M1757" s="53">
        <f t="shared" si="108"/>
        <v>-4.9777500000000003</v>
      </c>
      <c r="N1757" s="11">
        <v>2.0353207698026852</v>
      </c>
      <c r="O1757" s="11">
        <v>2.962567284787283</v>
      </c>
      <c r="P1757" s="11">
        <v>-0.9272465149845982</v>
      </c>
      <c r="Q1757" s="26">
        <v>275780</v>
      </c>
      <c r="R1757">
        <v>0</v>
      </c>
      <c r="S1757">
        <v>30</v>
      </c>
      <c r="T1757" s="27">
        <f t="shared" si="109"/>
        <v>275810</v>
      </c>
      <c r="U1757" s="46" t="str">
        <f t="shared" si="110"/>
        <v>LA</v>
      </c>
      <c r="V1757">
        <f t="shared" si="111"/>
        <v>561361.82151927857</v>
      </c>
    </row>
    <row r="1758" spans="1:22" x14ac:dyDescent="0.2">
      <c r="A1758" s="24">
        <v>21023</v>
      </c>
      <c r="B1758" s="25" t="s">
        <v>1976</v>
      </c>
      <c r="C1758" s="46">
        <v>1117</v>
      </c>
      <c r="D1758" s="46">
        <v>768</v>
      </c>
      <c r="E1758" s="53">
        <v>12</v>
      </c>
      <c r="F1758" s="54">
        <v>874.36</v>
      </c>
      <c r="G1758" s="46">
        <v>525.36</v>
      </c>
      <c r="H1758" s="53">
        <v>0</v>
      </c>
      <c r="I1758" s="54"/>
      <c r="J1758" s="46">
        <v>114.8514</v>
      </c>
      <c r="K1758" s="54">
        <v>11.727209999999999</v>
      </c>
      <c r="L1758" s="46">
        <v>17.078569999999999</v>
      </c>
      <c r="M1758" s="53">
        <f t="shared" si="108"/>
        <v>-5.3513599999999997</v>
      </c>
      <c r="N1758" s="11">
        <v>2.184524052632721</v>
      </c>
      <c r="O1758" s="11">
        <v>3.1813659813008912</v>
      </c>
      <c r="P1758" s="11">
        <v>-0.99684192866816912</v>
      </c>
      <c r="Q1758" s="26">
        <v>2810</v>
      </c>
      <c r="R1758">
        <v>33720</v>
      </c>
      <c r="S1758">
        <v>3270</v>
      </c>
      <c r="T1758" s="27">
        <f t="shared" si="109"/>
        <v>39800</v>
      </c>
      <c r="U1758" s="46" t="str">
        <f t="shared" si="110"/>
        <v>KY</v>
      </c>
      <c r="V1758">
        <f t="shared" si="111"/>
        <v>86944.057294782295</v>
      </c>
    </row>
    <row r="1759" spans="1:22" x14ac:dyDescent="0.2">
      <c r="A1759" s="24">
        <v>51059</v>
      </c>
      <c r="B1759" s="25" t="s">
        <v>1977</v>
      </c>
      <c r="C1759" s="46">
        <v>443</v>
      </c>
      <c r="D1759" s="46">
        <v>1179</v>
      </c>
      <c r="E1759" s="53">
        <v>1</v>
      </c>
      <c r="F1759" s="54">
        <v>323.95999999999998</v>
      </c>
      <c r="G1759" s="46">
        <v>1059.96</v>
      </c>
      <c r="H1759" s="53">
        <v>0</v>
      </c>
      <c r="I1759" s="54"/>
      <c r="J1759" s="46">
        <v>114.81270000000001</v>
      </c>
      <c r="K1759" s="54">
        <v>11.22101</v>
      </c>
      <c r="L1759" s="46">
        <v>17.39687</v>
      </c>
      <c r="M1759" s="53">
        <f t="shared" si="108"/>
        <v>-6.1758600000000001</v>
      </c>
      <c r="N1759" s="11">
        <v>2.0902300069524031</v>
      </c>
      <c r="O1759" s="11">
        <v>3.2406583454653419</v>
      </c>
      <c r="P1759" s="11">
        <v>-1.150428338512939</v>
      </c>
      <c r="Q1759" s="26">
        <v>13800</v>
      </c>
      <c r="R1759">
        <v>24610</v>
      </c>
      <c r="S1759">
        <v>0</v>
      </c>
      <c r="T1759" s="27">
        <f t="shared" si="109"/>
        <v>38410</v>
      </c>
      <c r="U1759" s="46" t="str">
        <f t="shared" si="110"/>
        <v>VA</v>
      </c>
      <c r="V1759">
        <f t="shared" si="111"/>
        <v>80285.7345670418</v>
      </c>
    </row>
    <row r="1760" spans="1:22" x14ac:dyDescent="0.2">
      <c r="A1760" s="24">
        <v>39105</v>
      </c>
      <c r="B1760" s="25" t="s">
        <v>1978</v>
      </c>
      <c r="C1760" s="46">
        <v>1138</v>
      </c>
      <c r="D1760" s="46">
        <v>1138</v>
      </c>
      <c r="E1760" s="53">
        <v>233</v>
      </c>
      <c r="F1760" s="54">
        <v>619.67999999999995</v>
      </c>
      <c r="G1760" s="46">
        <v>619.67999999999995</v>
      </c>
      <c r="H1760" s="53">
        <v>0</v>
      </c>
      <c r="I1760" s="54"/>
      <c r="J1760" s="46">
        <v>114.7837</v>
      </c>
      <c r="K1760" s="54">
        <v>24.622389999999999</v>
      </c>
      <c r="L1760" s="46">
        <v>22.41086</v>
      </c>
      <c r="M1760" s="53">
        <f t="shared" si="108"/>
        <v>2.2115299999999998</v>
      </c>
      <c r="N1760" s="11">
        <v>4.586615502604916</v>
      </c>
      <c r="O1760" s="11">
        <v>4.1746555839099457</v>
      </c>
      <c r="P1760" s="11">
        <v>0.41195991869497017</v>
      </c>
      <c r="Q1760" s="26">
        <v>10480</v>
      </c>
      <c r="R1760">
        <v>51610</v>
      </c>
      <c r="S1760">
        <v>2750</v>
      </c>
      <c r="T1760" s="27">
        <f t="shared" si="109"/>
        <v>64840</v>
      </c>
      <c r="U1760" s="46" t="str">
        <f t="shared" si="110"/>
        <v>OH</v>
      </c>
      <c r="V1760">
        <f t="shared" si="111"/>
        <v>297396.14918890275</v>
      </c>
    </row>
    <row r="1761" spans="1:22" x14ac:dyDescent="0.2">
      <c r="A1761" s="24">
        <v>1079</v>
      </c>
      <c r="B1761" s="25" t="s">
        <v>1979</v>
      </c>
      <c r="C1761" s="46">
        <v>588</v>
      </c>
      <c r="D1761" s="46">
        <v>880</v>
      </c>
      <c r="E1761" s="53">
        <v>468</v>
      </c>
      <c r="F1761" s="54">
        <v>232.62</v>
      </c>
      <c r="G1761" s="46">
        <v>524.62</v>
      </c>
      <c r="H1761" s="53">
        <v>112.62</v>
      </c>
      <c r="I1761" s="54">
        <v>114.6803</v>
      </c>
      <c r="J1761" s="46">
        <v>114.6803</v>
      </c>
      <c r="K1761" s="54">
        <v>11.57095</v>
      </c>
      <c r="L1761" s="46">
        <v>16.71444</v>
      </c>
      <c r="M1761" s="53">
        <f t="shared" si="108"/>
        <v>-5.1434899999999999</v>
      </c>
      <c r="N1761" s="11">
        <v>2.1554162146674778</v>
      </c>
      <c r="O1761" s="11">
        <v>3.1135364853436118</v>
      </c>
      <c r="P1761" s="11">
        <v>-0.95812027067613492</v>
      </c>
      <c r="Q1761" s="26">
        <v>47470</v>
      </c>
      <c r="R1761">
        <v>127010</v>
      </c>
      <c r="S1761">
        <v>6790</v>
      </c>
      <c r="T1761" s="27">
        <f t="shared" si="109"/>
        <v>181270</v>
      </c>
      <c r="U1761" s="46" t="str">
        <f t="shared" si="110"/>
        <v>AL</v>
      </c>
      <c r="V1761">
        <f t="shared" si="111"/>
        <v>390712.29723277368</v>
      </c>
    </row>
    <row r="1762" spans="1:22" x14ac:dyDescent="0.2">
      <c r="A1762" s="24">
        <v>5055</v>
      </c>
      <c r="B1762" s="25" t="s">
        <v>1980</v>
      </c>
      <c r="C1762" s="46">
        <v>695</v>
      </c>
      <c r="D1762" s="46">
        <v>94</v>
      </c>
      <c r="E1762" s="53">
        <v>159</v>
      </c>
      <c r="F1762" s="54">
        <v>425.22</v>
      </c>
      <c r="G1762" s="46">
        <v>0</v>
      </c>
      <c r="H1762" s="53">
        <v>0</v>
      </c>
      <c r="I1762" s="54">
        <v>114.6803</v>
      </c>
      <c r="J1762" s="46">
        <v>114.6803</v>
      </c>
      <c r="K1762" s="54">
        <v>11.38763</v>
      </c>
      <c r="L1762" s="46">
        <v>16.264559999999999</v>
      </c>
      <c r="M1762" s="53">
        <f t="shared" si="108"/>
        <v>-4.8769299999999998</v>
      </c>
      <c r="N1762" s="11">
        <v>2.1212676874961698</v>
      </c>
      <c r="O1762" s="11">
        <v>3.0297336302059961</v>
      </c>
      <c r="P1762" s="11">
        <v>-0.90846594270982584</v>
      </c>
      <c r="Q1762" s="26">
        <v>216310</v>
      </c>
      <c r="R1762">
        <v>31260</v>
      </c>
      <c r="S1762">
        <v>0</v>
      </c>
      <c r="T1762" s="27">
        <f t="shared" si="109"/>
        <v>247570</v>
      </c>
      <c r="U1762" s="46" t="str">
        <f t="shared" si="110"/>
        <v>AR</v>
      </c>
      <c r="V1762">
        <f t="shared" si="111"/>
        <v>525162.24139342678</v>
      </c>
    </row>
    <row r="1763" spans="1:22" x14ac:dyDescent="0.2">
      <c r="A1763" s="24">
        <v>26135</v>
      </c>
      <c r="B1763" s="25" t="s">
        <v>1981</v>
      </c>
      <c r="C1763" s="46">
        <v>1121</v>
      </c>
      <c r="D1763" s="46">
        <v>1121</v>
      </c>
      <c r="E1763" s="53">
        <v>131</v>
      </c>
      <c r="F1763" s="54">
        <v>787.28</v>
      </c>
      <c r="G1763" s="46">
        <v>787.28</v>
      </c>
      <c r="H1763" s="53">
        <v>0</v>
      </c>
      <c r="I1763" s="54">
        <v>114.6803</v>
      </c>
      <c r="J1763" s="46">
        <v>114.6803</v>
      </c>
      <c r="K1763" s="54">
        <v>16.821660000000001</v>
      </c>
      <c r="L1763" s="46">
        <v>14.234360000000001</v>
      </c>
      <c r="M1763" s="53">
        <f t="shared" si="108"/>
        <v>2.5873000000000008</v>
      </c>
      <c r="N1763" s="11">
        <v>3.1335092383618739</v>
      </c>
      <c r="O1763" s="11">
        <v>2.651551544982405</v>
      </c>
      <c r="P1763" s="11">
        <v>0.48195769337946898</v>
      </c>
      <c r="Q1763" s="26">
        <v>4940</v>
      </c>
      <c r="R1763">
        <v>3520</v>
      </c>
      <c r="S1763">
        <v>20920</v>
      </c>
      <c r="T1763" s="27">
        <f t="shared" si="109"/>
        <v>29380</v>
      </c>
      <c r="U1763" s="46" t="str">
        <f t="shared" si="110"/>
        <v>MI</v>
      </c>
      <c r="V1763">
        <f t="shared" si="111"/>
        <v>92062.501423071852</v>
      </c>
    </row>
    <row r="1764" spans="1:22" x14ac:dyDescent="0.2">
      <c r="A1764" s="24">
        <v>17021</v>
      </c>
      <c r="B1764" s="25" t="s">
        <v>1982</v>
      </c>
      <c r="C1764" s="46">
        <v>1367</v>
      </c>
      <c r="D1764" s="46">
        <v>2235</v>
      </c>
      <c r="E1764" s="53">
        <v>2</v>
      </c>
      <c r="F1764" s="54">
        <v>1261.1400000000001</v>
      </c>
      <c r="G1764" s="46">
        <v>2129.14</v>
      </c>
      <c r="H1764" s="53">
        <v>0</v>
      </c>
      <c r="I1764" s="54">
        <v>114.55370000000001</v>
      </c>
      <c r="J1764" s="46">
        <v>114.55370000000001</v>
      </c>
      <c r="K1764" s="54">
        <v>14.000360000000001</v>
      </c>
      <c r="L1764" s="46">
        <v>11.466229999999999</v>
      </c>
      <c r="M1764" s="53">
        <f t="shared" si="108"/>
        <v>2.5341300000000011</v>
      </c>
      <c r="N1764" s="11">
        <v>2.6079624365485952</v>
      </c>
      <c r="O1764" s="11">
        <v>2.1359091572521418</v>
      </c>
      <c r="P1764" s="11">
        <v>0.47205327929645341</v>
      </c>
      <c r="Q1764" s="26">
        <v>373370</v>
      </c>
      <c r="R1764">
        <v>16370</v>
      </c>
      <c r="S1764">
        <v>680</v>
      </c>
      <c r="T1764" s="27">
        <f t="shared" si="109"/>
        <v>390420</v>
      </c>
      <c r="U1764" s="46" t="str">
        <f t="shared" si="110"/>
        <v>IL</v>
      </c>
      <c r="V1764">
        <f t="shared" si="111"/>
        <v>1018200.6944773025</v>
      </c>
    </row>
    <row r="1765" spans="1:22" x14ac:dyDescent="0.2">
      <c r="A1765" s="24">
        <v>47111</v>
      </c>
      <c r="B1765" s="25" t="s">
        <v>1983</v>
      </c>
      <c r="C1765" s="46">
        <v>1543</v>
      </c>
      <c r="D1765" s="46">
        <v>831</v>
      </c>
      <c r="E1765" s="53">
        <v>122</v>
      </c>
      <c r="F1765" s="54">
        <v>1338.38</v>
      </c>
      <c r="G1765" s="46">
        <v>626.38</v>
      </c>
      <c r="H1765" s="53">
        <v>0</v>
      </c>
      <c r="I1765" s="54">
        <v>114.4271</v>
      </c>
      <c r="J1765" s="46">
        <v>114.4271</v>
      </c>
      <c r="K1765" s="54">
        <v>11.4693</v>
      </c>
      <c r="L1765" s="46">
        <v>16.25291</v>
      </c>
      <c r="M1765" s="53">
        <f t="shared" si="108"/>
        <v>-4.7836099999999995</v>
      </c>
      <c r="N1765" s="11">
        <v>2.1364810314525342</v>
      </c>
      <c r="O1765" s="11">
        <v>3.027563488696364</v>
      </c>
      <c r="P1765" s="11">
        <v>-0.89108245724382973</v>
      </c>
      <c r="Q1765" s="26">
        <v>12470</v>
      </c>
      <c r="R1765">
        <v>47460</v>
      </c>
      <c r="S1765">
        <v>6500</v>
      </c>
      <c r="T1765" s="27">
        <f t="shared" si="109"/>
        <v>66430</v>
      </c>
      <c r="U1765" s="46" t="str">
        <f t="shared" si="110"/>
        <v>TN</v>
      </c>
      <c r="V1765">
        <f t="shared" si="111"/>
        <v>141926.43491939185</v>
      </c>
    </row>
    <row r="1766" spans="1:22" x14ac:dyDescent="0.2">
      <c r="A1766" s="24">
        <v>1001</v>
      </c>
      <c r="B1766" s="25" t="s">
        <v>1984</v>
      </c>
      <c r="C1766" s="46">
        <v>924</v>
      </c>
      <c r="D1766" s="46">
        <v>1289</v>
      </c>
      <c r="E1766" s="53">
        <v>514</v>
      </c>
      <c r="F1766" s="54">
        <v>554.86</v>
      </c>
      <c r="G1766" s="46">
        <v>919.86</v>
      </c>
      <c r="H1766" s="53">
        <v>144.86000000000001</v>
      </c>
      <c r="I1766" s="54">
        <v>114.1739</v>
      </c>
      <c r="J1766" s="46">
        <v>114.1739</v>
      </c>
      <c r="K1766" s="54">
        <v>11.638489999999999</v>
      </c>
      <c r="L1766" s="46">
        <v>16.88991</v>
      </c>
      <c r="M1766" s="53">
        <f t="shared" si="108"/>
        <v>-5.2514200000000013</v>
      </c>
      <c r="N1766" s="11">
        <v>2.167997447076107</v>
      </c>
      <c r="O1766" s="11">
        <v>3.1462227283217339</v>
      </c>
      <c r="P1766" s="11">
        <v>-0.97822528124562702</v>
      </c>
      <c r="Q1766" s="26">
        <v>30010</v>
      </c>
      <c r="R1766">
        <v>52960</v>
      </c>
      <c r="S1766">
        <v>210</v>
      </c>
      <c r="T1766" s="27">
        <f t="shared" si="109"/>
        <v>83180</v>
      </c>
      <c r="U1766" s="46" t="str">
        <f t="shared" si="110"/>
        <v>AL</v>
      </c>
      <c r="V1766">
        <f t="shared" si="111"/>
        <v>180334.02764779059</v>
      </c>
    </row>
    <row r="1767" spans="1:22" x14ac:dyDescent="0.2">
      <c r="A1767" s="24">
        <v>13109</v>
      </c>
      <c r="B1767" s="25" t="s">
        <v>1985</v>
      </c>
      <c r="C1767" s="46">
        <v>1212</v>
      </c>
      <c r="D1767" s="46">
        <v>1212</v>
      </c>
      <c r="E1767" s="53">
        <v>286</v>
      </c>
      <c r="F1767" s="54">
        <v>670.92</v>
      </c>
      <c r="G1767" s="46">
        <v>670.92</v>
      </c>
      <c r="H1767" s="53">
        <v>0</v>
      </c>
      <c r="I1767" s="54">
        <v>114.1739</v>
      </c>
      <c r="J1767" s="46">
        <v>114.1739</v>
      </c>
      <c r="K1767" s="54">
        <v>13.221640000000001</v>
      </c>
      <c r="L1767" s="46">
        <v>21.14894</v>
      </c>
      <c r="M1767" s="53">
        <f t="shared" si="108"/>
        <v>-7.9272999999999989</v>
      </c>
      <c r="N1767" s="11">
        <v>2.4629038445845941</v>
      </c>
      <c r="O1767" s="11">
        <v>3.939587345812539</v>
      </c>
      <c r="P1767" s="11">
        <v>-1.4766835012279449</v>
      </c>
      <c r="Q1767" s="26">
        <v>18540</v>
      </c>
      <c r="R1767">
        <v>8450</v>
      </c>
      <c r="S1767">
        <v>12770</v>
      </c>
      <c r="T1767" s="27">
        <f t="shared" si="109"/>
        <v>39760</v>
      </c>
      <c r="U1767" s="46" t="str">
        <f t="shared" si="110"/>
        <v>GA</v>
      </c>
      <c r="V1767">
        <f t="shared" si="111"/>
        <v>97925.056860683457</v>
      </c>
    </row>
    <row r="1768" spans="1:22" x14ac:dyDescent="0.2">
      <c r="A1768" s="24">
        <v>13295</v>
      </c>
      <c r="B1768" s="25" t="s">
        <v>1986</v>
      </c>
      <c r="C1768" s="46">
        <v>969</v>
      </c>
      <c r="D1768" s="46">
        <v>1644</v>
      </c>
      <c r="E1768" s="53">
        <v>670</v>
      </c>
      <c r="F1768" s="54">
        <v>589.88</v>
      </c>
      <c r="G1768" s="46">
        <v>1264.8800000000001</v>
      </c>
      <c r="H1768" s="53">
        <v>290.88</v>
      </c>
      <c r="I1768" s="54">
        <v>114.1739</v>
      </c>
      <c r="J1768" s="46">
        <v>114.1739</v>
      </c>
      <c r="K1768" s="54">
        <v>11.94918</v>
      </c>
      <c r="L1768" s="46">
        <v>18.676819999999999</v>
      </c>
      <c r="M1768" s="53">
        <f t="shared" si="108"/>
        <v>-6.7276399999999992</v>
      </c>
      <c r="N1768" s="11">
        <v>2.225872233825255</v>
      </c>
      <c r="O1768" s="11">
        <v>3.4790851802510452</v>
      </c>
      <c r="P1768" s="11">
        <v>-1.2532129464257911</v>
      </c>
      <c r="Q1768" s="26">
        <v>6020</v>
      </c>
      <c r="R1768">
        <v>54310</v>
      </c>
      <c r="S1768">
        <v>5180</v>
      </c>
      <c r="T1768" s="27">
        <f t="shared" si="109"/>
        <v>65510</v>
      </c>
      <c r="U1768" s="46" t="str">
        <f t="shared" si="110"/>
        <v>GA</v>
      </c>
      <c r="V1768">
        <f t="shared" si="111"/>
        <v>145816.89003789244</v>
      </c>
    </row>
    <row r="1769" spans="1:22" x14ac:dyDescent="0.2">
      <c r="A1769" s="24">
        <v>26165</v>
      </c>
      <c r="B1769" s="25" t="s">
        <v>1987</v>
      </c>
      <c r="C1769" s="46">
        <v>1171</v>
      </c>
      <c r="D1769" s="46">
        <v>1171</v>
      </c>
      <c r="E1769" s="53">
        <v>259</v>
      </c>
      <c r="F1769" s="54">
        <v>928.66</v>
      </c>
      <c r="G1769" s="46">
        <v>928.66</v>
      </c>
      <c r="H1769" s="53">
        <v>16.66</v>
      </c>
      <c r="I1769" s="54">
        <v>114.1739</v>
      </c>
      <c r="J1769" s="46">
        <v>114.1739</v>
      </c>
      <c r="K1769" s="54">
        <v>17.483329999999999</v>
      </c>
      <c r="L1769" s="46">
        <v>15.1663</v>
      </c>
      <c r="M1769" s="53">
        <f t="shared" si="108"/>
        <v>2.317029999999999</v>
      </c>
      <c r="N1769" s="11">
        <v>3.2567639621969109</v>
      </c>
      <c r="O1769" s="11">
        <v>2.825151689058492</v>
      </c>
      <c r="P1769" s="11">
        <v>0.43161227313841849</v>
      </c>
      <c r="Q1769" s="26">
        <v>27930</v>
      </c>
      <c r="R1769">
        <v>6210</v>
      </c>
      <c r="S1769">
        <v>36300</v>
      </c>
      <c r="T1769" s="27">
        <f t="shared" si="109"/>
        <v>70440</v>
      </c>
      <c r="U1769" s="46" t="str">
        <f t="shared" si="110"/>
        <v>MI</v>
      </c>
      <c r="V1769">
        <f t="shared" si="111"/>
        <v>229406.45349715039</v>
      </c>
    </row>
    <row r="1770" spans="1:22" x14ac:dyDescent="0.2">
      <c r="A1770" s="24">
        <v>21103</v>
      </c>
      <c r="B1770" s="25" t="s">
        <v>1988</v>
      </c>
      <c r="C1770" s="46">
        <v>1714</v>
      </c>
      <c r="D1770" s="46">
        <v>1376</v>
      </c>
      <c r="E1770" s="53">
        <v>17</v>
      </c>
      <c r="F1770" s="54">
        <v>1457.28</v>
      </c>
      <c r="G1770" s="46">
        <v>1119.28</v>
      </c>
      <c r="H1770" s="53">
        <v>0</v>
      </c>
      <c r="I1770" s="54"/>
      <c r="J1770" s="46">
        <v>114.1335</v>
      </c>
      <c r="K1770" s="54">
        <v>11.637130000000001</v>
      </c>
      <c r="L1770" s="46">
        <v>16.816040000000001</v>
      </c>
      <c r="M1770" s="53">
        <f t="shared" si="108"/>
        <v>-5.1789100000000001</v>
      </c>
      <c r="N1770" s="11">
        <v>2.1677441086681171</v>
      </c>
      <c r="O1770" s="11">
        <v>3.1324623546464969</v>
      </c>
      <c r="P1770" s="11">
        <v>-0.96471824597838074</v>
      </c>
      <c r="Q1770" s="26">
        <v>6270</v>
      </c>
      <c r="R1770">
        <v>90650</v>
      </c>
      <c r="S1770">
        <v>3610</v>
      </c>
      <c r="T1770" s="27">
        <f t="shared" si="109"/>
        <v>100530</v>
      </c>
      <c r="U1770" s="46" t="str">
        <f t="shared" si="110"/>
        <v>KY</v>
      </c>
      <c r="V1770">
        <f t="shared" si="111"/>
        <v>217923.31524440582</v>
      </c>
    </row>
    <row r="1771" spans="1:22" x14ac:dyDescent="0.2">
      <c r="A1771" s="24">
        <v>54043</v>
      </c>
      <c r="B1771" s="25" t="s">
        <v>1989</v>
      </c>
      <c r="C1771" s="46">
        <v>825</v>
      </c>
      <c r="D1771" s="46">
        <v>0</v>
      </c>
      <c r="E1771" s="53">
        <v>167</v>
      </c>
      <c r="F1771" s="54">
        <v>557.29999999999995</v>
      </c>
      <c r="G1771" s="46">
        <v>0</v>
      </c>
      <c r="H1771" s="53">
        <v>0</v>
      </c>
      <c r="I1771" s="54"/>
      <c r="J1771" s="46">
        <v>114.0341</v>
      </c>
      <c r="K1771" s="54">
        <v>25.446079999999998</v>
      </c>
      <c r="L1771" s="46">
        <v>23.17231</v>
      </c>
      <c r="M1771" s="53">
        <f t="shared" si="108"/>
        <v>2.273769999999999</v>
      </c>
      <c r="N1771" s="11">
        <v>4.7400510270743377</v>
      </c>
      <c r="O1771" s="11">
        <v>4.3164971506489378</v>
      </c>
      <c r="P1771" s="11">
        <v>0.42355387642539882</v>
      </c>
      <c r="Q1771" s="26">
        <v>2450</v>
      </c>
      <c r="R1771">
        <v>6440</v>
      </c>
      <c r="S1771">
        <v>14010</v>
      </c>
      <c r="T1771" s="27">
        <f t="shared" si="109"/>
        <v>22900</v>
      </c>
      <c r="U1771" s="46" t="str">
        <f t="shared" si="110"/>
        <v>WV</v>
      </c>
      <c r="V1771">
        <f t="shared" si="111"/>
        <v>108547.16852000233</v>
      </c>
    </row>
    <row r="1772" spans="1:22" x14ac:dyDescent="0.2">
      <c r="A1772" s="24">
        <v>54009</v>
      </c>
      <c r="B1772" s="25" t="s">
        <v>1990</v>
      </c>
      <c r="C1772" s="46">
        <v>1187</v>
      </c>
      <c r="D1772" s="46">
        <v>0</v>
      </c>
      <c r="E1772" s="53">
        <v>373</v>
      </c>
      <c r="F1772" s="54">
        <v>995.64</v>
      </c>
      <c r="G1772" s="46">
        <v>0</v>
      </c>
      <c r="H1772" s="53">
        <v>181.64</v>
      </c>
      <c r="I1772" s="54"/>
      <c r="J1772" s="46">
        <v>113.99509999999999</v>
      </c>
      <c r="K1772" s="54">
        <v>23.187259999999998</v>
      </c>
      <c r="L1772" s="46">
        <v>21.57292</v>
      </c>
      <c r="M1772" s="53">
        <f t="shared" si="108"/>
        <v>1.6143399999999986</v>
      </c>
      <c r="N1772" s="11">
        <v>4.3192820103544314</v>
      </c>
      <c r="O1772" s="11">
        <v>4.0185655945038494</v>
      </c>
      <c r="P1772" s="11">
        <v>0.30071641585058212</v>
      </c>
      <c r="Q1772" s="26">
        <v>2210</v>
      </c>
      <c r="R1772">
        <v>4840</v>
      </c>
      <c r="S1772">
        <v>1140</v>
      </c>
      <c r="T1772" s="27">
        <f t="shared" si="109"/>
        <v>8190</v>
      </c>
      <c r="U1772" s="46" t="str">
        <f t="shared" si="110"/>
        <v>WV</v>
      </c>
      <c r="V1772">
        <f t="shared" si="111"/>
        <v>35374.919664802794</v>
      </c>
    </row>
    <row r="1773" spans="1:22" x14ac:dyDescent="0.2">
      <c r="A1773" s="24">
        <v>20163</v>
      </c>
      <c r="B1773" s="25" t="s">
        <v>1991</v>
      </c>
      <c r="C1773" s="46">
        <v>338</v>
      </c>
      <c r="D1773" s="46">
        <v>338</v>
      </c>
      <c r="E1773" s="53">
        <v>338</v>
      </c>
      <c r="F1773" s="54">
        <v>240.54</v>
      </c>
      <c r="G1773" s="46">
        <v>240.54</v>
      </c>
      <c r="H1773" s="53">
        <v>240.54</v>
      </c>
      <c r="I1773" s="54">
        <v>113.9208</v>
      </c>
      <c r="J1773" s="46">
        <v>113.9208</v>
      </c>
      <c r="K1773" s="54">
        <v>14.57033</v>
      </c>
      <c r="L1773" s="46">
        <v>12.159739999999999</v>
      </c>
      <c r="M1773" s="53">
        <f t="shared" si="108"/>
        <v>2.4105900000000009</v>
      </c>
      <c r="N1773" s="11">
        <v>2.7141354456683322</v>
      </c>
      <c r="O1773" s="11">
        <v>2.2650949802860358</v>
      </c>
      <c r="P1773" s="11">
        <v>0.44904046538229592</v>
      </c>
      <c r="Q1773" s="26">
        <v>230910</v>
      </c>
      <c r="R1773">
        <v>100</v>
      </c>
      <c r="S1773">
        <v>291650</v>
      </c>
      <c r="T1773" s="27">
        <f t="shared" si="109"/>
        <v>522660</v>
      </c>
      <c r="U1773" s="46" t="str">
        <f t="shared" si="110"/>
        <v>KS</v>
      </c>
      <c r="V1773">
        <f t="shared" si="111"/>
        <v>1418570.0320330106</v>
      </c>
    </row>
    <row r="1774" spans="1:22" x14ac:dyDescent="0.2">
      <c r="A1774" s="24">
        <v>28047</v>
      </c>
      <c r="B1774" s="25" t="s">
        <v>1992</v>
      </c>
      <c r="C1774" s="46">
        <v>3079</v>
      </c>
      <c r="D1774" s="46">
        <v>2699</v>
      </c>
      <c r="E1774" s="53">
        <v>1735</v>
      </c>
      <c r="F1774" s="54">
        <v>2703.56</v>
      </c>
      <c r="G1774" s="46">
        <v>2323.56</v>
      </c>
      <c r="H1774" s="53">
        <v>1359.56</v>
      </c>
      <c r="I1774" s="54">
        <v>113.9208</v>
      </c>
      <c r="J1774" s="46">
        <v>113.9208</v>
      </c>
      <c r="K1774" s="54">
        <v>11.261710000000001</v>
      </c>
      <c r="L1774" s="46">
        <v>16.343240000000002</v>
      </c>
      <c r="M1774" s="53">
        <f t="shared" si="108"/>
        <v>-5.0815300000000008</v>
      </c>
      <c r="N1774" s="11">
        <v>2.097811531368027</v>
      </c>
      <c r="O1774" s="11">
        <v>3.0443900022212622</v>
      </c>
      <c r="P1774" s="11">
        <v>-0.94657847085323388</v>
      </c>
      <c r="Q1774" s="26">
        <v>820</v>
      </c>
      <c r="R1774">
        <v>23080</v>
      </c>
      <c r="S1774">
        <v>9120</v>
      </c>
      <c r="T1774" s="27">
        <f t="shared" si="109"/>
        <v>33020</v>
      </c>
      <c r="U1774" s="46" t="str">
        <f t="shared" si="110"/>
        <v>MS</v>
      </c>
      <c r="V1774">
        <f t="shared" si="111"/>
        <v>69269.73676577225</v>
      </c>
    </row>
    <row r="1775" spans="1:22" x14ac:dyDescent="0.2">
      <c r="A1775" s="24">
        <v>47059</v>
      </c>
      <c r="B1775" s="25" t="s">
        <v>1993</v>
      </c>
      <c r="C1775" s="46">
        <v>2369</v>
      </c>
      <c r="D1775" s="46">
        <v>1192</v>
      </c>
      <c r="E1775" s="53">
        <v>737</v>
      </c>
      <c r="F1775" s="54">
        <v>2154.44</v>
      </c>
      <c r="G1775" s="46">
        <v>977.44</v>
      </c>
      <c r="H1775" s="53">
        <v>522.44000000000005</v>
      </c>
      <c r="I1775" s="54">
        <v>113.9208</v>
      </c>
      <c r="J1775" s="46">
        <v>113.9208</v>
      </c>
      <c r="K1775" s="54">
        <v>11.514150000000001</v>
      </c>
      <c r="L1775" s="46">
        <v>16.367290000000001</v>
      </c>
      <c r="M1775" s="53">
        <f t="shared" si="108"/>
        <v>-4.8531399999999998</v>
      </c>
      <c r="N1775" s="11">
        <v>2.1448356105690141</v>
      </c>
      <c r="O1775" s="11">
        <v>3.0488699939214028</v>
      </c>
      <c r="P1775" s="11">
        <v>-0.90403438335238873</v>
      </c>
      <c r="Q1775" s="26">
        <v>12070</v>
      </c>
      <c r="R1775">
        <v>191360</v>
      </c>
      <c r="S1775">
        <v>5910</v>
      </c>
      <c r="T1775" s="27">
        <f t="shared" si="109"/>
        <v>209340</v>
      </c>
      <c r="U1775" s="46" t="str">
        <f t="shared" si="110"/>
        <v>TN</v>
      </c>
      <c r="V1775">
        <f t="shared" si="111"/>
        <v>448999.88671651739</v>
      </c>
    </row>
    <row r="1776" spans="1:22" x14ac:dyDescent="0.2">
      <c r="A1776" s="24">
        <v>47129</v>
      </c>
      <c r="B1776" s="25" t="s">
        <v>1994</v>
      </c>
      <c r="C1776" s="46">
        <v>1699</v>
      </c>
      <c r="D1776" s="46">
        <v>1699</v>
      </c>
      <c r="E1776" s="53">
        <v>249</v>
      </c>
      <c r="F1776" s="54">
        <v>1471.52</v>
      </c>
      <c r="G1776" s="46">
        <v>1471.52</v>
      </c>
      <c r="H1776" s="53">
        <v>21.52</v>
      </c>
      <c r="I1776" s="54">
        <v>113.9208</v>
      </c>
      <c r="J1776" s="46">
        <v>113.9208</v>
      </c>
      <c r="K1776" s="54">
        <v>11.57246</v>
      </c>
      <c r="L1776" s="46">
        <v>16.268229999999999</v>
      </c>
      <c r="M1776" s="53">
        <f t="shared" si="108"/>
        <v>-4.6957699999999996</v>
      </c>
      <c r="N1776" s="11">
        <v>2.155697494811645</v>
      </c>
      <c r="O1776" s="11">
        <v>3.03041727135109</v>
      </c>
      <c r="P1776" s="11">
        <v>-0.87471977653944577</v>
      </c>
      <c r="Q1776" s="26">
        <v>80</v>
      </c>
      <c r="R1776">
        <v>21220</v>
      </c>
      <c r="S1776">
        <v>35910</v>
      </c>
      <c r="T1776" s="27">
        <f t="shared" si="109"/>
        <v>57210</v>
      </c>
      <c r="U1776" s="46" t="str">
        <f t="shared" si="110"/>
        <v>TN</v>
      </c>
      <c r="V1776">
        <f t="shared" si="111"/>
        <v>123327.45367817421</v>
      </c>
    </row>
    <row r="1777" spans="1:22" x14ac:dyDescent="0.2">
      <c r="A1777" s="24">
        <v>47133</v>
      </c>
      <c r="B1777" s="25" t="s">
        <v>1995</v>
      </c>
      <c r="C1777" s="46">
        <v>1368</v>
      </c>
      <c r="D1777" s="46">
        <v>1319</v>
      </c>
      <c r="E1777" s="53">
        <v>239</v>
      </c>
      <c r="F1777" s="54">
        <v>1153.8399999999999</v>
      </c>
      <c r="G1777" s="46">
        <v>1104.8399999999999</v>
      </c>
      <c r="H1777" s="53">
        <v>24.84</v>
      </c>
      <c r="I1777" s="54">
        <v>113.9208</v>
      </c>
      <c r="J1777" s="46">
        <v>113.9208</v>
      </c>
      <c r="K1777" s="54">
        <v>11.512280000000001</v>
      </c>
      <c r="L1777" s="46">
        <v>16.36252</v>
      </c>
      <c r="M1777" s="53">
        <f t="shared" si="108"/>
        <v>-4.8502399999999994</v>
      </c>
      <c r="N1777" s="11">
        <v>2.144487270258026</v>
      </c>
      <c r="O1777" s="11">
        <v>3.047981446711022</v>
      </c>
      <c r="P1777" s="11">
        <v>-0.90349417645299512</v>
      </c>
      <c r="Q1777" s="26">
        <v>38160</v>
      </c>
      <c r="R1777">
        <v>36600</v>
      </c>
      <c r="S1777">
        <v>3990</v>
      </c>
      <c r="T1777" s="27">
        <f t="shared" si="109"/>
        <v>78750</v>
      </c>
      <c r="U1777" s="46" t="str">
        <f t="shared" si="110"/>
        <v>TN</v>
      </c>
      <c r="V1777">
        <f t="shared" si="111"/>
        <v>168878.37253281954</v>
      </c>
    </row>
    <row r="1778" spans="1:22" x14ac:dyDescent="0.2">
      <c r="A1778" s="24">
        <v>47145</v>
      </c>
      <c r="B1778" s="25" t="s">
        <v>1996</v>
      </c>
      <c r="C1778" s="46">
        <v>2378</v>
      </c>
      <c r="D1778" s="46">
        <v>2378</v>
      </c>
      <c r="E1778" s="53">
        <v>766</v>
      </c>
      <c r="F1778" s="54">
        <v>2147.1</v>
      </c>
      <c r="G1778" s="46">
        <v>2147.1</v>
      </c>
      <c r="H1778" s="53">
        <v>535.1</v>
      </c>
      <c r="I1778" s="54">
        <v>113.9208</v>
      </c>
      <c r="J1778" s="46">
        <v>113.9208</v>
      </c>
      <c r="K1778" s="54">
        <v>11.52013</v>
      </c>
      <c r="L1778" s="46">
        <v>16.181460000000001</v>
      </c>
      <c r="M1778" s="53">
        <f t="shared" si="108"/>
        <v>-4.6613300000000013</v>
      </c>
      <c r="N1778" s="11">
        <v>2.145949554451211</v>
      </c>
      <c r="O1778" s="11">
        <v>3.014253908364759</v>
      </c>
      <c r="P1778" s="11">
        <v>-0.86830435391354699</v>
      </c>
      <c r="Q1778" s="26">
        <v>2740</v>
      </c>
      <c r="R1778">
        <v>41080</v>
      </c>
      <c r="S1778">
        <v>4700</v>
      </c>
      <c r="T1778" s="27">
        <f t="shared" si="109"/>
        <v>48520</v>
      </c>
      <c r="U1778" s="46" t="str">
        <f t="shared" si="110"/>
        <v>TN</v>
      </c>
      <c r="V1778">
        <f t="shared" si="111"/>
        <v>104121.47238197277</v>
      </c>
    </row>
    <row r="1779" spans="1:22" x14ac:dyDescent="0.2">
      <c r="A1779" s="24">
        <v>54069</v>
      </c>
      <c r="B1779" s="25" t="s">
        <v>1997</v>
      </c>
      <c r="C1779" s="46">
        <v>882</v>
      </c>
      <c r="D1779" s="46">
        <v>0</v>
      </c>
      <c r="E1779" s="53">
        <v>178</v>
      </c>
      <c r="F1779" s="54">
        <v>681.04</v>
      </c>
      <c r="G1779" s="46">
        <v>0</v>
      </c>
      <c r="H1779" s="53">
        <v>0</v>
      </c>
      <c r="I1779" s="54"/>
      <c r="J1779" s="46">
        <v>113.89</v>
      </c>
      <c r="K1779" s="54">
        <v>23.329499999999999</v>
      </c>
      <c r="L1779" s="46">
        <v>21.341480000000001</v>
      </c>
      <c r="M1779" s="53">
        <f t="shared" si="108"/>
        <v>1.9880199999999988</v>
      </c>
      <c r="N1779" s="11">
        <v>4.3457782273784709</v>
      </c>
      <c r="O1779" s="11">
        <v>3.9754533583674361</v>
      </c>
      <c r="P1779" s="11">
        <v>0.37032486901103512</v>
      </c>
      <c r="Q1779" s="26">
        <v>3020</v>
      </c>
      <c r="R1779">
        <v>8180</v>
      </c>
      <c r="S1779">
        <v>1320</v>
      </c>
      <c r="T1779" s="27">
        <f t="shared" si="109"/>
        <v>12520</v>
      </c>
      <c r="U1779" s="46" t="str">
        <f t="shared" si="110"/>
        <v>WV</v>
      </c>
      <c r="V1779">
        <f t="shared" si="111"/>
        <v>54409.143406778458</v>
      </c>
    </row>
    <row r="1780" spans="1:22" x14ac:dyDescent="0.2">
      <c r="A1780" s="24">
        <v>29119</v>
      </c>
      <c r="B1780" s="25" t="s">
        <v>1998</v>
      </c>
      <c r="C1780" s="46">
        <v>613</v>
      </c>
      <c r="D1780" s="46">
        <v>727</v>
      </c>
      <c r="E1780" s="53">
        <v>289</v>
      </c>
      <c r="F1780" s="54">
        <v>488.86</v>
      </c>
      <c r="G1780" s="46">
        <v>602.86</v>
      </c>
      <c r="H1780" s="53">
        <v>164.86</v>
      </c>
      <c r="I1780" s="54"/>
      <c r="J1780" s="46">
        <v>113.8477</v>
      </c>
      <c r="K1780" s="54">
        <v>12.664479999999999</v>
      </c>
      <c r="L1780" s="46">
        <v>11.450369999999999</v>
      </c>
      <c r="M1780" s="53">
        <f t="shared" si="108"/>
        <v>1.2141099999999998</v>
      </c>
      <c r="N1780" s="11">
        <v>2.3591170597342459</v>
      </c>
      <c r="O1780" s="11">
        <v>2.132954784347183</v>
      </c>
      <c r="P1780" s="11">
        <v>0.22616227538706249</v>
      </c>
      <c r="Q1780" s="26">
        <v>500</v>
      </c>
      <c r="R1780">
        <v>135960</v>
      </c>
      <c r="S1780">
        <v>8050</v>
      </c>
      <c r="T1780" s="27">
        <f t="shared" si="109"/>
        <v>144510</v>
      </c>
      <c r="U1780" s="46" t="str">
        <f t="shared" si="110"/>
        <v>MO</v>
      </c>
      <c r="V1780">
        <f t="shared" si="111"/>
        <v>340916.00630219589</v>
      </c>
    </row>
    <row r="1781" spans="1:22" x14ac:dyDescent="0.2">
      <c r="A1781" s="24">
        <v>29035</v>
      </c>
      <c r="B1781" s="25" t="s">
        <v>1999</v>
      </c>
      <c r="C1781" s="46">
        <v>624</v>
      </c>
      <c r="D1781" s="46">
        <v>790</v>
      </c>
      <c r="E1781" s="53">
        <v>514</v>
      </c>
      <c r="F1781" s="54">
        <v>500.84</v>
      </c>
      <c r="G1781" s="46">
        <v>666.84</v>
      </c>
      <c r="H1781" s="53">
        <v>390.84</v>
      </c>
      <c r="I1781" s="54"/>
      <c r="J1781" s="46">
        <v>113.8343</v>
      </c>
      <c r="K1781" s="54">
        <v>12.70022</v>
      </c>
      <c r="L1781" s="46">
        <v>11.14317</v>
      </c>
      <c r="M1781" s="53">
        <f t="shared" si="108"/>
        <v>1.5570500000000003</v>
      </c>
      <c r="N1781" s="11">
        <v>2.365774644073666</v>
      </c>
      <c r="O1781" s="11">
        <v>2.0757301086597209</v>
      </c>
      <c r="P1781" s="11">
        <v>0.29004453541394593</v>
      </c>
      <c r="Q1781" s="26">
        <v>90</v>
      </c>
      <c r="R1781">
        <v>21490</v>
      </c>
      <c r="S1781">
        <v>3450</v>
      </c>
      <c r="T1781" s="27">
        <f t="shared" si="109"/>
        <v>25030</v>
      </c>
      <c r="U1781" s="46" t="str">
        <f t="shared" si="110"/>
        <v>MO</v>
      </c>
      <c r="V1781">
        <f t="shared" si="111"/>
        <v>59215.339341163861</v>
      </c>
    </row>
    <row r="1782" spans="1:22" x14ac:dyDescent="0.2">
      <c r="A1782" s="24">
        <v>13075</v>
      </c>
      <c r="B1782" s="25" t="s">
        <v>2000</v>
      </c>
      <c r="C1782" s="46">
        <v>450</v>
      </c>
      <c r="D1782" s="46">
        <v>890</v>
      </c>
      <c r="E1782" s="53">
        <v>218</v>
      </c>
      <c r="F1782" s="54">
        <v>0</v>
      </c>
      <c r="G1782" s="46">
        <v>423.26</v>
      </c>
      <c r="H1782" s="53">
        <v>0</v>
      </c>
      <c r="I1782" s="54">
        <v>113.7942</v>
      </c>
      <c r="J1782" s="46">
        <v>113.7942</v>
      </c>
      <c r="K1782" s="54">
        <v>12.677049999999999</v>
      </c>
      <c r="L1782" s="46">
        <v>20.729430000000001</v>
      </c>
      <c r="M1782" s="53">
        <f t="shared" si="108"/>
        <v>-8.0523800000000012</v>
      </c>
      <c r="N1782" s="11">
        <v>2.3614585772257541</v>
      </c>
      <c r="O1782" s="11">
        <v>3.8614417608592588</v>
      </c>
      <c r="P1782" s="11">
        <v>-1.4999831836335049</v>
      </c>
      <c r="Q1782" s="26">
        <v>43070</v>
      </c>
      <c r="R1782">
        <v>15700</v>
      </c>
      <c r="S1782">
        <v>9390</v>
      </c>
      <c r="T1782" s="27">
        <f t="shared" si="109"/>
        <v>68160</v>
      </c>
      <c r="U1782" s="46" t="str">
        <f t="shared" si="110"/>
        <v>GA</v>
      </c>
      <c r="V1782">
        <f t="shared" si="111"/>
        <v>160957.0166237074</v>
      </c>
    </row>
    <row r="1783" spans="1:22" x14ac:dyDescent="0.2">
      <c r="A1783" s="24">
        <v>13219</v>
      </c>
      <c r="B1783" s="25" t="s">
        <v>2001</v>
      </c>
      <c r="C1783" s="46">
        <v>983</v>
      </c>
      <c r="D1783" s="46">
        <v>1784</v>
      </c>
      <c r="E1783" s="53">
        <v>880</v>
      </c>
      <c r="F1783" s="54">
        <v>552.86</v>
      </c>
      <c r="G1783" s="46">
        <v>1353.86</v>
      </c>
      <c r="H1783" s="53">
        <v>449.86</v>
      </c>
      <c r="I1783" s="54">
        <v>113.7942</v>
      </c>
      <c r="J1783" s="46">
        <v>113.7942</v>
      </c>
      <c r="K1783" s="54">
        <v>12.09775</v>
      </c>
      <c r="L1783" s="46">
        <v>20.923079999999999</v>
      </c>
      <c r="M1783" s="53">
        <f t="shared" si="108"/>
        <v>-8.8253299999999992</v>
      </c>
      <c r="N1783" s="11">
        <v>2.2535475921159001</v>
      </c>
      <c r="O1783" s="11">
        <v>3.8975145422618538</v>
      </c>
      <c r="P1783" s="11">
        <v>-1.643966950145954</v>
      </c>
      <c r="Q1783" s="26">
        <v>370</v>
      </c>
      <c r="R1783">
        <v>30730</v>
      </c>
      <c r="S1783">
        <v>10000</v>
      </c>
      <c r="T1783" s="27">
        <f t="shared" si="109"/>
        <v>41100</v>
      </c>
      <c r="U1783" s="46" t="str">
        <f t="shared" si="110"/>
        <v>GA</v>
      </c>
      <c r="V1783">
        <f t="shared" si="111"/>
        <v>92620.806035963498</v>
      </c>
    </row>
    <row r="1784" spans="1:22" x14ac:dyDescent="0.2">
      <c r="A1784" s="24">
        <v>30109</v>
      </c>
      <c r="B1784" s="25" t="s">
        <v>2002</v>
      </c>
      <c r="C1784" s="46">
        <v>170</v>
      </c>
      <c r="D1784" s="46">
        <v>170</v>
      </c>
      <c r="E1784" s="53">
        <v>170</v>
      </c>
      <c r="F1784" s="54">
        <v>0</v>
      </c>
      <c r="G1784" s="46">
        <v>0</v>
      </c>
      <c r="H1784" s="53">
        <v>0</v>
      </c>
      <c r="I1784" s="54">
        <v>113.7942</v>
      </c>
      <c r="J1784" s="46">
        <v>113.7942</v>
      </c>
      <c r="K1784" s="54">
        <v>0</v>
      </c>
      <c r="L1784" s="46">
        <v>0</v>
      </c>
      <c r="M1784" s="53">
        <f t="shared" si="108"/>
        <v>0</v>
      </c>
      <c r="N1784" s="11">
        <v>0</v>
      </c>
      <c r="O1784" s="11">
        <v>0</v>
      </c>
      <c r="P1784" s="11">
        <v>0</v>
      </c>
      <c r="Q1784" s="26">
        <v>0</v>
      </c>
      <c r="R1784">
        <v>0</v>
      </c>
      <c r="S1784">
        <v>0</v>
      </c>
      <c r="T1784" s="27">
        <f t="shared" si="109"/>
        <v>0</v>
      </c>
      <c r="U1784" s="46" t="str">
        <f t="shared" si="110"/>
        <v>MT</v>
      </c>
      <c r="V1784">
        <f t="shared" si="111"/>
        <v>0</v>
      </c>
    </row>
    <row r="1785" spans="1:22" x14ac:dyDescent="0.2">
      <c r="A1785" s="24">
        <v>54083</v>
      </c>
      <c r="B1785" s="25" t="s">
        <v>2003</v>
      </c>
      <c r="C1785" s="46">
        <v>846</v>
      </c>
      <c r="D1785" s="46">
        <v>0</v>
      </c>
      <c r="E1785" s="53">
        <v>121</v>
      </c>
      <c r="F1785" s="54">
        <v>664.74</v>
      </c>
      <c r="G1785" s="46">
        <v>0</v>
      </c>
      <c r="H1785" s="53">
        <v>0</v>
      </c>
      <c r="I1785" s="54"/>
      <c r="J1785" s="46">
        <v>113.64100000000001</v>
      </c>
      <c r="K1785" s="54">
        <v>24.649650000000001</v>
      </c>
      <c r="L1785" s="46">
        <v>22.76183</v>
      </c>
      <c r="M1785" s="53">
        <f t="shared" si="108"/>
        <v>1.8878200000000014</v>
      </c>
      <c r="N1785" s="11">
        <v>4.5916934474592139</v>
      </c>
      <c r="O1785" s="11">
        <v>4.2400336582134246</v>
      </c>
      <c r="P1785" s="11">
        <v>0.35165978924578878</v>
      </c>
      <c r="Q1785" s="26">
        <v>8370</v>
      </c>
      <c r="R1785">
        <v>20910</v>
      </c>
      <c r="S1785">
        <v>0</v>
      </c>
      <c r="T1785" s="27">
        <f t="shared" si="109"/>
        <v>29280</v>
      </c>
      <c r="U1785" s="46" t="str">
        <f t="shared" si="110"/>
        <v>WV</v>
      </c>
      <c r="V1785">
        <f t="shared" si="111"/>
        <v>134444.78414160578</v>
      </c>
    </row>
    <row r="1786" spans="1:22" x14ac:dyDescent="0.2">
      <c r="A1786" s="24">
        <v>54053</v>
      </c>
      <c r="B1786" s="25" t="s">
        <v>2004</v>
      </c>
      <c r="C1786" s="46">
        <v>1120</v>
      </c>
      <c r="D1786" s="46">
        <v>0</v>
      </c>
      <c r="E1786" s="53">
        <v>182</v>
      </c>
      <c r="F1786" s="54">
        <v>867.22</v>
      </c>
      <c r="G1786" s="46">
        <v>0</v>
      </c>
      <c r="H1786" s="53">
        <v>0</v>
      </c>
      <c r="I1786" s="54"/>
      <c r="J1786" s="46">
        <v>113.58159999999999</v>
      </c>
      <c r="K1786" s="54">
        <v>25.320450000000001</v>
      </c>
      <c r="L1786" s="46">
        <v>23.072109999999999</v>
      </c>
      <c r="M1786" s="53">
        <f t="shared" si="108"/>
        <v>2.2483400000000024</v>
      </c>
      <c r="N1786" s="11">
        <v>4.7166488916361349</v>
      </c>
      <c r="O1786" s="11">
        <v>4.2978320708836906</v>
      </c>
      <c r="P1786" s="11">
        <v>0.41881682075244309</v>
      </c>
      <c r="Q1786" s="26">
        <v>15260</v>
      </c>
      <c r="R1786">
        <v>41950</v>
      </c>
      <c r="S1786">
        <v>3940</v>
      </c>
      <c r="T1786" s="27">
        <f t="shared" si="109"/>
        <v>61150</v>
      </c>
      <c r="U1786" s="46" t="str">
        <f t="shared" si="110"/>
        <v>WV</v>
      </c>
      <c r="V1786">
        <f t="shared" si="111"/>
        <v>288423.07972354966</v>
      </c>
    </row>
    <row r="1787" spans="1:22" x14ac:dyDescent="0.2">
      <c r="A1787" s="24">
        <v>42027</v>
      </c>
      <c r="B1787" s="25" t="s">
        <v>2005</v>
      </c>
      <c r="C1787" s="46">
        <v>2683</v>
      </c>
      <c r="D1787" s="46">
        <v>2761</v>
      </c>
      <c r="E1787" s="53">
        <v>868</v>
      </c>
      <c r="F1787" s="54">
        <v>2110.46</v>
      </c>
      <c r="G1787" s="46">
        <v>2188.46</v>
      </c>
      <c r="H1787" s="53">
        <v>295.45999999999998</v>
      </c>
      <c r="I1787" s="54"/>
      <c r="J1787" s="46">
        <v>113.535</v>
      </c>
      <c r="K1787" s="54">
        <v>24.744109999999999</v>
      </c>
      <c r="L1787" s="46">
        <v>23.003830000000001</v>
      </c>
      <c r="M1787" s="53">
        <f t="shared" si="108"/>
        <v>1.7402799999999985</v>
      </c>
      <c r="N1787" s="11">
        <v>4.6092892901201434</v>
      </c>
      <c r="O1787" s="11">
        <v>4.2851129925765967</v>
      </c>
      <c r="P1787" s="11">
        <v>0.32417629754354782</v>
      </c>
      <c r="Q1787" s="26">
        <v>62590</v>
      </c>
      <c r="R1787">
        <v>48400</v>
      </c>
      <c r="S1787">
        <v>0</v>
      </c>
      <c r="T1787" s="27">
        <f t="shared" si="109"/>
        <v>110990</v>
      </c>
      <c r="U1787" s="46" t="str">
        <f t="shared" si="110"/>
        <v>PA</v>
      </c>
      <c r="V1787">
        <f t="shared" si="111"/>
        <v>511585.01831043471</v>
      </c>
    </row>
    <row r="1788" spans="1:22" x14ac:dyDescent="0.2">
      <c r="A1788" s="24">
        <v>21197</v>
      </c>
      <c r="B1788" s="25" t="s">
        <v>2006</v>
      </c>
      <c r="C1788" s="46">
        <v>982</v>
      </c>
      <c r="D1788" s="46">
        <v>982</v>
      </c>
      <c r="E1788" s="53">
        <v>292</v>
      </c>
      <c r="F1788" s="54">
        <v>762.06</v>
      </c>
      <c r="G1788" s="46">
        <v>762.06</v>
      </c>
      <c r="H1788" s="53">
        <v>72.06</v>
      </c>
      <c r="I1788" s="54"/>
      <c r="J1788" s="46">
        <v>113.4804</v>
      </c>
      <c r="K1788" s="54">
        <v>11.5899</v>
      </c>
      <c r="L1788" s="46">
        <v>17.38044</v>
      </c>
      <c r="M1788" s="53">
        <f t="shared" si="108"/>
        <v>-5.79054</v>
      </c>
      <c r="N1788" s="11">
        <v>2.158946187337651</v>
      </c>
      <c r="O1788" s="11">
        <v>3.2375977939629168</v>
      </c>
      <c r="P1788" s="11">
        <v>-1.0786516066252649</v>
      </c>
      <c r="Q1788" s="26">
        <v>1370</v>
      </c>
      <c r="R1788">
        <v>17600</v>
      </c>
      <c r="S1788">
        <v>5130</v>
      </c>
      <c r="T1788" s="27">
        <f t="shared" si="109"/>
        <v>24100</v>
      </c>
      <c r="U1788" s="46" t="str">
        <f t="shared" si="110"/>
        <v>KY</v>
      </c>
      <c r="V1788">
        <f t="shared" si="111"/>
        <v>52030.603114837388</v>
      </c>
    </row>
    <row r="1789" spans="1:22" x14ac:dyDescent="0.2">
      <c r="A1789" s="24">
        <v>1125</v>
      </c>
      <c r="B1789" s="25" t="s">
        <v>2007</v>
      </c>
      <c r="C1789" s="46">
        <v>1569</v>
      </c>
      <c r="D1789" s="46">
        <v>1569</v>
      </c>
      <c r="E1789" s="53">
        <v>884</v>
      </c>
      <c r="F1789" s="54">
        <v>1156.24</v>
      </c>
      <c r="G1789" s="46">
        <v>1156.24</v>
      </c>
      <c r="H1789" s="53">
        <v>471.24</v>
      </c>
      <c r="I1789" s="54">
        <v>113.4145</v>
      </c>
      <c r="J1789" s="46">
        <v>113.4145</v>
      </c>
      <c r="K1789" s="54">
        <v>11.55026</v>
      </c>
      <c r="L1789" s="46">
        <v>16.831679999999999</v>
      </c>
      <c r="M1789" s="53">
        <f t="shared" si="108"/>
        <v>-5.2814199999999989</v>
      </c>
      <c r="N1789" s="11">
        <v>2.1515621178576669</v>
      </c>
      <c r="O1789" s="11">
        <v>3.135375746338398</v>
      </c>
      <c r="P1789" s="11">
        <v>-0.98381362848073028</v>
      </c>
      <c r="Q1789" s="26">
        <v>18590</v>
      </c>
      <c r="R1789">
        <v>47600</v>
      </c>
      <c r="S1789">
        <v>20010</v>
      </c>
      <c r="T1789" s="27">
        <f t="shared" si="109"/>
        <v>86200</v>
      </c>
      <c r="U1789" s="46" t="str">
        <f t="shared" si="110"/>
        <v>AL</v>
      </c>
      <c r="V1789">
        <f t="shared" si="111"/>
        <v>185464.6545593309</v>
      </c>
    </row>
    <row r="1790" spans="1:22" x14ac:dyDescent="0.2">
      <c r="A1790" s="24">
        <v>39087</v>
      </c>
      <c r="B1790" s="25" t="s">
        <v>2008</v>
      </c>
      <c r="C1790" s="46">
        <v>1030</v>
      </c>
      <c r="D1790" s="46">
        <v>1030</v>
      </c>
      <c r="E1790" s="53">
        <v>241</v>
      </c>
      <c r="F1790" s="54">
        <v>499.44</v>
      </c>
      <c r="G1790" s="46">
        <v>499.44</v>
      </c>
      <c r="H1790" s="53">
        <v>0</v>
      </c>
      <c r="I1790" s="54"/>
      <c r="J1790" s="46">
        <v>113.1998</v>
      </c>
      <c r="K1790" s="54">
        <v>25.408609999999999</v>
      </c>
      <c r="L1790" s="46">
        <v>23.59423</v>
      </c>
      <c r="M1790" s="53">
        <f t="shared" si="108"/>
        <v>1.8143799999999999</v>
      </c>
      <c r="N1790" s="11">
        <v>4.7330711813776931</v>
      </c>
      <c r="O1790" s="11">
        <v>4.3950916661634389</v>
      </c>
      <c r="P1790" s="11">
        <v>0.33797951521425451</v>
      </c>
      <c r="Q1790" s="26">
        <v>5580</v>
      </c>
      <c r="R1790">
        <v>35140</v>
      </c>
      <c r="S1790">
        <v>7650</v>
      </c>
      <c r="T1790" s="27">
        <f t="shared" si="109"/>
        <v>48370</v>
      </c>
      <c r="U1790" s="46" t="str">
        <f t="shared" si="110"/>
        <v>OH</v>
      </c>
      <c r="V1790">
        <f t="shared" si="111"/>
        <v>228938.65304323903</v>
      </c>
    </row>
    <row r="1791" spans="1:22" x14ac:dyDescent="0.2">
      <c r="A1791" s="24">
        <v>55011</v>
      </c>
      <c r="B1791" s="25" t="s">
        <v>2009</v>
      </c>
      <c r="C1791" s="46">
        <v>719</v>
      </c>
      <c r="D1791" s="46">
        <v>746</v>
      </c>
      <c r="E1791" s="53">
        <v>0</v>
      </c>
      <c r="F1791" s="54">
        <v>139.44</v>
      </c>
      <c r="G1791" s="46">
        <v>166.44</v>
      </c>
      <c r="H1791" s="53">
        <v>0</v>
      </c>
      <c r="I1791" s="54">
        <v>113.1613</v>
      </c>
      <c r="J1791" s="46">
        <v>113.1613</v>
      </c>
      <c r="K1791" s="54">
        <v>16.012350000000001</v>
      </c>
      <c r="L1791" s="46">
        <v>14.34421</v>
      </c>
      <c r="M1791" s="53">
        <f t="shared" si="108"/>
        <v>1.6681400000000011</v>
      </c>
      <c r="N1791" s="11">
        <v>2.9827523950004791</v>
      </c>
      <c r="O1791" s="11">
        <v>2.6720142097749431</v>
      </c>
      <c r="P1791" s="11">
        <v>0.31073818522553531</v>
      </c>
      <c r="Q1791" s="26">
        <v>123070</v>
      </c>
      <c r="R1791">
        <v>57430</v>
      </c>
      <c r="S1791">
        <v>2340</v>
      </c>
      <c r="T1791" s="27">
        <f t="shared" si="109"/>
        <v>182840</v>
      </c>
      <c r="U1791" s="46" t="str">
        <f t="shared" si="110"/>
        <v>WI</v>
      </c>
      <c r="V1791">
        <f t="shared" si="111"/>
        <v>545366.44790188759</v>
      </c>
    </row>
    <row r="1792" spans="1:22" x14ac:dyDescent="0.2">
      <c r="A1792" s="24">
        <v>40143</v>
      </c>
      <c r="B1792" s="25" t="s">
        <v>2010</v>
      </c>
      <c r="C1792" s="46">
        <v>1392</v>
      </c>
      <c r="D1792" s="46">
        <v>1790</v>
      </c>
      <c r="E1792" s="53">
        <v>1747</v>
      </c>
      <c r="F1792" s="54">
        <v>1033.68</v>
      </c>
      <c r="G1792" s="46">
        <v>1431.68</v>
      </c>
      <c r="H1792" s="53">
        <v>1388.68</v>
      </c>
      <c r="I1792" s="54"/>
      <c r="J1792" s="46">
        <v>113.0455</v>
      </c>
      <c r="K1792" s="54">
        <v>11.508459999999999</v>
      </c>
      <c r="L1792" s="46">
        <v>14.74765</v>
      </c>
      <c r="M1792" s="53">
        <f t="shared" si="108"/>
        <v>-3.2391900000000007</v>
      </c>
      <c r="N1792" s="11">
        <v>2.1437756873767562</v>
      </c>
      <c r="O1792" s="11">
        <v>2.747166303392619</v>
      </c>
      <c r="P1792" s="11">
        <v>-0.60339061601586286</v>
      </c>
      <c r="Q1792" s="26">
        <v>10230</v>
      </c>
      <c r="R1792">
        <v>77010</v>
      </c>
      <c r="S1792">
        <v>61200</v>
      </c>
      <c r="T1792" s="27">
        <f t="shared" si="109"/>
        <v>148440</v>
      </c>
      <c r="U1792" s="46" t="str">
        <f t="shared" si="110"/>
        <v>OK</v>
      </c>
      <c r="V1792">
        <f t="shared" si="111"/>
        <v>318222.0630342057</v>
      </c>
    </row>
    <row r="1793" spans="1:22" x14ac:dyDescent="0.2">
      <c r="A1793" s="24">
        <v>21081</v>
      </c>
      <c r="B1793" s="25" t="s">
        <v>2011</v>
      </c>
      <c r="C1793" s="46">
        <v>1738</v>
      </c>
      <c r="D1793" s="46">
        <v>1738</v>
      </c>
      <c r="E1793" s="53">
        <v>240</v>
      </c>
      <c r="F1793" s="54">
        <v>1473.26</v>
      </c>
      <c r="G1793" s="46">
        <v>1473.26</v>
      </c>
      <c r="H1793" s="53">
        <v>0</v>
      </c>
      <c r="I1793" s="54"/>
      <c r="J1793" s="46">
        <v>113.0424</v>
      </c>
      <c r="K1793" s="54">
        <v>11.438029999999999</v>
      </c>
      <c r="L1793" s="46">
        <v>16.448899999999998</v>
      </c>
      <c r="M1793" s="53">
        <f t="shared" si="108"/>
        <v>-5.0108699999999988</v>
      </c>
      <c r="N1793" s="11">
        <v>2.1306561108511439</v>
      </c>
      <c r="O1793" s="11">
        <v>3.0640721611832968</v>
      </c>
      <c r="P1793" s="11">
        <v>-0.93341605033215258</v>
      </c>
      <c r="Q1793" s="26">
        <v>610</v>
      </c>
      <c r="R1793">
        <v>61860</v>
      </c>
      <c r="S1793">
        <v>3570</v>
      </c>
      <c r="T1793" s="27">
        <f t="shared" si="109"/>
        <v>66040</v>
      </c>
      <c r="U1793" s="46" t="str">
        <f t="shared" si="110"/>
        <v>KY</v>
      </c>
      <c r="V1793">
        <f t="shared" si="111"/>
        <v>140708.52956060955</v>
      </c>
    </row>
    <row r="1794" spans="1:22" x14ac:dyDescent="0.2">
      <c r="A1794" s="24">
        <v>29109</v>
      </c>
      <c r="B1794" s="25" t="s">
        <v>2012</v>
      </c>
      <c r="C1794" s="46">
        <v>850</v>
      </c>
      <c r="D1794" s="46">
        <v>589</v>
      </c>
      <c r="E1794" s="53">
        <v>0</v>
      </c>
      <c r="F1794" s="54">
        <v>736.76</v>
      </c>
      <c r="G1794" s="46">
        <v>475.76</v>
      </c>
      <c r="H1794" s="53">
        <v>0</v>
      </c>
      <c r="I1794" s="54">
        <v>113.0347</v>
      </c>
      <c r="J1794" s="46">
        <v>113.0347</v>
      </c>
      <c r="K1794" s="54">
        <v>12.80503</v>
      </c>
      <c r="L1794" s="46">
        <v>11.26313</v>
      </c>
      <c r="M1794" s="53">
        <f t="shared" si="108"/>
        <v>1.5419</v>
      </c>
      <c r="N1794" s="11">
        <v>2.385298466530708</v>
      </c>
      <c r="O1794" s="11">
        <v>2.09807604647049</v>
      </c>
      <c r="P1794" s="11">
        <v>0.28722242006021831</v>
      </c>
      <c r="Q1794" s="26">
        <v>13370</v>
      </c>
      <c r="R1794">
        <v>260250</v>
      </c>
      <c r="S1794">
        <v>1500</v>
      </c>
      <c r="T1794" s="27">
        <f t="shared" si="109"/>
        <v>275120</v>
      </c>
      <c r="U1794" s="46" t="str">
        <f t="shared" si="110"/>
        <v>MO</v>
      </c>
      <c r="V1794">
        <f t="shared" si="111"/>
        <v>656243.31411192834</v>
      </c>
    </row>
    <row r="1795" spans="1:22" x14ac:dyDescent="0.2">
      <c r="A1795" s="24">
        <v>54085</v>
      </c>
      <c r="B1795" s="25" t="s">
        <v>2013</v>
      </c>
      <c r="C1795" s="46">
        <v>304</v>
      </c>
      <c r="D1795" s="46">
        <v>0</v>
      </c>
      <c r="E1795" s="53">
        <v>48</v>
      </c>
      <c r="F1795" s="54">
        <v>38.619999999999997</v>
      </c>
      <c r="G1795" s="46">
        <v>0</v>
      </c>
      <c r="H1795" s="53">
        <v>0</v>
      </c>
      <c r="I1795" s="54"/>
      <c r="J1795" s="46">
        <v>112.995</v>
      </c>
      <c r="K1795" s="54">
        <v>25.316849999999999</v>
      </c>
      <c r="L1795" s="46">
        <v>23.038820000000001</v>
      </c>
      <c r="M1795" s="53">
        <f t="shared" si="108"/>
        <v>2.2780299999999976</v>
      </c>
      <c r="N1795" s="11">
        <v>4.7159782899679206</v>
      </c>
      <c r="O1795" s="11">
        <v>4.2916308682351394</v>
      </c>
      <c r="P1795" s="11">
        <v>0.42434742173278323</v>
      </c>
      <c r="Q1795" s="26">
        <v>3460</v>
      </c>
      <c r="R1795">
        <v>17830</v>
      </c>
      <c r="S1795">
        <v>1470</v>
      </c>
      <c r="T1795" s="27">
        <f t="shared" si="109"/>
        <v>22760</v>
      </c>
      <c r="U1795" s="46" t="str">
        <f t="shared" si="110"/>
        <v>WV</v>
      </c>
      <c r="V1795">
        <f t="shared" si="111"/>
        <v>107335.66587966988</v>
      </c>
    </row>
    <row r="1796" spans="1:22" x14ac:dyDescent="0.2">
      <c r="A1796" s="24">
        <v>39035</v>
      </c>
      <c r="B1796" s="25" t="s">
        <v>2014</v>
      </c>
      <c r="C1796" s="46">
        <v>3433.44</v>
      </c>
      <c r="D1796" s="46">
        <v>3115.68</v>
      </c>
      <c r="E1796" s="53">
        <v>1977.21</v>
      </c>
      <c r="F1796" s="54">
        <v>3046.5120000000002</v>
      </c>
      <c r="G1796" s="46">
        <v>2728.7539999999999</v>
      </c>
      <c r="H1796" s="53">
        <v>1590.2760000000001</v>
      </c>
      <c r="I1796" s="54"/>
      <c r="J1796" s="46">
        <v>112.8725</v>
      </c>
      <c r="K1796" s="54">
        <v>23.981449999999999</v>
      </c>
      <c r="L1796" s="46">
        <v>19.000350000000001</v>
      </c>
      <c r="M1796" s="53">
        <f t="shared" si="108"/>
        <v>4.9810999999999979</v>
      </c>
      <c r="N1796" s="11">
        <v>4.4672223267093347</v>
      </c>
      <c r="O1796" s="11">
        <v>3.5393517796168168</v>
      </c>
      <c r="P1796" s="11">
        <v>0.92787054709251771</v>
      </c>
      <c r="Q1796" s="26">
        <v>1220</v>
      </c>
      <c r="R1796">
        <v>1280</v>
      </c>
      <c r="S1796">
        <v>3240</v>
      </c>
      <c r="T1796" s="27">
        <f t="shared" si="109"/>
        <v>5740</v>
      </c>
      <c r="U1796" s="46" t="str">
        <f t="shared" si="110"/>
        <v>OH</v>
      </c>
      <c r="V1796">
        <f t="shared" si="111"/>
        <v>25641.85615531158</v>
      </c>
    </row>
    <row r="1797" spans="1:22" x14ac:dyDescent="0.2">
      <c r="A1797" s="24">
        <v>42131</v>
      </c>
      <c r="B1797" s="25" t="s">
        <v>2015</v>
      </c>
      <c r="C1797" s="46">
        <v>907</v>
      </c>
      <c r="D1797" s="46">
        <v>933</v>
      </c>
      <c r="E1797" s="53">
        <v>176</v>
      </c>
      <c r="F1797" s="54">
        <v>547.22</v>
      </c>
      <c r="G1797" s="46">
        <v>573.22</v>
      </c>
      <c r="H1797" s="53">
        <v>0</v>
      </c>
      <c r="I1797" s="54"/>
      <c r="J1797" s="46">
        <v>112.87090000000001</v>
      </c>
      <c r="K1797" s="54">
        <v>24.315349999999999</v>
      </c>
      <c r="L1797" s="46">
        <v>22.536809999999999</v>
      </c>
      <c r="M1797" s="53">
        <f t="shared" si="108"/>
        <v>1.7785399999999996</v>
      </c>
      <c r="N1797" s="11">
        <v>4.5294206314360403</v>
      </c>
      <c r="O1797" s="11">
        <v>4.1981173283853224</v>
      </c>
      <c r="P1797" s="11">
        <v>0.33130330305071698</v>
      </c>
      <c r="Q1797" s="26">
        <v>43560</v>
      </c>
      <c r="R1797">
        <v>18530</v>
      </c>
      <c r="S1797">
        <v>590</v>
      </c>
      <c r="T1797" s="27">
        <f t="shared" si="109"/>
        <v>62680</v>
      </c>
      <c r="U1797" s="46" t="str">
        <f t="shared" si="110"/>
        <v>PA</v>
      </c>
      <c r="V1797">
        <f t="shared" si="111"/>
        <v>283904.08517841098</v>
      </c>
    </row>
    <row r="1798" spans="1:22" x14ac:dyDescent="0.2">
      <c r="A1798" s="24">
        <v>21187</v>
      </c>
      <c r="B1798" s="25" t="s">
        <v>2016</v>
      </c>
      <c r="C1798" s="46">
        <v>1189</v>
      </c>
      <c r="D1798" s="46">
        <v>1189</v>
      </c>
      <c r="E1798" s="53">
        <v>19</v>
      </c>
      <c r="F1798" s="54">
        <v>951.84</v>
      </c>
      <c r="G1798" s="46">
        <v>951.84</v>
      </c>
      <c r="H1798" s="53">
        <v>0</v>
      </c>
      <c r="I1798" s="54"/>
      <c r="J1798" s="46">
        <v>112.827</v>
      </c>
      <c r="K1798" s="54">
        <v>11.65981</v>
      </c>
      <c r="L1798" s="46">
        <v>16.917310000000001</v>
      </c>
      <c r="M1798" s="53">
        <f t="shared" si="108"/>
        <v>-5.2575000000000003</v>
      </c>
      <c r="N1798" s="11">
        <v>2.171968899177855</v>
      </c>
      <c r="O1798" s="11">
        <v>3.1513267521297958</v>
      </c>
      <c r="P1798" s="11">
        <v>-0.97935785295194111</v>
      </c>
      <c r="Q1798" s="26">
        <v>900</v>
      </c>
      <c r="R1798">
        <v>78450</v>
      </c>
      <c r="S1798">
        <v>6100</v>
      </c>
      <c r="T1798" s="27">
        <f t="shared" si="109"/>
        <v>85450</v>
      </c>
      <c r="U1798" s="46" t="str">
        <f t="shared" si="110"/>
        <v>KY</v>
      </c>
      <c r="V1798">
        <f t="shared" si="111"/>
        <v>185594.74243474772</v>
      </c>
    </row>
    <row r="1799" spans="1:22" x14ac:dyDescent="0.2">
      <c r="A1799" s="24">
        <v>5089</v>
      </c>
      <c r="B1799" s="25" t="s">
        <v>2017</v>
      </c>
      <c r="C1799" s="46">
        <v>612</v>
      </c>
      <c r="D1799" s="46">
        <v>413</v>
      </c>
      <c r="E1799" s="53">
        <v>645</v>
      </c>
      <c r="F1799" s="54">
        <v>401</v>
      </c>
      <c r="G1799" s="46">
        <v>202</v>
      </c>
      <c r="H1799" s="53">
        <v>434</v>
      </c>
      <c r="I1799" s="54"/>
      <c r="J1799" s="46">
        <v>112.78440000000001</v>
      </c>
      <c r="K1799" s="54">
        <v>11.4693</v>
      </c>
      <c r="L1799" s="46">
        <v>15.85923</v>
      </c>
      <c r="M1799" s="53">
        <f t="shared" si="108"/>
        <v>-4.3899299999999997</v>
      </c>
      <c r="N1799" s="11">
        <v>2.1364810314525342</v>
      </c>
      <c r="O1799" s="11">
        <v>2.9542294707125092</v>
      </c>
      <c r="P1799" s="11">
        <v>-0.8177484392599742</v>
      </c>
      <c r="Q1799" s="26">
        <v>340</v>
      </c>
      <c r="R1799">
        <v>77150</v>
      </c>
      <c r="S1799">
        <v>6700</v>
      </c>
      <c r="T1799" s="27">
        <f t="shared" si="109"/>
        <v>84190</v>
      </c>
      <c r="U1799" s="46" t="str">
        <f t="shared" si="110"/>
        <v>AR</v>
      </c>
      <c r="V1799">
        <f t="shared" si="111"/>
        <v>179870.33803798884</v>
      </c>
    </row>
    <row r="1800" spans="1:22" x14ac:dyDescent="0.2">
      <c r="A1800" s="24">
        <v>31067</v>
      </c>
      <c r="B1800" s="25" t="s">
        <v>2018</v>
      </c>
      <c r="C1800" s="46">
        <v>620</v>
      </c>
      <c r="D1800" s="46">
        <v>424</v>
      </c>
      <c r="E1800" s="53">
        <v>160</v>
      </c>
      <c r="F1800" s="54">
        <v>472.98</v>
      </c>
      <c r="G1800" s="46">
        <v>276.98</v>
      </c>
      <c r="H1800" s="53">
        <v>12.98001</v>
      </c>
      <c r="I1800" s="54">
        <v>112.7816</v>
      </c>
      <c r="J1800" s="46">
        <v>112.7816</v>
      </c>
      <c r="K1800" s="54">
        <v>14.57033</v>
      </c>
      <c r="L1800" s="46">
        <v>11.61608</v>
      </c>
      <c r="M1800" s="53">
        <f t="shared" si="108"/>
        <v>2.95425</v>
      </c>
      <c r="N1800" s="11">
        <v>2.7141354456683322</v>
      </c>
      <c r="O1800" s="11">
        <v>2.1638229516914849</v>
      </c>
      <c r="P1800" s="11">
        <v>0.55031249397684678</v>
      </c>
      <c r="Q1800" s="26">
        <v>334950</v>
      </c>
      <c r="R1800">
        <v>19870</v>
      </c>
      <c r="S1800">
        <v>128050</v>
      </c>
      <c r="T1800" s="27">
        <f t="shared" si="109"/>
        <v>482870</v>
      </c>
      <c r="U1800" s="46" t="str">
        <f t="shared" si="110"/>
        <v>NE</v>
      </c>
      <c r="V1800">
        <f t="shared" si="111"/>
        <v>1310574.5826498675</v>
      </c>
    </row>
    <row r="1801" spans="1:22" x14ac:dyDescent="0.2">
      <c r="A1801" s="24">
        <v>1119</v>
      </c>
      <c r="B1801" s="25" t="s">
        <v>2019</v>
      </c>
      <c r="C1801" s="46">
        <v>834</v>
      </c>
      <c r="D1801" s="46">
        <v>834</v>
      </c>
      <c r="E1801" s="53">
        <v>76</v>
      </c>
      <c r="F1801" s="54">
        <v>451.06</v>
      </c>
      <c r="G1801" s="46">
        <v>451.06</v>
      </c>
      <c r="H1801" s="53">
        <v>0</v>
      </c>
      <c r="I1801" s="54">
        <v>112.655</v>
      </c>
      <c r="J1801" s="46">
        <v>112.655</v>
      </c>
      <c r="K1801" s="54">
        <v>11.475540000000001</v>
      </c>
      <c r="L1801" s="46">
        <v>16.599710000000002</v>
      </c>
      <c r="M1801" s="53">
        <f t="shared" si="108"/>
        <v>-5.1241700000000012</v>
      </c>
      <c r="N1801" s="11">
        <v>2.137643407677436</v>
      </c>
      <c r="O1801" s="11">
        <v>3.0921647827341641</v>
      </c>
      <c r="P1801" s="11">
        <v>-0.95452137505672841</v>
      </c>
      <c r="Q1801" s="26">
        <v>11160</v>
      </c>
      <c r="R1801">
        <v>98240</v>
      </c>
      <c r="S1801">
        <v>540</v>
      </c>
      <c r="T1801" s="27">
        <f t="shared" si="109"/>
        <v>109940</v>
      </c>
      <c r="U1801" s="46" t="str">
        <f t="shared" si="110"/>
        <v>AL</v>
      </c>
      <c r="V1801">
        <f t="shared" si="111"/>
        <v>235012.5162400573</v>
      </c>
    </row>
    <row r="1802" spans="1:22" x14ac:dyDescent="0.2">
      <c r="A1802" s="24">
        <v>54049</v>
      </c>
      <c r="B1802" s="25" t="s">
        <v>2020</v>
      </c>
      <c r="C1802" s="46">
        <v>492</v>
      </c>
      <c r="D1802" s="46">
        <v>0</v>
      </c>
      <c r="E1802" s="53">
        <v>91</v>
      </c>
      <c r="F1802" s="54">
        <v>267.58</v>
      </c>
      <c r="G1802" s="46">
        <v>0</v>
      </c>
      <c r="H1802" s="53">
        <v>0</v>
      </c>
      <c r="I1802" s="54"/>
      <c r="J1802" s="46">
        <v>112.65309999999999</v>
      </c>
      <c r="K1802" s="54">
        <v>24.780719999999999</v>
      </c>
      <c r="L1802" s="46">
        <v>23.038250000000001</v>
      </c>
      <c r="M1802" s="53">
        <f t="shared" si="108"/>
        <v>1.7424699999999973</v>
      </c>
      <c r="N1802" s="11">
        <v>4.6161089365293817</v>
      </c>
      <c r="O1802" s="11">
        <v>4.2915246896376722</v>
      </c>
      <c r="P1802" s="11">
        <v>0.32458424689171023</v>
      </c>
      <c r="Q1802" s="26">
        <v>4610</v>
      </c>
      <c r="R1802">
        <v>14850</v>
      </c>
      <c r="S1802">
        <v>1260</v>
      </c>
      <c r="T1802" s="27">
        <f t="shared" si="109"/>
        <v>20720</v>
      </c>
      <c r="U1802" s="46" t="str">
        <f t="shared" si="110"/>
        <v>WV</v>
      </c>
      <c r="V1802">
        <f t="shared" si="111"/>
        <v>95645.777164888787</v>
      </c>
    </row>
    <row r="1803" spans="1:22" x14ac:dyDescent="0.2">
      <c r="A1803" s="24">
        <v>54077</v>
      </c>
      <c r="B1803" s="25" t="s">
        <v>2021</v>
      </c>
      <c r="C1803" s="46">
        <v>987</v>
      </c>
      <c r="D1803" s="46">
        <v>0</v>
      </c>
      <c r="E1803" s="53">
        <v>45</v>
      </c>
      <c r="F1803" s="54">
        <v>763.88</v>
      </c>
      <c r="G1803" s="46">
        <v>0</v>
      </c>
      <c r="H1803" s="53">
        <v>0</v>
      </c>
      <c r="I1803" s="54"/>
      <c r="J1803" s="46">
        <v>112.6093</v>
      </c>
      <c r="K1803" s="54">
        <v>24.97373</v>
      </c>
      <c r="L1803" s="46">
        <v>23.222200000000001</v>
      </c>
      <c r="M1803" s="53">
        <f t="shared" si="108"/>
        <v>1.7515299999999989</v>
      </c>
      <c r="N1803" s="11">
        <v>4.6520624998576281</v>
      </c>
      <c r="O1803" s="11">
        <v>4.3257905721009164</v>
      </c>
      <c r="P1803" s="11">
        <v>0.32627192775671182</v>
      </c>
      <c r="Q1803" s="26">
        <v>17610</v>
      </c>
      <c r="R1803">
        <v>41790</v>
      </c>
      <c r="S1803">
        <v>0</v>
      </c>
      <c r="T1803" s="27">
        <f t="shared" si="109"/>
        <v>59400</v>
      </c>
      <c r="U1803" s="46" t="str">
        <f t="shared" si="110"/>
        <v>WV</v>
      </c>
      <c r="V1803">
        <f t="shared" si="111"/>
        <v>276332.51249154314</v>
      </c>
    </row>
    <row r="1804" spans="1:22" x14ac:dyDescent="0.2">
      <c r="A1804" s="24">
        <v>54029</v>
      </c>
      <c r="B1804" s="25" t="s">
        <v>2022</v>
      </c>
      <c r="C1804" s="46">
        <v>1002</v>
      </c>
      <c r="D1804" s="46">
        <v>0</v>
      </c>
      <c r="E1804" s="53">
        <v>390</v>
      </c>
      <c r="F1804" s="54">
        <v>772.42</v>
      </c>
      <c r="G1804" s="46">
        <v>0</v>
      </c>
      <c r="H1804" s="53">
        <v>160.41999999999999</v>
      </c>
      <c r="I1804" s="54"/>
      <c r="J1804" s="46">
        <v>112.5624</v>
      </c>
      <c r="K1804" s="54">
        <v>25.125260000000001</v>
      </c>
      <c r="L1804" s="46">
        <v>23.370280000000001</v>
      </c>
      <c r="M1804" s="53">
        <f t="shared" ref="M1804:M1867" si="112">K1804-L1804</f>
        <v>1.7549799999999998</v>
      </c>
      <c r="N1804" s="11">
        <v>4.6802892417421376</v>
      </c>
      <c r="O1804" s="11">
        <v>4.3533746540533889</v>
      </c>
      <c r="P1804" s="11">
        <v>0.32691458768874893</v>
      </c>
      <c r="Q1804" s="26">
        <v>1420</v>
      </c>
      <c r="R1804">
        <v>3910</v>
      </c>
      <c r="S1804">
        <v>1400</v>
      </c>
      <c r="T1804" s="27">
        <f t="shared" ref="T1804:T1867" si="113">SUM(Q1804:S1804)</f>
        <v>6730</v>
      </c>
      <c r="U1804" s="46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">
      <c r="A1805" s="24">
        <v>5117</v>
      </c>
      <c r="B1805" s="25" t="s">
        <v>2023</v>
      </c>
      <c r="C1805" s="46">
        <v>515</v>
      </c>
      <c r="D1805" s="46">
        <v>86</v>
      </c>
      <c r="E1805" s="53">
        <v>72</v>
      </c>
      <c r="F1805" s="54">
        <v>129.69999999999999</v>
      </c>
      <c r="G1805" s="46">
        <v>0</v>
      </c>
      <c r="H1805" s="53">
        <v>0</v>
      </c>
      <c r="I1805" s="54">
        <v>112.40179999999999</v>
      </c>
      <c r="J1805" s="46">
        <v>112.40179999999999</v>
      </c>
      <c r="K1805" s="54">
        <v>10.92534</v>
      </c>
      <c r="L1805" s="46">
        <v>15.70402</v>
      </c>
      <c r="M1805" s="53">
        <f t="shared" si="112"/>
        <v>-4.7786799999999996</v>
      </c>
      <c r="N1805" s="11">
        <v>2.0351531193856318</v>
      </c>
      <c r="O1805" s="11">
        <v>2.9253172249004931</v>
      </c>
      <c r="P1805" s="11">
        <v>-0.89016410551486103</v>
      </c>
      <c r="Q1805" s="26">
        <v>246070</v>
      </c>
      <c r="R1805">
        <v>14710</v>
      </c>
      <c r="S1805">
        <v>90</v>
      </c>
      <c r="T1805" s="27">
        <f t="shared" si="113"/>
        <v>260870</v>
      </c>
      <c r="U1805" s="46" t="str">
        <f t="shared" si="114"/>
        <v>AR</v>
      </c>
      <c r="V1805">
        <f t="shared" si="115"/>
        <v>530910.39425412973</v>
      </c>
    </row>
    <row r="1806" spans="1:22" x14ac:dyDescent="0.2">
      <c r="A1806" s="24">
        <v>54073</v>
      </c>
      <c r="B1806" s="25" t="s">
        <v>2024</v>
      </c>
      <c r="C1806" s="46">
        <v>792.38</v>
      </c>
      <c r="D1806" s="46">
        <v>371.47</v>
      </c>
      <c r="E1806" s="53">
        <v>179.29599999999999</v>
      </c>
      <c r="F1806" s="54">
        <v>470.66239999999999</v>
      </c>
      <c r="G1806" s="46">
        <v>49.751829999999998</v>
      </c>
      <c r="H1806" s="53">
        <v>0</v>
      </c>
      <c r="I1806" s="54"/>
      <c r="J1806" s="46">
        <v>112.31480000000001</v>
      </c>
      <c r="K1806" s="54">
        <v>24.412389999999998</v>
      </c>
      <c r="L1806" s="46">
        <v>22.255479999999999</v>
      </c>
      <c r="M1806" s="53">
        <f t="shared" si="112"/>
        <v>2.1569099999999999</v>
      </c>
      <c r="N1806" s="11">
        <v>4.5474970719591896</v>
      </c>
      <c r="O1806" s="11">
        <v>4.1457116707969313</v>
      </c>
      <c r="P1806" s="11">
        <v>0.40178540116225803</v>
      </c>
      <c r="Q1806" s="26">
        <v>580</v>
      </c>
      <c r="R1806">
        <v>4480</v>
      </c>
      <c r="S1806">
        <v>640</v>
      </c>
      <c r="T1806" s="27">
        <f t="shared" si="113"/>
        <v>5700</v>
      </c>
      <c r="U1806" s="46" t="str">
        <f t="shared" si="114"/>
        <v>WV</v>
      </c>
      <c r="V1806">
        <f t="shared" si="115"/>
        <v>25920.733310167379</v>
      </c>
    </row>
    <row r="1807" spans="1:22" x14ac:dyDescent="0.2">
      <c r="A1807" s="24">
        <v>21089</v>
      </c>
      <c r="B1807" s="25" t="s">
        <v>2025</v>
      </c>
      <c r="C1807" s="46">
        <v>1209</v>
      </c>
      <c r="D1807" s="46">
        <v>1209</v>
      </c>
      <c r="E1807" s="53">
        <v>225</v>
      </c>
      <c r="F1807" s="54">
        <v>986.86</v>
      </c>
      <c r="G1807" s="46">
        <v>986.86</v>
      </c>
      <c r="H1807" s="53">
        <v>2.859985</v>
      </c>
      <c r="I1807" s="54"/>
      <c r="J1807" s="46">
        <v>112.2364</v>
      </c>
      <c r="K1807" s="54">
        <v>11.54266</v>
      </c>
      <c r="L1807" s="46">
        <v>16.951059999999998</v>
      </c>
      <c r="M1807" s="53">
        <f t="shared" si="112"/>
        <v>-5.4083999999999985</v>
      </c>
      <c r="N1807" s="11">
        <v>2.1501464032247739</v>
      </c>
      <c r="O1807" s="11">
        <v>3.157613642769288</v>
      </c>
      <c r="P1807" s="11">
        <v>-1.007467239544513</v>
      </c>
      <c r="Q1807" s="26">
        <v>2800</v>
      </c>
      <c r="R1807">
        <v>29230</v>
      </c>
      <c r="S1807">
        <v>12400</v>
      </c>
      <c r="T1807" s="27">
        <f t="shared" si="113"/>
        <v>44430</v>
      </c>
      <c r="U1807" s="46" t="str">
        <f t="shared" si="114"/>
        <v>KY</v>
      </c>
      <c r="V1807">
        <f t="shared" si="115"/>
        <v>95531.004695276701</v>
      </c>
    </row>
    <row r="1808" spans="1:22" x14ac:dyDescent="0.2">
      <c r="A1808" s="24">
        <v>21175</v>
      </c>
      <c r="B1808" s="25" t="s">
        <v>2026</v>
      </c>
      <c r="C1808" s="46">
        <v>629</v>
      </c>
      <c r="D1808" s="46">
        <v>629</v>
      </c>
      <c r="E1808" s="53">
        <v>32</v>
      </c>
      <c r="F1808" s="54">
        <v>407.4</v>
      </c>
      <c r="G1808" s="46">
        <v>407.4</v>
      </c>
      <c r="H1808" s="53">
        <v>0</v>
      </c>
      <c r="I1808" s="54"/>
      <c r="J1808" s="46">
        <v>112.04600000000001</v>
      </c>
      <c r="K1808" s="54">
        <v>11.576560000000001</v>
      </c>
      <c r="L1808" s="46">
        <v>17.080680000000001</v>
      </c>
      <c r="M1808" s="53">
        <f t="shared" si="112"/>
        <v>-5.5041200000000003</v>
      </c>
      <c r="N1808" s="11">
        <v>2.156461235600442</v>
      </c>
      <c r="O1808" s="11">
        <v>3.1817590283897599</v>
      </c>
      <c r="P1808" s="11">
        <v>-1.0252977927893181</v>
      </c>
      <c r="Q1808" s="26">
        <v>1910</v>
      </c>
      <c r="R1808">
        <v>27860</v>
      </c>
      <c r="S1808">
        <v>13330</v>
      </c>
      <c r="T1808" s="27">
        <f t="shared" si="113"/>
        <v>43100</v>
      </c>
      <c r="U1808" s="46" t="str">
        <f t="shared" si="114"/>
        <v>KY</v>
      </c>
      <c r="V1808">
        <f t="shared" si="115"/>
        <v>92943.479254379054</v>
      </c>
    </row>
    <row r="1809" spans="1:22" x14ac:dyDescent="0.2">
      <c r="A1809" s="24">
        <v>21097</v>
      </c>
      <c r="B1809" s="25" t="s">
        <v>2027</v>
      </c>
      <c r="C1809" s="46">
        <v>1427</v>
      </c>
      <c r="D1809" s="46">
        <v>1427</v>
      </c>
      <c r="E1809" s="53">
        <v>22</v>
      </c>
      <c r="F1809" s="54">
        <v>1184.5</v>
      </c>
      <c r="G1809" s="46">
        <v>1184.5</v>
      </c>
      <c r="H1809" s="53">
        <v>0</v>
      </c>
      <c r="I1809" s="54"/>
      <c r="J1809" s="46">
        <v>112.0318</v>
      </c>
      <c r="K1809" s="54">
        <v>11.55855</v>
      </c>
      <c r="L1809" s="46">
        <v>16.556629999999998</v>
      </c>
      <c r="M1809" s="53">
        <f t="shared" si="112"/>
        <v>-4.9980799999999981</v>
      </c>
      <c r="N1809" s="11">
        <v>2.1531063644769679</v>
      </c>
      <c r="O1809" s="11">
        <v>3.084139916104554</v>
      </c>
      <c r="P1809" s="11">
        <v>-0.9310335516275865</v>
      </c>
      <c r="Q1809" s="26">
        <v>6350</v>
      </c>
      <c r="R1809">
        <v>108500</v>
      </c>
      <c r="S1809">
        <v>2960</v>
      </c>
      <c r="T1809" s="27">
        <f t="shared" si="113"/>
        <v>117810</v>
      </c>
      <c r="U1809" s="46" t="str">
        <f t="shared" si="114"/>
        <v>KY</v>
      </c>
      <c r="V1809">
        <f t="shared" si="115"/>
        <v>253657.4607990316</v>
      </c>
    </row>
    <row r="1810" spans="1:22" x14ac:dyDescent="0.2">
      <c r="A1810" s="24">
        <v>22123</v>
      </c>
      <c r="B1810" s="25" t="s">
        <v>2028</v>
      </c>
      <c r="C1810" s="46">
        <v>636</v>
      </c>
      <c r="D1810" s="46">
        <v>522</v>
      </c>
      <c r="E1810" s="53">
        <v>95</v>
      </c>
      <c r="F1810" s="54">
        <v>248.12</v>
      </c>
      <c r="G1810" s="46">
        <v>134.12</v>
      </c>
      <c r="H1810" s="53">
        <v>0</v>
      </c>
      <c r="I1810" s="54">
        <v>112.02209999999999</v>
      </c>
      <c r="J1810" s="46">
        <v>112.02209999999999</v>
      </c>
      <c r="K1810" s="54">
        <v>10.72753</v>
      </c>
      <c r="L1810" s="46">
        <v>15.64758</v>
      </c>
      <c r="M1810" s="53">
        <f t="shared" si="112"/>
        <v>-4.9200499999999998</v>
      </c>
      <c r="N1810" s="11">
        <v>1.998305420499769</v>
      </c>
      <c r="O1810" s="11">
        <v>2.9148036809688511</v>
      </c>
      <c r="P1810" s="11">
        <v>-0.91649826046908189</v>
      </c>
      <c r="Q1810" s="26">
        <v>177110</v>
      </c>
      <c r="R1810">
        <v>2140</v>
      </c>
      <c r="S1810">
        <v>0</v>
      </c>
      <c r="T1810" s="27">
        <f t="shared" si="113"/>
        <v>179250</v>
      </c>
      <c r="U1810" s="46" t="str">
        <f t="shared" si="114"/>
        <v>LA</v>
      </c>
      <c r="V1810">
        <f t="shared" si="115"/>
        <v>358196.24662458361</v>
      </c>
    </row>
    <row r="1811" spans="1:22" x14ac:dyDescent="0.2">
      <c r="A1811" s="24">
        <v>47071</v>
      </c>
      <c r="B1811" s="25" t="s">
        <v>2029</v>
      </c>
      <c r="C1811" s="46">
        <v>1244</v>
      </c>
      <c r="D1811" s="46">
        <v>1244</v>
      </c>
      <c r="E1811" s="53">
        <v>315</v>
      </c>
      <c r="F1811" s="54">
        <v>982.74</v>
      </c>
      <c r="G1811" s="46">
        <v>982.74</v>
      </c>
      <c r="H1811" s="53">
        <v>53.739989999999999</v>
      </c>
      <c r="I1811" s="54">
        <v>112.02209999999999</v>
      </c>
      <c r="J1811" s="46">
        <v>112.02209999999999</v>
      </c>
      <c r="K1811" s="54">
        <v>11.3621</v>
      </c>
      <c r="L1811" s="46">
        <v>16.080410000000001</v>
      </c>
      <c r="M1811" s="53">
        <f t="shared" si="112"/>
        <v>-4.7183100000000007</v>
      </c>
      <c r="N1811" s="11">
        <v>2.1165120039990968</v>
      </c>
      <c r="O1811" s="11">
        <v>2.9954304920945169</v>
      </c>
      <c r="P1811" s="11">
        <v>-0.87891848809542061</v>
      </c>
      <c r="Q1811" s="26">
        <v>40790</v>
      </c>
      <c r="R1811">
        <v>43630</v>
      </c>
      <c r="S1811">
        <v>2220</v>
      </c>
      <c r="T1811" s="27">
        <f t="shared" si="113"/>
        <v>86640</v>
      </c>
      <c r="U1811" s="46" t="str">
        <f t="shared" si="114"/>
        <v>TN</v>
      </c>
      <c r="V1811">
        <f t="shared" si="115"/>
        <v>183374.60002648176</v>
      </c>
    </row>
    <row r="1812" spans="1:22" x14ac:dyDescent="0.2">
      <c r="A1812" s="24">
        <v>46115</v>
      </c>
      <c r="B1812" s="25" t="s">
        <v>2030</v>
      </c>
      <c r="C1812" s="46">
        <v>430</v>
      </c>
      <c r="D1812" s="46">
        <v>430</v>
      </c>
      <c r="E1812" s="53">
        <v>119</v>
      </c>
      <c r="F1812" s="54">
        <v>91.699979999999996</v>
      </c>
      <c r="G1812" s="46">
        <v>91.699979999999996</v>
      </c>
      <c r="H1812" s="53">
        <v>0</v>
      </c>
      <c r="I1812" s="54"/>
      <c r="J1812" s="46">
        <v>111.9349</v>
      </c>
      <c r="K1812" s="54">
        <v>0</v>
      </c>
      <c r="L1812" s="46">
        <v>0</v>
      </c>
      <c r="M1812" s="53">
        <f t="shared" si="112"/>
        <v>0</v>
      </c>
      <c r="N1812" s="11">
        <v>0</v>
      </c>
      <c r="O1812" s="11">
        <v>0</v>
      </c>
      <c r="P1812" s="11">
        <v>0</v>
      </c>
      <c r="Q1812" s="26">
        <v>0</v>
      </c>
      <c r="R1812">
        <v>0</v>
      </c>
      <c r="S1812">
        <v>0</v>
      </c>
      <c r="T1812" s="27">
        <f t="shared" si="113"/>
        <v>0</v>
      </c>
      <c r="U1812" s="46" t="str">
        <f t="shared" si="114"/>
        <v>SD</v>
      </c>
      <c r="V1812">
        <f t="shared" si="115"/>
        <v>0</v>
      </c>
    </row>
    <row r="1813" spans="1:22" x14ac:dyDescent="0.2">
      <c r="A1813" s="24">
        <v>42087</v>
      </c>
      <c r="B1813" s="25" t="s">
        <v>2031</v>
      </c>
      <c r="C1813" s="46">
        <v>1371</v>
      </c>
      <c r="D1813" s="46">
        <v>1329</v>
      </c>
      <c r="E1813" s="53">
        <v>360</v>
      </c>
      <c r="F1813" s="54">
        <v>808.46</v>
      </c>
      <c r="G1813" s="46">
        <v>766.46</v>
      </c>
      <c r="H1813" s="53">
        <v>0</v>
      </c>
      <c r="I1813" s="54"/>
      <c r="J1813" s="46">
        <v>111.9178</v>
      </c>
      <c r="K1813" s="54">
        <v>24.803090000000001</v>
      </c>
      <c r="L1813" s="46">
        <v>22.992629999999998</v>
      </c>
      <c r="M1813" s="53">
        <f t="shared" si="112"/>
        <v>1.8104600000000026</v>
      </c>
      <c r="N1813" s="11">
        <v>4.6202759807843581</v>
      </c>
      <c r="O1813" s="11">
        <v>4.2830266762754903</v>
      </c>
      <c r="P1813" s="11">
        <v>0.33724930450886798</v>
      </c>
      <c r="Q1813" s="26">
        <v>34610</v>
      </c>
      <c r="R1813">
        <v>31970</v>
      </c>
      <c r="S1813">
        <v>0</v>
      </c>
      <c r="T1813" s="27">
        <f t="shared" si="113"/>
        <v>66580</v>
      </c>
      <c r="U1813" s="46" t="str">
        <f t="shared" si="114"/>
        <v>PA</v>
      </c>
      <c r="V1813">
        <f t="shared" si="115"/>
        <v>307617.97480062256</v>
      </c>
    </row>
    <row r="1814" spans="1:22" x14ac:dyDescent="0.2">
      <c r="A1814" s="24">
        <v>39071</v>
      </c>
      <c r="B1814" s="25" t="s">
        <v>2032</v>
      </c>
      <c r="C1814" s="46">
        <v>1807</v>
      </c>
      <c r="D1814" s="46">
        <v>1340</v>
      </c>
      <c r="E1814" s="53">
        <v>0</v>
      </c>
      <c r="F1814" s="54">
        <v>1304.56</v>
      </c>
      <c r="G1814" s="46">
        <v>837.56</v>
      </c>
      <c r="H1814" s="53">
        <v>0</v>
      </c>
      <c r="I1814" s="54">
        <v>111.8955</v>
      </c>
      <c r="J1814" s="46">
        <v>111.8955</v>
      </c>
      <c r="K1814" s="54">
        <v>24.872</v>
      </c>
      <c r="L1814" s="46">
        <v>23.047370000000001</v>
      </c>
      <c r="M1814" s="53">
        <f t="shared" si="112"/>
        <v>1.8246299999999991</v>
      </c>
      <c r="N1814" s="11">
        <v>4.6331124143833913</v>
      </c>
      <c r="O1814" s="11">
        <v>4.2932235471971429</v>
      </c>
      <c r="P1814" s="11">
        <v>0.33988886718624811</v>
      </c>
      <c r="Q1814" s="26">
        <v>152470</v>
      </c>
      <c r="R1814">
        <v>60490</v>
      </c>
      <c r="S1814">
        <v>6320</v>
      </c>
      <c r="T1814" s="27">
        <f t="shared" si="113"/>
        <v>219280</v>
      </c>
      <c r="U1814" s="46" t="str">
        <f t="shared" si="114"/>
        <v>OH</v>
      </c>
      <c r="V1814">
        <f t="shared" si="115"/>
        <v>1015948.8902259901</v>
      </c>
    </row>
    <row r="1815" spans="1:22" x14ac:dyDescent="0.2">
      <c r="A1815" s="24">
        <v>34031</v>
      </c>
      <c r="B1815" s="25" t="s">
        <v>2033</v>
      </c>
      <c r="C1815" s="46">
        <v>10055</v>
      </c>
      <c r="D1815" s="46">
        <v>8283</v>
      </c>
      <c r="E1815" s="53">
        <v>8710</v>
      </c>
      <c r="F1815" s="54">
        <v>9404.7199999999993</v>
      </c>
      <c r="G1815" s="46">
        <v>7632.72</v>
      </c>
      <c r="H1815" s="53">
        <v>8059.72</v>
      </c>
      <c r="I1815" s="54"/>
      <c r="J1815" s="46">
        <v>111.8912</v>
      </c>
      <c r="K1815" s="54">
        <v>25.102429999999998</v>
      </c>
      <c r="L1815" s="46">
        <v>22.913350000000001</v>
      </c>
      <c r="M1815" s="53">
        <f t="shared" si="112"/>
        <v>2.189079999999997</v>
      </c>
      <c r="N1815" s="11">
        <v>4.6760365094962228</v>
      </c>
      <c r="O1815" s="11">
        <v>4.2682585373155231</v>
      </c>
      <c r="P1815" s="11">
        <v>0.40777797218070039</v>
      </c>
      <c r="Q1815" s="26">
        <v>860</v>
      </c>
      <c r="R1815">
        <v>160</v>
      </c>
      <c r="S1815">
        <v>100</v>
      </c>
      <c r="T1815" s="27">
        <f t="shared" si="113"/>
        <v>1120</v>
      </c>
      <c r="U1815" s="46" t="str">
        <f t="shared" si="114"/>
        <v>NJ</v>
      </c>
      <c r="V1815">
        <f t="shared" si="115"/>
        <v>5237.1608906357696</v>
      </c>
    </row>
    <row r="1816" spans="1:22" x14ac:dyDescent="0.2">
      <c r="A1816" s="24">
        <v>21005</v>
      </c>
      <c r="B1816" s="25" t="s">
        <v>2034</v>
      </c>
      <c r="C1816" s="46">
        <v>2172</v>
      </c>
      <c r="D1816" s="46">
        <v>2172</v>
      </c>
      <c r="E1816" s="53">
        <v>514</v>
      </c>
      <c r="F1816" s="54">
        <v>1874.32</v>
      </c>
      <c r="G1816" s="46">
        <v>1874.32</v>
      </c>
      <c r="H1816" s="53">
        <v>216.32</v>
      </c>
      <c r="I1816" s="54"/>
      <c r="J1816" s="46">
        <v>111.7946</v>
      </c>
      <c r="K1816" s="54">
        <v>11.342879999999999</v>
      </c>
      <c r="L1816" s="46">
        <v>17.223659999999999</v>
      </c>
      <c r="M1816" s="53">
        <f t="shared" si="112"/>
        <v>-5.8807799999999997</v>
      </c>
      <c r="N1816" s="11">
        <v>2.112931736203806</v>
      </c>
      <c r="O1816" s="11">
        <v>3.208393091312264</v>
      </c>
      <c r="P1816" s="11">
        <v>-1.095461355108458</v>
      </c>
      <c r="Q1816" s="26">
        <v>2140</v>
      </c>
      <c r="R1816">
        <v>30050</v>
      </c>
      <c r="S1816">
        <v>10440</v>
      </c>
      <c r="T1816" s="27">
        <f t="shared" si="113"/>
        <v>42630</v>
      </c>
      <c r="U1816" s="46" t="str">
        <f t="shared" si="114"/>
        <v>KY</v>
      </c>
      <c r="V1816">
        <f t="shared" si="115"/>
        <v>90074.27991436825</v>
      </c>
    </row>
    <row r="1817" spans="1:22" x14ac:dyDescent="0.2">
      <c r="A1817" s="24">
        <v>5037</v>
      </c>
      <c r="B1817" s="25" t="s">
        <v>2035</v>
      </c>
      <c r="C1817" s="46">
        <v>735</v>
      </c>
      <c r="D1817" s="46">
        <v>98</v>
      </c>
      <c r="E1817" s="53">
        <v>44</v>
      </c>
      <c r="F1817" s="54">
        <v>430.66</v>
      </c>
      <c r="G1817" s="46">
        <v>0</v>
      </c>
      <c r="H1817" s="53">
        <v>0</v>
      </c>
      <c r="I1817" s="54">
        <v>111.76900000000001</v>
      </c>
      <c r="J1817" s="46">
        <v>111.76900000000001</v>
      </c>
      <c r="K1817" s="54">
        <v>11.17013</v>
      </c>
      <c r="L1817" s="46">
        <v>16.024730000000002</v>
      </c>
      <c r="M1817" s="53">
        <f t="shared" si="112"/>
        <v>-4.8546000000000014</v>
      </c>
      <c r="N1817" s="11">
        <v>2.0807521700416669</v>
      </c>
      <c r="O1817" s="11">
        <v>2.9850585196261652</v>
      </c>
      <c r="P1817" s="11">
        <v>-0.90430634958449729</v>
      </c>
      <c r="Q1817" s="26">
        <v>296190</v>
      </c>
      <c r="R1817">
        <v>6440</v>
      </c>
      <c r="S1817">
        <v>200</v>
      </c>
      <c r="T1817" s="27">
        <f t="shared" si="113"/>
        <v>302830</v>
      </c>
      <c r="U1817" s="46" t="str">
        <f t="shared" si="114"/>
        <v>AR</v>
      </c>
      <c r="V1817">
        <f t="shared" si="115"/>
        <v>630114.17965371802</v>
      </c>
    </row>
    <row r="1818" spans="1:22" x14ac:dyDescent="0.2">
      <c r="A1818" s="24">
        <v>17155</v>
      </c>
      <c r="B1818" s="25" t="s">
        <v>2036</v>
      </c>
      <c r="C1818" s="46">
        <v>1557</v>
      </c>
      <c r="D1818" s="46">
        <v>1854</v>
      </c>
      <c r="E1818" s="53">
        <v>29</v>
      </c>
      <c r="F1818" s="54">
        <v>1422.46</v>
      </c>
      <c r="G1818" s="46">
        <v>1719.46</v>
      </c>
      <c r="H1818" s="53">
        <v>0</v>
      </c>
      <c r="I1818" s="54">
        <v>111.76900000000001</v>
      </c>
      <c r="J1818" s="46">
        <v>111.76900000000001</v>
      </c>
      <c r="K1818" s="54">
        <v>13.198980000000001</v>
      </c>
      <c r="L1818" s="46">
        <v>11.64349</v>
      </c>
      <c r="M1818" s="53">
        <f t="shared" si="112"/>
        <v>1.5554900000000007</v>
      </c>
      <c r="N1818" s="11">
        <v>2.4586827796396791</v>
      </c>
      <c r="O1818" s="11">
        <v>2.1689288382819591</v>
      </c>
      <c r="P1818" s="11">
        <v>0.28975394135772048</v>
      </c>
      <c r="Q1818" s="26">
        <v>63850</v>
      </c>
      <c r="R1818">
        <v>4570</v>
      </c>
      <c r="S1818">
        <v>1860</v>
      </c>
      <c r="T1818" s="27">
        <f t="shared" si="113"/>
        <v>70280</v>
      </c>
      <c r="U1818" s="46" t="str">
        <f t="shared" si="114"/>
        <v>IL</v>
      </c>
      <c r="V1818">
        <f t="shared" si="115"/>
        <v>172796.22575307664</v>
      </c>
    </row>
    <row r="1819" spans="1:22" x14ac:dyDescent="0.2">
      <c r="A1819" s="24">
        <v>39081</v>
      </c>
      <c r="B1819" s="25" t="s">
        <v>2037</v>
      </c>
      <c r="C1819" s="46">
        <v>1052</v>
      </c>
      <c r="D1819" s="46">
        <v>1052</v>
      </c>
      <c r="E1819" s="53">
        <v>126</v>
      </c>
      <c r="F1819" s="54">
        <v>701.92</v>
      </c>
      <c r="G1819" s="46">
        <v>701.92</v>
      </c>
      <c r="H1819" s="53">
        <v>0</v>
      </c>
      <c r="I1819" s="54">
        <v>111.76900000000001</v>
      </c>
      <c r="J1819" s="46">
        <v>111.76900000000001</v>
      </c>
      <c r="K1819" s="54">
        <v>22.98208</v>
      </c>
      <c r="L1819" s="46">
        <v>21.25346</v>
      </c>
      <c r="M1819" s="53">
        <f t="shared" si="112"/>
        <v>1.7286199999999994</v>
      </c>
      <c r="N1819" s="11">
        <v>4.2810614408311451</v>
      </c>
      <c r="O1819" s="11">
        <v>3.959057147579641</v>
      </c>
      <c r="P1819" s="11">
        <v>0.32200429325150431</v>
      </c>
      <c r="Q1819" s="26">
        <v>18530</v>
      </c>
      <c r="R1819">
        <v>31740</v>
      </c>
      <c r="S1819">
        <v>4810</v>
      </c>
      <c r="T1819" s="27">
        <f t="shared" si="113"/>
        <v>55080</v>
      </c>
      <c r="U1819" s="46" t="str">
        <f t="shared" si="114"/>
        <v>OH</v>
      </c>
      <c r="V1819">
        <f t="shared" si="115"/>
        <v>235800.86416097949</v>
      </c>
    </row>
    <row r="1820" spans="1:22" x14ac:dyDescent="0.2">
      <c r="A1820" s="24">
        <v>54039</v>
      </c>
      <c r="B1820" s="25" t="s">
        <v>2038</v>
      </c>
      <c r="C1820" s="46">
        <v>0</v>
      </c>
      <c r="D1820" s="46">
        <v>0</v>
      </c>
      <c r="E1820" s="53">
        <v>466</v>
      </c>
      <c r="F1820" s="54">
        <v>0</v>
      </c>
      <c r="G1820" s="46">
        <v>0</v>
      </c>
      <c r="H1820" s="53">
        <v>197.92</v>
      </c>
      <c r="I1820" s="54"/>
      <c r="J1820" s="46">
        <v>111.65170000000001</v>
      </c>
      <c r="K1820" s="54">
        <v>25.355080000000001</v>
      </c>
      <c r="L1820" s="46">
        <v>23.077120000000001</v>
      </c>
      <c r="M1820" s="53">
        <f t="shared" si="112"/>
        <v>2.2779600000000002</v>
      </c>
      <c r="N1820" s="11">
        <v>4.7230997071278553</v>
      </c>
      <c r="O1820" s="11">
        <v>4.2987653248719537</v>
      </c>
      <c r="P1820" s="11">
        <v>0.42433438225590192</v>
      </c>
      <c r="Q1820" s="26">
        <v>1250</v>
      </c>
      <c r="R1820">
        <v>6980</v>
      </c>
      <c r="S1820">
        <v>11080</v>
      </c>
      <c r="T1820" s="27">
        <f t="shared" si="113"/>
        <v>19310</v>
      </c>
      <c r="U1820" s="46" t="str">
        <f t="shared" si="114"/>
        <v>WV</v>
      </c>
      <c r="V1820">
        <f t="shared" si="115"/>
        <v>91203.05534463888</v>
      </c>
    </row>
    <row r="1821" spans="1:22" x14ac:dyDescent="0.2">
      <c r="A1821" s="24">
        <v>54103</v>
      </c>
      <c r="B1821" s="25" t="s">
        <v>2039</v>
      </c>
      <c r="C1821" s="46">
        <v>428</v>
      </c>
      <c r="D1821" s="46">
        <v>0</v>
      </c>
      <c r="E1821" s="53">
        <v>28</v>
      </c>
      <c r="F1821" s="54">
        <v>192.78</v>
      </c>
      <c r="G1821" s="46">
        <v>0</v>
      </c>
      <c r="H1821" s="53">
        <v>0</v>
      </c>
      <c r="I1821" s="54"/>
      <c r="J1821" s="46">
        <v>111.6504</v>
      </c>
      <c r="K1821" s="54">
        <v>24.95326</v>
      </c>
      <c r="L1821" s="46">
        <v>22.757639999999999</v>
      </c>
      <c r="M1821" s="53">
        <f t="shared" si="112"/>
        <v>2.1956200000000017</v>
      </c>
      <c r="N1821" s="11">
        <v>4.6482493842608763</v>
      </c>
      <c r="O1821" s="11">
        <v>4.239253152382922</v>
      </c>
      <c r="P1821" s="11">
        <v>0.40899623187795392</v>
      </c>
      <c r="Q1821" s="26">
        <v>1680</v>
      </c>
      <c r="R1821">
        <v>5910</v>
      </c>
      <c r="S1821">
        <v>1150</v>
      </c>
      <c r="T1821" s="27">
        <f t="shared" si="113"/>
        <v>8740</v>
      </c>
      <c r="U1821" s="46" t="str">
        <f t="shared" si="114"/>
        <v>WV</v>
      </c>
      <c r="V1821">
        <f t="shared" si="115"/>
        <v>40625.699618440056</v>
      </c>
    </row>
    <row r="1822" spans="1:22" x14ac:dyDescent="0.2">
      <c r="A1822" s="24">
        <v>5149</v>
      </c>
      <c r="B1822" s="25" t="s">
        <v>2040</v>
      </c>
      <c r="C1822" s="46">
        <v>347</v>
      </c>
      <c r="D1822" s="46">
        <v>109</v>
      </c>
      <c r="E1822" s="53">
        <v>135</v>
      </c>
      <c r="F1822" s="54">
        <v>0</v>
      </c>
      <c r="G1822" s="46">
        <v>0</v>
      </c>
      <c r="H1822" s="53">
        <v>0</v>
      </c>
      <c r="I1822" s="54">
        <v>111.64239999999999</v>
      </c>
      <c r="J1822" s="46">
        <v>111.64239999999999</v>
      </c>
      <c r="K1822" s="54">
        <v>11.476789999999999</v>
      </c>
      <c r="L1822" s="46">
        <v>16.657920000000001</v>
      </c>
      <c r="M1822" s="53">
        <f t="shared" si="112"/>
        <v>-5.1811300000000013</v>
      </c>
      <c r="N1822" s="11">
        <v>2.1378762554788979</v>
      </c>
      <c r="O1822" s="11">
        <v>3.1030080391526771</v>
      </c>
      <c r="P1822" s="11">
        <v>-0.96513178367377872</v>
      </c>
      <c r="Q1822" s="26">
        <v>9510</v>
      </c>
      <c r="R1822">
        <v>106880</v>
      </c>
      <c r="S1822">
        <v>11350</v>
      </c>
      <c r="T1822" s="27">
        <f t="shared" si="113"/>
        <v>127740</v>
      </c>
      <c r="U1822" s="46" t="str">
        <f t="shared" si="114"/>
        <v>AR</v>
      </c>
      <c r="V1822">
        <f t="shared" si="115"/>
        <v>273092.31287487445</v>
      </c>
    </row>
    <row r="1823" spans="1:22" x14ac:dyDescent="0.2">
      <c r="A1823" s="24">
        <v>1003</v>
      </c>
      <c r="B1823" s="25" t="s">
        <v>2041</v>
      </c>
      <c r="C1823" s="46">
        <v>1621</v>
      </c>
      <c r="D1823" s="46">
        <v>1543</v>
      </c>
      <c r="E1823" s="53">
        <v>967</v>
      </c>
      <c r="F1823" s="54">
        <v>1167.3399999999999</v>
      </c>
      <c r="G1823" s="46">
        <v>1089.3399999999999</v>
      </c>
      <c r="H1823" s="53">
        <v>513.34</v>
      </c>
      <c r="I1823" s="54">
        <v>111.5158</v>
      </c>
      <c r="J1823" s="46">
        <v>111.5158</v>
      </c>
      <c r="K1823" s="54">
        <v>11.33948</v>
      </c>
      <c r="L1823" s="46">
        <v>16.451239999999999</v>
      </c>
      <c r="M1823" s="53">
        <f t="shared" si="112"/>
        <v>-5.1117599999999985</v>
      </c>
      <c r="N1823" s="11">
        <v>2.1122983901838279</v>
      </c>
      <c r="O1823" s="11">
        <v>3.0645080522676351</v>
      </c>
      <c r="P1823" s="11">
        <v>-0.95220966208380664</v>
      </c>
      <c r="Q1823" s="26">
        <v>102910</v>
      </c>
      <c r="R1823">
        <v>64850</v>
      </c>
      <c r="S1823">
        <v>35470</v>
      </c>
      <c r="T1823" s="27">
        <f t="shared" si="113"/>
        <v>203230</v>
      </c>
      <c r="U1823" s="46" t="str">
        <f t="shared" si="114"/>
        <v>AL</v>
      </c>
      <c r="V1823">
        <f t="shared" si="115"/>
        <v>429282.40183705935</v>
      </c>
    </row>
    <row r="1824" spans="1:22" x14ac:dyDescent="0.2">
      <c r="A1824" s="24">
        <v>5045</v>
      </c>
      <c r="B1824" s="25" t="s">
        <v>2042</v>
      </c>
      <c r="C1824" s="46">
        <v>1425</v>
      </c>
      <c r="D1824" s="46">
        <v>849</v>
      </c>
      <c r="E1824" s="53">
        <v>933</v>
      </c>
      <c r="F1824" s="54">
        <v>1148.3399999999999</v>
      </c>
      <c r="G1824" s="46">
        <v>572.34</v>
      </c>
      <c r="H1824" s="53">
        <v>656.34</v>
      </c>
      <c r="I1824" s="54">
        <v>111.5158</v>
      </c>
      <c r="J1824" s="46">
        <v>111.5158</v>
      </c>
      <c r="K1824" s="54">
        <v>11.394769999999999</v>
      </c>
      <c r="L1824" s="46">
        <v>16.389980000000001</v>
      </c>
      <c r="M1824" s="53">
        <f t="shared" si="112"/>
        <v>-4.9952100000000019</v>
      </c>
      <c r="N1824" s="11">
        <v>2.122597714138124</v>
      </c>
      <c r="O1824" s="11">
        <v>3.053096647213553</v>
      </c>
      <c r="P1824" s="11">
        <v>-0.93049893307542897</v>
      </c>
      <c r="Q1824" s="26">
        <v>19510</v>
      </c>
      <c r="R1824">
        <v>166340</v>
      </c>
      <c r="S1824">
        <v>6820</v>
      </c>
      <c r="T1824" s="27">
        <f t="shared" si="113"/>
        <v>192670</v>
      </c>
      <c r="U1824" s="46" t="str">
        <f t="shared" si="114"/>
        <v>AR</v>
      </c>
      <c r="V1824">
        <f t="shared" si="115"/>
        <v>408960.90158299234</v>
      </c>
    </row>
    <row r="1825" spans="1:22" x14ac:dyDescent="0.2">
      <c r="A1825" s="24">
        <v>54051</v>
      </c>
      <c r="B1825" s="25" t="s">
        <v>2043</v>
      </c>
      <c r="C1825" s="46">
        <v>0</v>
      </c>
      <c r="D1825" s="46">
        <v>0</v>
      </c>
      <c r="E1825" s="53">
        <v>20</v>
      </c>
      <c r="F1825" s="54">
        <v>0</v>
      </c>
      <c r="G1825" s="46">
        <v>0</v>
      </c>
      <c r="H1825" s="53">
        <v>0</v>
      </c>
      <c r="I1825" s="54"/>
      <c r="J1825" s="46">
        <v>111.49290000000001</v>
      </c>
      <c r="K1825" s="54">
        <v>23.375900000000001</v>
      </c>
      <c r="L1825" s="46">
        <v>21.414180000000002</v>
      </c>
      <c r="M1825" s="53">
        <f t="shared" si="112"/>
        <v>1.9617199999999997</v>
      </c>
      <c r="N1825" s="11">
        <v>4.3544215377687649</v>
      </c>
      <c r="O1825" s="11">
        <v>3.9889957865005039</v>
      </c>
      <c r="P1825" s="11">
        <v>0.36542575126826088</v>
      </c>
      <c r="Q1825" s="26">
        <v>2580</v>
      </c>
      <c r="R1825">
        <v>22440</v>
      </c>
      <c r="S1825">
        <v>3450</v>
      </c>
      <c r="T1825" s="27">
        <f t="shared" si="113"/>
        <v>28470</v>
      </c>
      <c r="U1825" s="46" t="str">
        <f t="shared" si="114"/>
        <v>WV</v>
      </c>
      <c r="V1825">
        <f t="shared" si="115"/>
        <v>123970.38118027674</v>
      </c>
    </row>
    <row r="1826" spans="1:22" x14ac:dyDescent="0.2">
      <c r="A1826" s="24">
        <v>51153</v>
      </c>
      <c r="B1826" s="25" t="s">
        <v>2044</v>
      </c>
      <c r="C1826" s="46">
        <v>3646</v>
      </c>
      <c r="D1826" s="46">
        <v>4084</v>
      </c>
      <c r="E1826" s="53">
        <v>2146</v>
      </c>
      <c r="F1826" s="54">
        <v>3369.24</v>
      </c>
      <c r="G1826" s="46">
        <v>3807.24</v>
      </c>
      <c r="H1826" s="53">
        <v>1869.24</v>
      </c>
      <c r="I1826" s="54"/>
      <c r="J1826" s="46">
        <v>111.3888</v>
      </c>
      <c r="K1826" s="54">
        <v>11.403689999999999</v>
      </c>
      <c r="L1826" s="46">
        <v>18.829139999999999</v>
      </c>
      <c r="M1826" s="53">
        <f t="shared" si="112"/>
        <v>-7.4254499999999997</v>
      </c>
      <c r="N1826" s="11">
        <v>2.1242593160493621</v>
      </c>
      <c r="O1826" s="11">
        <v>3.5074590819460791</v>
      </c>
      <c r="P1826" s="11">
        <v>-1.383199765896717</v>
      </c>
      <c r="Q1826" s="26">
        <v>17860</v>
      </c>
      <c r="R1826">
        <v>36430</v>
      </c>
      <c r="S1826">
        <v>0</v>
      </c>
      <c r="T1826" s="27">
        <f t="shared" si="113"/>
        <v>54290</v>
      </c>
      <c r="U1826" s="46" t="str">
        <f t="shared" si="114"/>
        <v>VA</v>
      </c>
      <c r="V1826">
        <f t="shared" si="115"/>
        <v>115326.03826831987</v>
      </c>
    </row>
    <row r="1827" spans="1:22" x14ac:dyDescent="0.2">
      <c r="A1827" s="24">
        <v>5025</v>
      </c>
      <c r="B1827" s="25" t="s">
        <v>2045</v>
      </c>
      <c r="C1827" s="46">
        <v>293</v>
      </c>
      <c r="D1827" s="46">
        <v>189</v>
      </c>
      <c r="E1827" s="53">
        <v>157</v>
      </c>
      <c r="F1827" s="54">
        <v>0</v>
      </c>
      <c r="G1827" s="46">
        <v>0</v>
      </c>
      <c r="H1827" s="53">
        <v>0</v>
      </c>
      <c r="I1827" s="54">
        <v>111.26260000000001</v>
      </c>
      <c r="J1827" s="46">
        <v>111.26260000000001</v>
      </c>
      <c r="K1827" s="54">
        <v>11.333399999999999</v>
      </c>
      <c r="L1827" s="46">
        <v>16.29373</v>
      </c>
      <c r="M1827" s="53">
        <f t="shared" si="112"/>
        <v>-4.9603300000000008</v>
      </c>
      <c r="N1827" s="11">
        <v>2.1111658184775139</v>
      </c>
      <c r="O1827" s="11">
        <v>3.0351673665009291</v>
      </c>
      <c r="P1827" s="11">
        <v>-0.92400154802341461</v>
      </c>
      <c r="Q1827" s="26">
        <v>400</v>
      </c>
      <c r="R1827">
        <v>15680</v>
      </c>
      <c r="S1827">
        <v>0</v>
      </c>
      <c r="T1827" s="27">
        <f t="shared" si="113"/>
        <v>16080</v>
      </c>
      <c r="U1827" s="46" t="str">
        <f t="shared" si="114"/>
        <v>AR</v>
      </c>
      <c r="V1827">
        <f t="shared" si="115"/>
        <v>33947.546361118424</v>
      </c>
    </row>
    <row r="1828" spans="1:22" x14ac:dyDescent="0.2">
      <c r="A1828" s="24">
        <v>21201</v>
      </c>
      <c r="B1828" s="25" t="s">
        <v>2046</v>
      </c>
      <c r="C1828" s="46">
        <v>711</v>
      </c>
      <c r="D1828" s="46">
        <v>711</v>
      </c>
      <c r="E1828" s="53">
        <v>13</v>
      </c>
      <c r="F1828" s="54">
        <v>438.46</v>
      </c>
      <c r="G1828" s="46">
        <v>438.46</v>
      </c>
      <c r="H1828" s="53">
        <v>0</v>
      </c>
      <c r="I1828" s="54"/>
      <c r="J1828" s="46">
        <v>111.25490000000001</v>
      </c>
      <c r="K1828" s="54">
        <v>11.51468</v>
      </c>
      <c r="L1828" s="46">
        <v>18.152940000000001</v>
      </c>
      <c r="M1828" s="53">
        <f t="shared" si="112"/>
        <v>-6.6382600000000007</v>
      </c>
      <c r="N1828" s="11">
        <v>2.1449343380368342</v>
      </c>
      <c r="O1828" s="11">
        <v>3.3814977352668398</v>
      </c>
      <c r="P1828" s="11">
        <v>-1.236563397230005</v>
      </c>
      <c r="Q1828" s="26">
        <v>810</v>
      </c>
      <c r="R1828">
        <v>18150</v>
      </c>
      <c r="S1828">
        <v>2560</v>
      </c>
      <c r="T1828" s="27">
        <f t="shared" si="113"/>
        <v>21520</v>
      </c>
      <c r="U1828" s="46" t="str">
        <f t="shared" si="114"/>
        <v>KY</v>
      </c>
      <c r="V1828">
        <f t="shared" si="115"/>
        <v>46158.986954552674</v>
      </c>
    </row>
    <row r="1829" spans="1:22" x14ac:dyDescent="0.2">
      <c r="A1829" s="24">
        <v>34037</v>
      </c>
      <c r="B1829" s="25" t="s">
        <v>2047</v>
      </c>
      <c r="C1829" s="46">
        <v>5493</v>
      </c>
      <c r="D1829" s="46">
        <v>4043</v>
      </c>
      <c r="E1829" s="53">
        <v>4762</v>
      </c>
      <c r="F1829" s="54">
        <v>4855.4799999999996</v>
      </c>
      <c r="G1829" s="46">
        <v>3405.48</v>
      </c>
      <c r="H1829" s="53">
        <v>4124.4799999999996</v>
      </c>
      <c r="I1829" s="54"/>
      <c r="J1829" s="46">
        <v>111.1417</v>
      </c>
      <c r="K1829" s="54">
        <v>24.03595</v>
      </c>
      <c r="L1829" s="46">
        <v>21.962610000000002</v>
      </c>
      <c r="M1829" s="53">
        <f t="shared" si="112"/>
        <v>2.0733399999999982</v>
      </c>
      <c r="N1829" s="11">
        <v>4.4773744908531068</v>
      </c>
      <c r="O1829" s="11">
        <v>4.0911563623054361</v>
      </c>
      <c r="P1829" s="11">
        <v>0.38621812854767018</v>
      </c>
      <c r="Q1829" s="26">
        <v>34610</v>
      </c>
      <c r="R1829">
        <v>25790</v>
      </c>
      <c r="S1829">
        <v>520</v>
      </c>
      <c r="T1829" s="27">
        <f t="shared" si="113"/>
        <v>60920</v>
      </c>
      <c r="U1829" s="46" t="str">
        <f t="shared" si="114"/>
        <v>NJ</v>
      </c>
      <c r="V1829">
        <f t="shared" si="115"/>
        <v>272761.65398277127</v>
      </c>
    </row>
    <row r="1830" spans="1:22" x14ac:dyDescent="0.2">
      <c r="A1830" s="24">
        <v>34017</v>
      </c>
      <c r="B1830" s="25" t="s">
        <v>2048</v>
      </c>
      <c r="C1830" s="46">
        <v>2116.89</v>
      </c>
      <c r="D1830" s="46">
        <v>1659.22</v>
      </c>
      <c r="E1830" s="53">
        <v>1852.49</v>
      </c>
      <c r="F1830" s="54">
        <v>1776.2560000000001</v>
      </c>
      <c r="G1830" s="46">
        <v>1318.5830000000001</v>
      </c>
      <c r="H1830" s="53">
        <v>1511.85</v>
      </c>
      <c r="I1830" s="54"/>
      <c r="J1830" s="46">
        <v>111.1377</v>
      </c>
      <c r="K1830" s="54">
        <v>24.333870000000001</v>
      </c>
      <c r="L1830" s="46">
        <v>18.89293</v>
      </c>
      <c r="M1830" s="53">
        <f t="shared" si="112"/>
        <v>5.4409400000000012</v>
      </c>
      <c r="N1830" s="11">
        <v>4.5328705044625108</v>
      </c>
      <c r="O1830" s="11">
        <v>3.5193417709503221</v>
      </c>
      <c r="P1830" s="11">
        <v>1.013528733512189</v>
      </c>
      <c r="Q1830" s="26">
        <v>0</v>
      </c>
      <c r="R1830">
        <v>50</v>
      </c>
      <c r="S1830">
        <v>0</v>
      </c>
      <c r="T1830" s="27">
        <f t="shared" si="113"/>
        <v>50</v>
      </c>
      <c r="U1830" s="46" t="str">
        <f t="shared" si="114"/>
        <v>NJ</v>
      </c>
      <c r="V1830">
        <f t="shared" si="115"/>
        <v>226.64352522312555</v>
      </c>
    </row>
    <row r="1831" spans="1:22" x14ac:dyDescent="0.2">
      <c r="A1831" s="24">
        <v>21179</v>
      </c>
      <c r="B1831" s="25" t="s">
        <v>2049</v>
      </c>
      <c r="C1831" s="46">
        <v>1875</v>
      </c>
      <c r="D1831" s="46">
        <v>1875</v>
      </c>
      <c r="E1831" s="53">
        <v>253</v>
      </c>
      <c r="F1831" s="54">
        <v>1639.54</v>
      </c>
      <c r="G1831" s="46">
        <v>1639.54</v>
      </c>
      <c r="H1831" s="53">
        <v>17.540009999999999</v>
      </c>
      <c r="I1831" s="54">
        <v>111.1361</v>
      </c>
      <c r="J1831" s="46">
        <v>111.1361</v>
      </c>
      <c r="K1831" s="54">
        <v>11.670260000000001</v>
      </c>
      <c r="L1831" s="46">
        <v>17.509609999999999</v>
      </c>
      <c r="M1831" s="53">
        <f t="shared" si="112"/>
        <v>-5.8393499999999978</v>
      </c>
      <c r="N1831" s="11">
        <v>2.1739155067980831</v>
      </c>
      <c r="O1831" s="11">
        <v>3.2616593543748622</v>
      </c>
      <c r="P1831" s="11">
        <v>-1.0877438475767791</v>
      </c>
      <c r="Q1831" s="26">
        <v>26700</v>
      </c>
      <c r="R1831">
        <v>90520</v>
      </c>
      <c r="S1831">
        <v>6540</v>
      </c>
      <c r="T1831" s="27">
        <f t="shared" si="113"/>
        <v>123760</v>
      </c>
      <c r="U1831" s="46" t="str">
        <f t="shared" si="114"/>
        <v>KY</v>
      </c>
      <c r="V1831">
        <f t="shared" si="115"/>
        <v>269043.78312133078</v>
      </c>
    </row>
    <row r="1832" spans="1:22" x14ac:dyDescent="0.2">
      <c r="A1832" s="24">
        <v>40129</v>
      </c>
      <c r="B1832" s="25" t="s">
        <v>2050</v>
      </c>
      <c r="C1832" s="46">
        <v>381</v>
      </c>
      <c r="D1832" s="46">
        <v>381</v>
      </c>
      <c r="E1832" s="53">
        <v>372</v>
      </c>
      <c r="F1832" s="54">
        <v>22.67999</v>
      </c>
      <c r="G1832" s="46">
        <v>22.67999</v>
      </c>
      <c r="H1832" s="53">
        <v>13.67999</v>
      </c>
      <c r="I1832" s="54"/>
      <c r="J1832" s="46">
        <v>111.09059999999999</v>
      </c>
      <c r="K1832" s="54">
        <v>11.508459999999999</v>
      </c>
      <c r="L1832" s="46">
        <v>15.45734</v>
      </c>
      <c r="M1832" s="53">
        <f t="shared" si="112"/>
        <v>-3.9488800000000008</v>
      </c>
      <c r="N1832" s="11">
        <v>2.1437756873767562</v>
      </c>
      <c r="O1832" s="11">
        <v>2.879366108368647</v>
      </c>
      <c r="P1832" s="11">
        <v>-0.73559042099189009</v>
      </c>
      <c r="Q1832" s="26">
        <v>50530</v>
      </c>
      <c r="R1832">
        <v>0</v>
      </c>
      <c r="S1832">
        <v>454010</v>
      </c>
      <c r="T1832" s="27">
        <f t="shared" si="113"/>
        <v>504540</v>
      </c>
      <c r="U1832" s="46" t="str">
        <f t="shared" si="114"/>
        <v>OK</v>
      </c>
      <c r="V1832">
        <f t="shared" si="115"/>
        <v>1081620.5853090687</v>
      </c>
    </row>
    <row r="1833" spans="1:22" x14ac:dyDescent="0.2">
      <c r="A1833" s="24">
        <v>54087</v>
      </c>
      <c r="B1833" s="25" t="s">
        <v>2051</v>
      </c>
      <c r="C1833" s="46">
        <v>0</v>
      </c>
      <c r="D1833" s="46">
        <v>0</v>
      </c>
      <c r="E1833" s="53">
        <v>148</v>
      </c>
      <c r="F1833" s="54">
        <v>0</v>
      </c>
      <c r="G1833" s="46">
        <v>0</v>
      </c>
      <c r="H1833" s="53">
        <v>0</v>
      </c>
      <c r="I1833" s="54"/>
      <c r="J1833" s="46">
        <v>111.01900000000001</v>
      </c>
      <c r="K1833" s="54">
        <v>25.22486</v>
      </c>
      <c r="L1833" s="46">
        <v>22.959710000000001</v>
      </c>
      <c r="M1833" s="53">
        <f t="shared" si="112"/>
        <v>2.2651499999999984</v>
      </c>
      <c r="N1833" s="11">
        <v>4.698842554562682</v>
      </c>
      <c r="O1833" s="11">
        <v>4.2768943965761714</v>
      </c>
      <c r="P1833" s="11">
        <v>0.4219481579865122</v>
      </c>
      <c r="Q1833" s="26">
        <v>2540</v>
      </c>
      <c r="R1833">
        <v>24990</v>
      </c>
      <c r="S1833">
        <v>1150</v>
      </c>
      <c r="T1833" s="27">
        <f t="shared" si="113"/>
        <v>28680</v>
      </c>
      <c r="U1833" s="46" t="str">
        <f t="shared" si="114"/>
        <v>WV</v>
      </c>
      <c r="V1833">
        <f t="shared" si="115"/>
        <v>134762.80446485771</v>
      </c>
    </row>
    <row r="1834" spans="1:22" x14ac:dyDescent="0.2">
      <c r="A1834" s="24">
        <v>47039</v>
      </c>
      <c r="B1834" s="25" t="s">
        <v>2052</v>
      </c>
      <c r="C1834" s="46">
        <v>960</v>
      </c>
      <c r="D1834" s="46">
        <v>960</v>
      </c>
      <c r="E1834" s="53">
        <v>721</v>
      </c>
      <c r="F1834" s="54">
        <v>741.2</v>
      </c>
      <c r="G1834" s="46">
        <v>741.2</v>
      </c>
      <c r="H1834" s="53">
        <v>502.2</v>
      </c>
      <c r="I1834" s="54">
        <v>111.0095</v>
      </c>
      <c r="J1834" s="46">
        <v>111.0095</v>
      </c>
      <c r="K1834" s="54">
        <v>11.45988</v>
      </c>
      <c r="L1834" s="46">
        <v>15.938689999999999</v>
      </c>
      <c r="M1834" s="53">
        <f t="shared" si="112"/>
        <v>-4.4788099999999993</v>
      </c>
      <c r="N1834" s="11">
        <v>2.134726290420712</v>
      </c>
      <c r="O1834" s="11">
        <v>2.9690311397558871</v>
      </c>
      <c r="P1834" s="11">
        <v>-0.83430484933517501</v>
      </c>
      <c r="Q1834" s="26">
        <v>19770</v>
      </c>
      <c r="R1834">
        <v>29340</v>
      </c>
      <c r="S1834">
        <v>5160</v>
      </c>
      <c r="T1834" s="27">
        <f t="shared" si="113"/>
        <v>54270</v>
      </c>
      <c r="U1834" s="46" t="str">
        <f t="shared" si="114"/>
        <v>TN</v>
      </c>
      <c r="V1834">
        <f t="shared" si="115"/>
        <v>115851.59578113204</v>
      </c>
    </row>
    <row r="1835" spans="1:22" x14ac:dyDescent="0.2">
      <c r="A1835" s="24">
        <v>21167</v>
      </c>
      <c r="B1835" s="25" t="s">
        <v>2053</v>
      </c>
      <c r="C1835" s="46">
        <v>1874</v>
      </c>
      <c r="D1835" s="46">
        <v>1874</v>
      </c>
      <c r="E1835" s="53">
        <v>34</v>
      </c>
      <c r="F1835" s="54">
        <v>1579.68</v>
      </c>
      <c r="G1835" s="46">
        <v>1579.68</v>
      </c>
      <c r="H1835" s="53">
        <v>0</v>
      </c>
      <c r="I1835" s="54"/>
      <c r="J1835" s="46">
        <v>110.99720000000001</v>
      </c>
      <c r="K1835" s="54">
        <v>11.40944</v>
      </c>
      <c r="L1835" s="46">
        <v>16.441009999999999</v>
      </c>
      <c r="M1835" s="53">
        <f t="shared" si="112"/>
        <v>-5.0315699999999985</v>
      </c>
      <c r="N1835" s="11">
        <v>2.12533041593609</v>
      </c>
      <c r="O1835" s="11">
        <v>3.0626024258604638</v>
      </c>
      <c r="P1835" s="11">
        <v>-0.93727200992437409</v>
      </c>
      <c r="Q1835" s="26">
        <v>8130</v>
      </c>
      <c r="R1835">
        <v>83570</v>
      </c>
      <c r="S1835">
        <v>5660</v>
      </c>
      <c r="T1835" s="27">
        <f t="shared" si="113"/>
        <v>97360</v>
      </c>
      <c r="U1835" s="46" t="str">
        <f t="shared" si="114"/>
        <v>KY</v>
      </c>
      <c r="V1835">
        <f t="shared" si="115"/>
        <v>206922.16929553772</v>
      </c>
    </row>
    <row r="1836" spans="1:22" x14ac:dyDescent="0.2">
      <c r="A1836" s="24">
        <v>1103</v>
      </c>
      <c r="B1836" s="25" t="s">
        <v>2054</v>
      </c>
      <c r="C1836" s="46">
        <v>1002</v>
      </c>
      <c r="D1836" s="46">
        <v>1188</v>
      </c>
      <c r="E1836" s="53">
        <v>822</v>
      </c>
      <c r="F1836" s="54">
        <v>650.79999999999995</v>
      </c>
      <c r="G1836" s="46">
        <v>836.8</v>
      </c>
      <c r="H1836" s="53">
        <v>470.8</v>
      </c>
      <c r="I1836" s="54">
        <v>110.88290000000001</v>
      </c>
      <c r="J1836" s="46">
        <v>110.88290000000001</v>
      </c>
      <c r="K1836" s="54">
        <v>11.473839999999999</v>
      </c>
      <c r="L1836" s="46">
        <v>16.268059999999998</v>
      </c>
      <c r="M1836" s="53">
        <f t="shared" si="112"/>
        <v>-4.7942199999999993</v>
      </c>
      <c r="N1836" s="11">
        <v>2.1373267346674458</v>
      </c>
      <c r="O1836" s="11">
        <v>3.0303856040500912</v>
      </c>
      <c r="P1836" s="11">
        <v>-0.89305886938264467</v>
      </c>
      <c r="Q1836" s="26">
        <v>24470</v>
      </c>
      <c r="R1836">
        <v>119190</v>
      </c>
      <c r="S1836">
        <v>5640</v>
      </c>
      <c r="T1836" s="27">
        <f t="shared" si="113"/>
        <v>149300</v>
      </c>
      <c r="U1836" s="46" t="str">
        <f t="shared" si="114"/>
        <v>AL</v>
      </c>
      <c r="V1836">
        <f t="shared" si="115"/>
        <v>319102.88148584968</v>
      </c>
    </row>
    <row r="1837" spans="1:22" x14ac:dyDescent="0.2">
      <c r="A1837" s="24">
        <v>5083</v>
      </c>
      <c r="B1837" s="25" t="s">
        <v>2055</v>
      </c>
      <c r="C1837" s="46">
        <v>303</v>
      </c>
      <c r="D1837" s="46">
        <v>120</v>
      </c>
      <c r="E1837" s="53">
        <v>191</v>
      </c>
      <c r="F1837" s="54">
        <v>0</v>
      </c>
      <c r="G1837" s="46">
        <v>0</v>
      </c>
      <c r="H1837" s="53">
        <v>0</v>
      </c>
      <c r="I1837" s="54">
        <v>110.88290000000001</v>
      </c>
      <c r="J1837" s="46">
        <v>110.88290000000001</v>
      </c>
      <c r="K1837" s="54">
        <v>11.61628</v>
      </c>
      <c r="L1837" s="46">
        <v>16.865010000000002</v>
      </c>
      <c r="M1837" s="53">
        <f t="shared" si="112"/>
        <v>-5.2487300000000019</v>
      </c>
      <c r="N1837" s="11">
        <v>2.1638602073397188</v>
      </c>
      <c r="O1837" s="11">
        <v>3.1415844001165989</v>
      </c>
      <c r="P1837" s="11">
        <v>-0.9777241927768795</v>
      </c>
      <c r="Q1837" s="26">
        <v>7050</v>
      </c>
      <c r="R1837">
        <v>109100</v>
      </c>
      <c r="S1837">
        <v>22340</v>
      </c>
      <c r="T1837" s="27">
        <f t="shared" si="113"/>
        <v>138490</v>
      </c>
      <c r="U1837" s="46" t="str">
        <f t="shared" si="114"/>
        <v>AR</v>
      </c>
      <c r="V1837">
        <f t="shared" si="115"/>
        <v>299673.00011447765</v>
      </c>
    </row>
    <row r="1838" spans="1:22" x14ac:dyDescent="0.2">
      <c r="A1838" s="24">
        <v>46025</v>
      </c>
      <c r="B1838" s="25" t="s">
        <v>2056</v>
      </c>
      <c r="C1838" s="46">
        <v>391</v>
      </c>
      <c r="D1838" s="46">
        <v>391</v>
      </c>
      <c r="E1838" s="53">
        <v>10</v>
      </c>
      <c r="F1838" s="54">
        <v>214.4</v>
      </c>
      <c r="G1838" s="46">
        <v>214.4</v>
      </c>
      <c r="H1838" s="53">
        <v>0</v>
      </c>
      <c r="I1838" s="54">
        <v>110.88290000000001</v>
      </c>
      <c r="J1838" s="46">
        <v>110.88290000000001</v>
      </c>
      <c r="K1838" s="54">
        <v>13.81776</v>
      </c>
      <c r="L1838" s="46">
        <v>11.526759999999999</v>
      </c>
      <c r="M1838" s="53">
        <f t="shared" si="112"/>
        <v>2.2910000000000004</v>
      </c>
      <c r="N1838" s="11">
        <v>2.5739480297109298</v>
      </c>
      <c r="O1838" s="11">
        <v>2.1471845791901698</v>
      </c>
      <c r="P1838" s="11">
        <v>0.42676345052076031</v>
      </c>
      <c r="Q1838" s="26">
        <v>214620</v>
      </c>
      <c r="R1838">
        <v>59790</v>
      </c>
      <c r="S1838">
        <v>111610</v>
      </c>
      <c r="T1838" s="27">
        <f t="shared" si="113"/>
        <v>386020</v>
      </c>
      <c r="U1838" s="46" t="str">
        <f t="shared" si="114"/>
        <v>SD</v>
      </c>
      <c r="V1838">
        <f t="shared" si="115"/>
        <v>993595.41842901311</v>
      </c>
    </row>
    <row r="1839" spans="1:22" x14ac:dyDescent="0.2">
      <c r="A1839" s="24">
        <v>48467</v>
      </c>
      <c r="B1839" s="25" t="s">
        <v>2057</v>
      </c>
      <c r="C1839" s="46">
        <v>1411</v>
      </c>
      <c r="D1839" s="46">
        <v>1411</v>
      </c>
      <c r="E1839" s="53">
        <v>1411</v>
      </c>
      <c r="F1839" s="54">
        <v>1211.6199999999999</v>
      </c>
      <c r="G1839" s="46">
        <v>1211.6199999999999</v>
      </c>
      <c r="H1839" s="53">
        <v>1211.6199999999999</v>
      </c>
      <c r="I1839" s="54">
        <v>110.88290000000001</v>
      </c>
      <c r="J1839" s="46">
        <v>110.88290000000001</v>
      </c>
      <c r="K1839" s="54">
        <v>11.4861</v>
      </c>
      <c r="L1839" s="46">
        <v>15.269550000000001</v>
      </c>
      <c r="M1839" s="53">
        <f t="shared" si="112"/>
        <v>-3.7834500000000002</v>
      </c>
      <c r="N1839" s="11">
        <v>2.1396105059041921</v>
      </c>
      <c r="O1839" s="11">
        <v>2.8443849174593079</v>
      </c>
      <c r="P1839" s="11">
        <v>-0.70477441155511589</v>
      </c>
      <c r="Q1839" s="26">
        <v>31760</v>
      </c>
      <c r="R1839">
        <v>297800</v>
      </c>
      <c r="S1839">
        <v>0</v>
      </c>
      <c r="T1839" s="27">
        <f t="shared" si="113"/>
        <v>329560</v>
      </c>
      <c r="U1839" s="46" t="str">
        <f t="shared" si="114"/>
        <v>TX</v>
      </c>
      <c r="V1839">
        <f t="shared" si="115"/>
        <v>705130.03832578554</v>
      </c>
    </row>
    <row r="1840" spans="1:22" x14ac:dyDescent="0.2">
      <c r="A1840" s="24">
        <v>42095</v>
      </c>
      <c r="B1840" s="25" t="s">
        <v>2058</v>
      </c>
      <c r="C1840" s="46">
        <v>3093</v>
      </c>
      <c r="D1840" s="46">
        <v>3288</v>
      </c>
      <c r="E1840" s="53">
        <v>1567</v>
      </c>
      <c r="F1840" s="54">
        <v>2443.6799999999998</v>
      </c>
      <c r="G1840" s="46">
        <v>2638.68</v>
      </c>
      <c r="H1840" s="53">
        <v>917.68</v>
      </c>
      <c r="I1840" s="54"/>
      <c r="J1840" s="46">
        <v>110.7641</v>
      </c>
      <c r="K1840" s="54">
        <v>25.337039999999998</v>
      </c>
      <c r="L1840" s="46">
        <v>23.120370000000001</v>
      </c>
      <c r="M1840" s="53">
        <f t="shared" si="112"/>
        <v>2.216669999999997</v>
      </c>
      <c r="N1840" s="11">
        <v>4.719739247657146</v>
      </c>
      <c r="O1840" s="11">
        <v>4.3068218588025617</v>
      </c>
      <c r="P1840" s="11">
        <v>0.41291738885458418</v>
      </c>
      <c r="Q1840" s="26">
        <v>88910</v>
      </c>
      <c r="R1840">
        <v>21610</v>
      </c>
      <c r="S1840">
        <v>150</v>
      </c>
      <c r="T1840" s="27">
        <f t="shared" si="113"/>
        <v>110670</v>
      </c>
      <c r="U1840" s="46" t="str">
        <f t="shared" si="114"/>
        <v>PA</v>
      </c>
      <c r="V1840">
        <f t="shared" si="115"/>
        <v>522333.54253821634</v>
      </c>
    </row>
    <row r="1841" spans="1:22" x14ac:dyDescent="0.2">
      <c r="A1841" s="24">
        <v>5109</v>
      </c>
      <c r="B1841" s="25" t="s">
        <v>2059</v>
      </c>
      <c r="C1841" s="46">
        <v>232</v>
      </c>
      <c r="D1841" s="46">
        <v>31</v>
      </c>
      <c r="E1841" s="53">
        <v>49</v>
      </c>
      <c r="F1841" s="54">
        <v>0</v>
      </c>
      <c r="G1841" s="46">
        <v>0</v>
      </c>
      <c r="H1841" s="53">
        <v>0</v>
      </c>
      <c r="I1841" s="54">
        <v>110.7563</v>
      </c>
      <c r="J1841" s="46">
        <v>110.7563</v>
      </c>
      <c r="K1841" s="54">
        <v>11.77497</v>
      </c>
      <c r="L1841" s="46">
        <v>17.032360000000001</v>
      </c>
      <c r="M1841" s="53">
        <f t="shared" si="112"/>
        <v>-5.2573900000000009</v>
      </c>
      <c r="N1841" s="11">
        <v>2.1934207014310072</v>
      </c>
      <c r="O1841" s="11">
        <v>3.1727580637764201</v>
      </c>
      <c r="P1841" s="11">
        <v>-0.97933736234541247</v>
      </c>
      <c r="Q1841" s="26">
        <v>130</v>
      </c>
      <c r="R1841">
        <v>45990</v>
      </c>
      <c r="S1841">
        <v>12720</v>
      </c>
      <c r="T1841" s="27">
        <f t="shared" si="113"/>
        <v>58840</v>
      </c>
      <c r="U1841" s="46" t="str">
        <f t="shared" si="114"/>
        <v>AR</v>
      </c>
      <c r="V1841">
        <f t="shared" si="115"/>
        <v>129060.87407220046</v>
      </c>
    </row>
    <row r="1842" spans="1:22" x14ac:dyDescent="0.2">
      <c r="A1842" s="24">
        <v>54095</v>
      </c>
      <c r="B1842" s="25" t="s">
        <v>2060</v>
      </c>
      <c r="C1842" s="46">
        <v>621</v>
      </c>
      <c r="D1842" s="46">
        <v>0</v>
      </c>
      <c r="E1842" s="53">
        <v>88</v>
      </c>
      <c r="F1842" s="54">
        <v>362.72</v>
      </c>
      <c r="G1842" s="46">
        <v>0</v>
      </c>
      <c r="H1842" s="53">
        <v>0</v>
      </c>
      <c r="I1842" s="54"/>
      <c r="J1842" s="46">
        <v>110.6679</v>
      </c>
      <c r="K1842" s="54">
        <v>25.36684</v>
      </c>
      <c r="L1842" s="46">
        <v>23.561219999999999</v>
      </c>
      <c r="M1842" s="53">
        <f t="shared" si="112"/>
        <v>1.8056200000000011</v>
      </c>
      <c r="N1842" s="11">
        <v>4.7252903392440171</v>
      </c>
      <c r="O1842" s="11">
        <v>4.3889426214224123</v>
      </c>
      <c r="P1842" s="11">
        <v>0.33634771782160439</v>
      </c>
      <c r="Q1842" s="26">
        <v>2290</v>
      </c>
      <c r="R1842">
        <v>13300</v>
      </c>
      <c r="S1842">
        <v>780</v>
      </c>
      <c r="T1842" s="27">
        <f t="shared" si="113"/>
        <v>16370</v>
      </c>
      <c r="U1842" s="46" t="str">
        <f t="shared" si="114"/>
        <v>WV</v>
      </c>
      <c r="V1842">
        <f t="shared" si="115"/>
        <v>77353.002853424565</v>
      </c>
    </row>
    <row r="1843" spans="1:22" x14ac:dyDescent="0.2">
      <c r="A1843" s="24">
        <v>5009</v>
      </c>
      <c r="B1843" s="25" t="s">
        <v>2061</v>
      </c>
      <c r="C1843" s="46">
        <v>1337</v>
      </c>
      <c r="D1843" s="46">
        <v>495</v>
      </c>
      <c r="E1843" s="53">
        <v>1082</v>
      </c>
      <c r="F1843" s="54">
        <v>1103.28</v>
      </c>
      <c r="G1843" s="46">
        <v>261.27999999999997</v>
      </c>
      <c r="H1843" s="53">
        <v>848.28</v>
      </c>
      <c r="I1843" s="54"/>
      <c r="J1843" s="46">
        <v>110.61239999999999</v>
      </c>
      <c r="K1843" s="54">
        <v>11.518420000000001</v>
      </c>
      <c r="L1843" s="46">
        <v>16.053989999999999</v>
      </c>
      <c r="M1843" s="53">
        <f t="shared" si="112"/>
        <v>-4.5355699999999981</v>
      </c>
      <c r="N1843" s="11">
        <v>2.1456310186588108</v>
      </c>
      <c r="O1843" s="11">
        <v>2.990509020962802</v>
      </c>
      <c r="P1843" s="11">
        <v>-0.84487800230399135</v>
      </c>
      <c r="Q1843" s="26">
        <v>240</v>
      </c>
      <c r="R1843">
        <v>153780</v>
      </c>
      <c r="S1843">
        <v>5680</v>
      </c>
      <c r="T1843" s="27">
        <f t="shared" si="113"/>
        <v>159700</v>
      </c>
      <c r="U1843" s="46" t="str">
        <f t="shared" si="114"/>
        <v>AR</v>
      </c>
      <c r="V1843">
        <f t="shared" si="115"/>
        <v>342657.27367981209</v>
      </c>
    </row>
    <row r="1844" spans="1:22" x14ac:dyDescent="0.2">
      <c r="A1844" s="24">
        <v>21011</v>
      </c>
      <c r="B1844" s="25" t="s">
        <v>2062</v>
      </c>
      <c r="C1844" s="46">
        <v>1039</v>
      </c>
      <c r="D1844" s="46">
        <v>1030</v>
      </c>
      <c r="E1844" s="53">
        <v>98</v>
      </c>
      <c r="F1844" s="54">
        <v>813.9</v>
      </c>
      <c r="G1844" s="46">
        <v>804.9</v>
      </c>
      <c r="H1844" s="53">
        <v>0</v>
      </c>
      <c r="I1844" s="54"/>
      <c r="J1844" s="46">
        <v>110.5557</v>
      </c>
      <c r="K1844" s="54">
        <v>11.63158</v>
      </c>
      <c r="L1844" s="46">
        <v>17.112729999999999</v>
      </c>
      <c r="M1844" s="53">
        <f t="shared" si="112"/>
        <v>-5.4811499999999995</v>
      </c>
      <c r="N1844" s="11">
        <v>2.1667102644296219</v>
      </c>
      <c r="O1844" s="11">
        <v>3.1877292460192619</v>
      </c>
      <c r="P1844" s="11">
        <v>-1.02101898158964</v>
      </c>
      <c r="Q1844" s="26">
        <v>5840</v>
      </c>
      <c r="R1844">
        <v>72990</v>
      </c>
      <c r="S1844">
        <v>3780</v>
      </c>
      <c r="T1844" s="27">
        <f t="shared" si="113"/>
        <v>82610</v>
      </c>
      <c r="U1844" s="46" t="str">
        <f t="shared" si="114"/>
        <v>KY</v>
      </c>
      <c r="V1844">
        <f t="shared" si="115"/>
        <v>178991.93494453107</v>
      </c>
    </row>
    <row r="1845" spans="1:22" x14ac:dyDescent="0.2">
      <c r="A1845" s="24">
        <v>5127</v>
      </c>
      <c r="B1845" s="25" t="s">
        <v>2063</v>
      </c>
      <c r="C1845" s="46">
        <v>223</v>
      </c>
      <c r="D1845" s="46">
        <v>173</v>
      </c>
      <c r="E1845" s="53">
        <v>198</v>
      </c>
      <c r="F1845" s="54">
        <v>0</v>
      </c>
      <c r="G1845" s="46">
        <v>0</v>
      </c>
      <c r="H1845" s="53">
        <v>0</v>
      </c>
      <c r="I1845" s="54"/>
      <c r="J1845" s="46">
        <v>110.51</v>
      </c>
      <c r="K1845" s="54">
        <v>11.67231</v>
      </c>
      <c r="L1845" s="46">
        <v>16.59254</v>
      </c>
      <c r="M1845" s="53">
        <f t="shared" si="112"/>
        <v>-4.9202300000000001</v>
      </c>
      <c r="N1845" s="11">
        <v>2.174297377192481</v>
      </c>
      <c r="O1845" s="11">
        <v>3.0908291677449742</v>
      </c>
      <c r="P1845" s="11">
        <v>-0.91653179055249245</v>
      </c>
      <c r="Q1845" s="26">
        <v>140</v>
      </c>
      <c r="R1845">
        <v>66900</v>
      </c>
      <c r="S1845">
        <v>10170</v>
      </c>
      <c r="T1845" s="27">
        <f t="shared" si="113"/>
        <v>77210</v>
      </c>
      <c r="U1845" s="46" t="str">
        <f t="shared" si="114"/>
        <v>AR</v>
      </c>
      <c r="V1845">
        <f t="shared" si="115"/>
        <v>167877.50049303146</v>
      </c>
    </row>
    <row r="1846" spans="1:22" x14ac:dyDescent="0.2">
      <c r="A1846" s="24">
        <v>22105</v>
      </c>
      <c r="B1846" s="25" t="s">
        <v>2064</v>
      </c>
      <c r="C1846" s="46">
        <v>1071</v>
      </c>
      <c r="D1846" s="46">
        <v>1488</v>
      </c>
      <c r="E1846" s="53">
        <v>776</v>
      </c>
      <c r="F1846" s="54">
        <v>741.44</v>
      </c>
      <c r="G1846" s="46">
        <v>1158.44</v>
      </c>
      <c r="H1846" s="53">
        <v>446.44</v>
      </c>
      <c r="I1846" s="54">
        <v>110.50320000000001</v>
      </c>
      <c r="J1846" s="46">
        <v>110.50320000000001</v>
      </c>
      <c r="K1846" s="54">
        <v>11.205690000000001</v>
      </c>
      <c r="L1846" s="46">
        <v>16.091259999999998</v>
      </c>
      <c r="M1846" s="53">
        <f t="shared" si="112"/>
        <v>-4.8855699999999977</v>
      </c>
      <c r="N1846" s="11">
        <v>2.0873762242976772</v>
      </c>
      <c r="O1846" s="11">
        <v>2.997451611011213</v>
      </c>
      <c r="P1846" s="11">
        <v>-0.91007538671353561</v>
      </c>
      <c r="Q1846" s="26">
        <v>27090</v>
      </c>
      <c r="R1846">
        <v>68750</v>
      </c>
      <c r="S1846">
        <v>13630</v>
      </c>
      <c r="T1846" s="27">
        <f t="shared" si="113"/>
        <v>109470</v>
      </c>
      <c r="U1846" s="46" t="str">
        <f t="shared" si="114"/>
        <v>LA</v>
      </c>
      <c r="V1846">
        <f t="shared" si="115"/>
        <v>228505.07527386674</v>
      </c>
    </row>
    <row r="1847" spans="1:22" x14ac:dyDescent="0.2">
      <c r="A1847" s="24">
        <v>55137</v>
      </c>
      <c r="B1847" s="25" t="s">
        <v>2065</v>
      </c>
      <c r="C1847" s="46">
        <v>1308</v>
      </c>
      <c r="D1847" s="46">
        <v>796</v>
      </c>
      <c r="E1847" s="53">
        <v>164</v>
      </c>
      <c r="F1847" s="54">
        <v>768</v>
      </c>
      <c r="G1847" s="46">
        <v>256</v>
      </c>
      <c r="H1847" s="53">
        <v>0</v>
      </c>
      <c r="I1847" s="54">
        <v>110.50320000000001</v>
      </c>
      <c r="J1847" s="46">
        <v>110.50320000000001</v>
      </c>
      <c r="K1847" s="54">
        <v>16.681909999999998</v>
      </c>
      <c r="L1847" s="46">
        <v>14.61548</v>
      </c>
      <c r="M1847" s="53">
        <f t="shared" si="112"/>
        <v>2.0664299999999987</v>
      </c>
      <c r="N1847" s="11">
        <v>3.1074768541583482</v>
      </c>
      <c r="O1847" s="11">
        <v>2.722545908257163</v>
      </c>
      <c r="P1847" s="11">
        <v>0.38493094590118471</v>
      </c>
      <c r="Q1847" s="26">
        <v>157060</v>
      </c>
      <c r="R1847">
        <v>22600</v>
      </c>
      <c r="S1847">
        <v>16390</v>
      </c>
      <c r="T1847" s="27">
        <f t="shared" si="113"/>
        <v>196050</v>
      </c>
      <c r="U1847" s="46" t="str">
        <f t="shared" si="114"/>
        <v>WI</v>
      </c>
      <c r="V1847">
        <f t="shared" si="115"/>
        <v>609220.83725774416</v>
      </c>
    </row>
    <row r="1848" spans="1:22" x14ac:dyDescent="0.2">
      <c r="A1848" s="24">
        <v>21067</v>
      </c>
      <c r="B1848" s="25" t="s">
        <v>2066</v>
      </c>
      <c r="C1848" s="46">
        <v>2137</v>
      </c>
      <c r="D1848" s="46">
        <v>1620</v>
      </c>
      <c r="E1848" s="53">
        <v>873</v>
      </c>
      <c r="F1848" s="54">
        <v>1918.56</v>
      </c>
      <c r="G1848" s="46">
        <v>1401.56</v>
      </c>
      <c r="H1848" s="53">
        <v>654.55999999999995</v>
      </c>
      <c r="I1848" s="54"/>
      <c r="J1848" s="46">
        <v>110.48260000000001</v>
      </c>
      <c r="K1848" s="54">
        <v>11.4693</v>
      </c>
      <c r="L1848" s="46">
        <v>16.25291</v>
      </c>
      <c r="M1848" s="53">
        <f t="shared" si="112"/>
        <v>-4.7836099999999995</v>
      </c>
      <c r="N1848" s="11">
        <v>2.1364810314525342</v>
      </c>
      <c r="O1848" s="11">
        <v>3.027563488696364</v>
      </c>
      <c r="P1848" s="11">
        <v>-0.89108245724382973</v>
      </c>
      <c r="Q1848" s="26">
        <v>7240</v>
      </c>
      <c r="R1848">
        <v>104300</v>
      </c>
      <c r="S1848">
        <v>860</v>
      </c>
      <c r="T1848" s="27">
        <f t="shared" si="113"/>
        <v>112400</v>
      </c>
      <c r="U1848" s="46" t="str">
        <f t="shared" si="114"/>
        <v>KY</v>
      </c>
      <c r="V1848">
        <f t="shared" si="115"/>
        <v>240140.46793526484</v>
      </c>
    </row>
    <row r="1849" spans="1:22" x14ac:dyDescent="0.2">
      <c r="A1849" s="24">
        <v>42045</v>
      </c>
      <c r="B1849" s="25" t="s">
        <v>2067</v>
      </c>
      <c r="C1849" s="46">
        <v>1482</v>
      </c>
      <c r="D1849" s="46">
        <v>2863</v>
      </c>
      <c r="E1849" s="53">
        <v>37</v>
      </c>
      <c r="F1849" s="54">
        <v>1096.0999999999999</v>
      </c>
      <c r="G1849" s="46">
        <v>2477.1</v>
      </c>
      <c r="H1849" s="53">
        <v>0</v>
      </c>
      <c r="I1849" s="54"/>
      <c r="J1849" s="46">
        <v>110.3031</v>
      </c>
      <c r="K1849" s="54">
        <v>24.280909999999999</v>
      </c>
      <c r="L1849" s="46">
        <v>19.41459</v>
      </c>
      <c r="M1849" s="53">
        <f t="shared" si="112"/>
        <v>4.8663199999999982</v>
      </c>
      <c r="N1849" s="11">
        <v>4.5230052088101411</v>
      </c>
      <c r="O1849" s="11">
        <v>3.6165156782391299</v>
      </c>
      <c r="P1849" s="11">
        <v>0.90648953057101056</v>
      </c>
      <c r="Q1849" s="26">
        <v>10620</v>
      </c>
      <c r="R1849">
        <v>12420</v>
      </c>
      <c r="S1849">
        <v>0</v>
      </c>
      <c r="T1849" s="27">
        <f t="shared" si="113"/>
        <v>23040</v>
      </c>
      <c r="U1849" s="46" t="str">
        <f t="shared" si="114"/>
        <v>PA</v>
      </c>
      <c r="V1849">
        <f t="shared" si="115"/>
        <v>104210.04001098566</v>
      </c>
    </row>
    <row r="1850" spans="1:22" x14ac:dyDescent="0.2">
      <c r="A1850" s="24">
        <v>21217</v>
      </c>
      <c r="B1850" s="25" t="s">
        <v>2068</v>
      </c>
      <c r="C1850" s="46">
        <v>1384</v>
      </c>
      <c r="D1850" s="46">
        <v>1384</v>
      </c>
      <c r="E1850" s="53">
        <v>100</v>
      </c>
      <c r="F1850" s="54">
        <v>1165.56</v>
      </c>
      <c r="G1850" s="46">
        <v>1165.56</v>
      </c>
      <c r="H1850" s="53">
        <v>0</v>
      </c>
      <c r="I1850" s="54"/>
      <c r="J1850" s="46">
        <v>110.3018</v>
      </c>
      <c r="K1850" s="54">
        <v>11.4693</v>
      </c>
      <c r="L1850" s="46">
        <v>15.85923</v>
      </c>
      <c r="M1850" s="53">
        <f t="shared" si="112"/>
        <v>-4.3899299999999997</v>
      </c>
      <c r="N1850" s="11">
        <v>2.1364810314525342</v>
      </c>
      <c r="O1850" s="11">
        <v>2.9542294707125092</v>
      </c>
      <c r="P1850" s="11">
        <v>-0.8177484392599742</v>
      </c>
      <c r="Q1850" s="26">
        <v>18160</v>
      </c>
      <c r="R1850">
        <v>56590</v>
      </c>
      <c r="S1850">
        <v>3850</v>
      </c>
      <c r="T1850" s="27">
        <f t="shared" si="113"/>
        <v>78600</v>
      </c>
      <c r="U1850" s="46" t="str">
        <f t="shared" si="114"/>
        <v>KY</v>
      </c>
      <c r="V1850">
        <f t="shared" si="115"/>
        <v>167927.40907216919</v>
      </c>
    </row>
    <row r="1851" spans="1:22" x14ac:dyDescent="0.2">
      <c r="A1851" s="24">
        <v>13177</v>
      </c>
      <c r="B1851" s="25" t="s">
        <v>2069</v>
      </c>
      <c r="C1851" s="46">
        <v>1370</v>
      </c>
      <c r="D1851" s="46">
        <v>1491</v>
      </c>
      <c r="E1851" s="53">
        <v>125</v>
      </c>
      <c r="F1851" s="54">
        <v>966.52</v>
      </c>
      <c r="G1851" s="46">
        <v>1087.52</v>
      </c>
      <c r="H1851" s="53">
        <v>0</v>
      </c>
      <c r="I1851" s="54">
        <v>110.25</v>
      </c>
      <c r="J1851" s="46">
        <v>110.25</v>
      </c>
      <c r="K1851" s="54">
        <v>12.488519999999999</v>
      </c>
      <c r="L1851" s="46">
        <v>18.89209</v>
      </c>
      <c r="M1851" s="53">
        <f t="shared" si="112"/>
        <v>-6.4035700000000002</v>
      </c>
      <c r="N1851" s="11">
        <v>2.3263395404179512</v>
      </c>
      <c r="O1851" s="11">
        <v>3.5191852972277391</v>
      </c>
      <c r="P1851" s="11">
        <v>-1.1928457568097881</v>
      </c>
      <c r="Q1851" s="26">
        <v>62470</v>
      </c>
      <c r="R1851">
        <v>21330</v>
      </c>
      <c r="S1851">
        <v>20390</v>
      </c>
      <c r="T1851" s="27">
        <f t="shared" si="113"/>
        <v>104190</v>
      </c>
      <c r="U1851" s="46" t="str">
        <f t="shared" si="114"/>
        <v>GA</v>
      </c>
      <c r="V1851">
        <f t="shared" si="115"/>
        <v>242381.31671614634</v>
      </c>
    </row>
    <row r="1852" spans="1:22" x14ac:dyDescent="0.2">
      <c r="A1852" s="24">
        <v>22013</v>
      </c>
      <c r="B1852" s="25" t="s">
        <v>2070</v>
      </c>
      <c r="C1852" s="46">
        <v>937</v>
      </c>
      <c r="D1852" s="46">
        <v>937</v>
      </c>
      <c r="E1852" s="53">
        <v>599</v>
      </c>
      <c r="F1852" s="54">
        <v>613.52</v>
      </c>
      <c r="G1852" s="46">
        <v>613.52</v>
      </c>
      <c r="H1852" s="53">
        <v>275.52</v>
      </c>
      <c r="I1852" s="54">
        <v>110.1234</v>
      </c>
      <c r="J1852" s="46">
        <v>110.1234</v>
      </c>
      <c r="K1852" s="54">
        <v>11.566739999999999</v>
      </c>
      <c r="L1852" s="46">
        <v>16.715730000000001</v>
      </c>
      <c r="M1852" s="53">
        <f t="shared" si="112"/>
        <v>-5.1489900000000013</v>
      </c>
      <c r="N1852" s="11">
        <v>2.154631983272151</v>
      </c>
      <c r="O1852" s="11">
        <v>3.1137767842747222</v>
      </c>
      <c r="P1852" s="11">
        <v>-0.95914480100257093</v>
      </c>
      <c r="Q1852" s="26">
        <v>700</v>
      </c>
      <c r="R1852">
        <v>13060</v>
      </c>
      <c r="S1852">
        <v>0</v>
      </c>
      <c r="T1852" s="27">
        <f t="shared" si="113"/>
        <v>13760</v>
      </c>
      <c r="U1852" s="46" t="str">
        <f t="shared" si="114"/>
        <v>LA</v>
      </c>
      <c r="V1852">
        <f t="shared" si="115"/>
        <v>29647.736089824797</v>
      </c>
    </row>
    <row r="1853" spans="1:22" x14ac:dyDescent="0.2">
      <c r="A1853" s="24">
        <v>21209</v>
      </c>
      <c r="B1853" s="25" t="s">
        <v>2071</v>
      </c>
      <c r="C1853" s="46">
        <v>2287</v>
      </c>
      <c r="D1853" s="46">
        <v>996</v>
      </c>
      <c r="E1853" s="53">
        <v>107</v>
      </c>
      <c r="F1853" s="54">
        <v>2063.08</v>
      </c>
      <c r="G1853" s="46">
        <v>772.08</v>
      </c>
      <c r="H1853" s="53">
        <v>0</v>
      </c>
      <c r="I1853" s="54"/>
      <c r="J1853" s="46">
        <v>110.1181</v>
      </c>
      <c r="K1853" s="54">
        <v>11.52777</v>
      </c>
      <c r="L1853" s="46">
        <v>16.09103</v>
      </c>
      <c r="M1853" s="53">
        <f t="shared" si="112"/>
        <v>-4.5632599999999996</v>
      </c>
      <c r="N1853" s="11">
        <v>2.1473727202137511</v>
      </c>
      <c r="O1853" s="11">
        <v>2.997408767015743</v>
      </c>
      <c r="P1853" s="11">
        <v>-0.85003604680199241</v>
      </c>
      <c r="Q1853" s="26">
        <v>3080</v>
      </c>
      <c r="R1853">
        <v>102980</v>
      </c>
      <c r="S1853">
        <v>2130</v>
      </c>
      <c r="T1853" s="27">
        <f t="shared" si="113"/>
        <v>108190</v>
      </c>
      <c r="U1853" s="46" t="str">
        <f t="shared" si="114"/>
        <v>KY</v>
      </c>
      <c r="V1853">
        <f t="shared" si="115"/>
        <v>232324.25459992574</v>
      </c>
    </row>
    <row r="1854" spans="1:22" x14ac:dyDescent="0.2">
      <c r="A1854" s="24">
        <v>54105</v>
      </c>
      <c r="B1854" s="25" t="s">
        <v>2072</v>
      </c>
      <c r="C1854" s="46">
        <v>895</v>
      </c>
      <c r="D1854" s="46">
        <v>0</v>
      </c>
      <c r="E1854" s="53">
        <v>37</v>
      </c>
      <c r="F1854" s="54">
        <v>627.58000000000004</v>
      </c>
      <c r="G1854" s="46">
        <v>0</v>
      </c>
      <c r="H1854" s="53">
        <v>0</v>
      </c>
      <c r="I1854" s="54"/>
      <c r="J1854" s="46">
        <v>110.0749</v>
      </c>
      <c r="K1854" s="54">
        <v>24.98011</v>
      </c>
      <c r="L1854" s="46">
        <v>23.179369999999999</v>
      </c>
      <c r="M1854" s="53">
        <f t="shared" si="112"/>
        <v>1.8007400000000011</v>
      </c>
      <c r="N1854" s="11">
        <v>4.6532509550362926</v>
      </c>
      <c r="O1854" s="11">
        <v>4.3178122750315993</v>
      </c>
      <c r="P1854" s="11">
        <v>0.33543868000469418</v>
      </c>
      <c r="Q1854" s="26">
        <v>1060</v>
      </c>
      <c r="R1854">
        <v>13260</v>
      </c>
      <c r="S1854">
        <v>820</v>
      </c>
      <c r="T1854" s="27">
        <f t="shared" si="113"/>
        <v>15140</v>
      </c>
      <c r="U1854" s="46" t="str">
        <f t="shared" si="114"/>
        <v>WV</v>
      </c>
      <c r="V1854">
        <f t="shared" si="115"/>
        <v>70450.219459249463</v>
      </c>
    </row>
    <row r="1855" spans="1:22" x14ac:dyDescent="0.2">
      <c r="A1855" s="24">
        <v>54067</v>
      </c>
      <c r="B1855" s="25" t="s">
        <v>2073</v>
      </c>
      <c r="C1855" s="46">
        <v>1586</v>
      </c>
      <c r="D1855" s="46">
        <v>0</v>
      </c>
      <c r="E1855" s="53">
        <v>237</v>
      </c>
      <c r="F1855" s="54">
        <v>1348.32</v>
      </c>
      <c r="G1855" s="46">
        <v>0</v>
      </c>
      <c r="H1855" s="53">
        <v>0</v>
      </c>
      <c r="I1855" s="54"/>
      <c r="J1855" s="46">
        <v>110.074</v>
      </c>
      <c r="K1855" s="54">
        <v>25.14575</v>
      </c>
      <c r="L1855" s="46">
        <v>23.306149999999999</v>
      </c>
      <c r="M1855" s="53">
        <f t="shared" si="112"/>
        <v>1.8396000000000008</v>
      </c>
      <c r="N1855" s="11">
        <v>4.684106082903714</v>
      </c>
      <c r="O1855" s="11">
        <v>4.3414286304471483</v>
      </c>
      <c r="P1855" s="11">
        <v>0.34267745245656522</v>
      </c>
      <c r="Q1855" s="26">
        <v>6560</v>
      </c>
      <c r="R1855">
        <v>15050</v>
      </c>
      <c r="S1855">
        <v>2820</v>
      </c>
      <c r="T1855" s="27">
        <f t="shared" si="113"/>
        <v>24430</v>
      </c>
      <c r="U1855" s="46" t="str">
        <f t="shared" si="114"/>
        <v>WV</v>
      </c>
      <c r="V1855">
        <f t="shared" si="115"/>
        <v>114432.71160533774</v>
      </c>
    </row>
    <row r="1856" spans="1:22" x14ac:dyDescent="0.2">
      <c r="A1856" s="24">
        <v>47125</v>
      </c>
      <c r="B1856" s="25" t="s">
        <v>2074</v>
      </c>
      <c r="C1856" s="46">
        <v>2033</v>
      </c>
      <c r="D1856" s="46">
        <v>1381</v>
      </c>
      <c r="E1856" s="53">
        <v>798</v>
      </c>
      <c r="F1856" s="54">
        <v>1802.52</v>
      </c>
      <c r="G1856" s="46">
        <v>1150.52</v>
      </c>
      <c r="H1856" s="53">
        <v>567.52</v>
      </c>
      <c r="I1856" s="54"/>
      <c r="J1856" s="46">
        <v>110.07259999999999</v>
      </c>
      <c r="K1856" s="54">
        <v>11.50592</v>
      </c>
      <c r="L1856" s="46">
        <v>16.147089999999999</v>
      </c>
      <c r="M1856" s="53">
        <f t="shared" si="112"/>
        <v>-4.6411699999999989</v>
      </c>
      <c r="N1856" s="11">
        <v>2.1433025406441839</v>
      </c>
      <c r="O1856" s="11">
        <v>3.0078515252157412</v>
      </c>
      <c r="P1856" s="11">
        <v>-0.8645489845715566</v>
      </c>
      <c r="Q1856" s="26">
        <v>39470</v>
      </c>
      <c r="R1856">
        <v>64000</v>
      </c>
      <c r="S1856">
        <v>10440</v>
      </c>
      <c r="T1856" s="27">
        <f t="shared" si="113"/>
        <v>113910</v>
      </c>
      <c r="U1856" s="46" t="str">
        <f t="shared" si="114"/>
        <v>TN</v>
      </c>
      <c r="V1856">
        <f t="shared" si="115"/>
        <v>244143.59240477899</v>
      </c>
    </row>
    <row r="1857" spans="1:22" x14ac:dyDescent="0.2">
      <c r="A1857" s="24">
        <v>13275</v>
      </c>
      <c r="B1857" s="25" t="s">
        <v>2075</v>
      </c>
      <c r="C1857" s="46">
        <v>1560</v>
      </c>
      <c r="D1857" s="46">
        <v>1560</v>
      </c>
      <c r="E1857" s="53">
        <v>586</v>
      </c>
      <c r="F1857" s="54">
        <v>1115.28</v>
      </c>
      <c r="G1857" s="46">
        <v>1115.28</v>
      </c>
      <c r="H1857" s="53">
        <v>141.28</v>
      </c>
      <c r="I1857" s="54">
        <v>109.9969</v>
      </c>
      <c r="J1857" s="46">
        <v>109.9969</v>
      </c>
      <c r="K1857" s="54">
        <v>12.201739999999999</v>
      </c>
      <c r="L1857" s="46">
        <v>21.08464</v>
      </c>
      <c r="M1857" s="53">
        <f t="shared" si="112"/>
        <v>-8.8829000000000011</v>
      </c>
      <c r="N1857" s="11">
        <v>2.2729186664151819</v>
      </c>
      <c r="O1857" s="11">
        <v>3.9276096549053001</v>
      </c>
      <c r="P1857" s="11">
        <v>-1.6546909884901191</v>
      </c>
      <c r="Q1857" s="26">
        <v>71270</v>
      </c>
      <c r="R1857">
        <v>16240</v>
      </c>
      <c r="S1857">
        <v>31470</v>
      </c>
      <c r="T1857" s="27">
        <f t="shared" si="113"/>
        <v>118980</v>
      </c>
      <c r="U1857" s="46" t="str">
        <f t="shared" si="114"/>
        <v>GA</v>
      </c>
      <c r="V1857">
        <f t="shared" si="115"/>
        <v>270431.86293007835</v>
      </c>
    </row>
    <row r="1858" spans="1:22" x14ac:dyDescent="0.2">
      <c r="A1858" s="24">
        <v>22083</v>
      </c>
      <c r="B1858" s="25" t="s">
        <v>2076</v>
      </c>
      <c r="C1858" s="46">
        <v>420</v>
      </c>
      <c r="D1858" s="46">
        <v>724</v>
      </c>
      <c r="E1858" s="53">
        <v>0</v>
      </c>
      <c r="F1858" s="54">
        <v>32.12003</v>
      </c>
      <c r="G1858" s="46">
        <v>336.12</v>
      </c>
      <c r="H1858" s="53">
        <v>0</v>
      </c>
      <c r="I1858" s="54">
        <v>109.9969</v>
      </c>
      <c r="J1858" s="46">
        <v>109.9969</v>
      </c>
      <c r="K1858" s="54">
        <v>10.72753</v>
      </c>
      <c r="L1858" s="46">
        <v>15.64758</v>
      </c>
      <c r="M1858" s="53">
        <f t="shared" si="112"/>
        <v>-4.9200499999999998</v>
      </c>
      <c r="N1858" s="11">
        <v>1.998305420499769</v>
      </c>
      <c r="O1858" s="11">
        <v>2.9148036809688511</v>
      </c>
      <c r="P1858" s="11">
        <v>-0.91649826046908189</v>
      </c>
      <c r="Q1858" s="26">
        <v>249800</v>
      </c>
      <c r="R1858">
        <v>160</v>
      </c>
      <c r="S1858">
        <v>10</v>
      </c>
      <c r="T1858" s="27">
        <f t="shared" si="113"/>
        <v>249970</v>
      </c>
      <c r="U1858" s="46" t="str">
        <f t="shared" si="114"/>
        <v>LA</v>
      </c>
      <c r="V1858">
        <f t="shared" si="115"/>
        <v>499516.40596232726</v>
      </c>
    </row>
    <row r="1859" spans="1:22" x14ac:dyDescent="0.2">
      <c r="A1859" s="24">
        <v>1109</v>
      </c>
      <c r="B1859" s="25" t="s">
        <v>2077</v>
      </c>
      <c r="C1859" s="46">
        <v>731</v>
      </c>
      <c r="D1859" s="46">
        <v>676</v>
      </c>
      <c r="E1859" s="53">
        <v>158</v>
      </c>
      <c r="F1859" s="54">
        <v>380.92</v>
      </c>
      <c r="G1859" s="46">
        <v>325.92</v>
      </c>
      <c r="H1859" s="53">
        <v>0</v>
      </c>
      <c r="I1859" s="54">
        <v>109.8703</v>
      </c>
      <c r="J1859" s="46">
        <v>109.8703</v>
      </c>
      <c r="K1859" s="54">
        <v>11.448779999999999</v>
      </c>
      <c r="L1859" s="46">
        <v>16.414950000000001</v>
      </c>
      <c r="M1859" s="53">
        <f t="shared" si="112"/>
        <v>-4.9661700000000017</v>
      </c>
      <c r="N1859" s="11">
        <v>2.132658601943723</v>
      </c>
      <c r="O1859" s="11">
        <v>3.057748014895572</v>
      </c>
      <c r="P1859" s="11">
        <v>-0.92508941295184843</v>
      </c>
      <c r="Q1859" s="26">
        <v>32310</v>
      </c>
      <c r="R1859">
        <v>46450</v>
      </c>
      <c r="S1859">
        <v>150</v>
      </c>
      <c r="T1859" s="27">
        <f t="shared" si="113"/>
        <v>78910</v>
      </c>
      <c r="U1859" s="46" t="str">
        <f t="shared" si="114"/>
        <v>AL</v>
      </c>
      <c r="V1859">
        <f t="shared" si="115"/>
        <v>168288.09027937919</v>
      </c>
    </row>
    <row r="1860" spans="1:22" x14ac:dyDescent="0.2">
      <c r="A1860" s="24">
        <v>1133</v>
      </c>
      <c r="B1860" s="25" t="s">
        <v>2078</v>
      </c>
      <c r="C1860" s="46">
        <v>539</v>
      </c>
      <c r="D1860" s="46">
        <v>521</v>
      </c>
      <c r="E1860" s="53">
        <v>376</v>
      </c>
      <c r="F1860" s="54">
        <v>186.88</v>
      </c>
      <c r="G1860" s="46">
        <v>168.88</v>
      </c>
      <c r="H1860" s="53">
        <v>23.87997</v>
      </c>
      <c r="I1860" s="54">
        <v>109.8703</v>
      </c>
      <c r="J1860" s="46">
        <v>109.8703</v>
      </c>
      <c r="K1860" s="54">
        <v>11.6609</v>
      </c>
      <c r="L1860" s="46">
        <v>16.866299999999999</v>
      </c>
      <c r="M1860" s="53">
        <f t="shared" si="112"/>
        <v>-5.2053999999999991</v>
      </c>
      <c r="N1860" s="11">
        <v>2.17217194246073</v>
      </c>
      <c r="O1860" s="11">
        <v>3.141824699047707</v>
      </c>
      <c r="P1860" s="11">
        <v>-0.96965275658697736</v>
      </c>
      <c r="Q1860" s="26">
        <v>4700</v>
      </c>
      <c r="R1860">
        <v>44670</v>
      </c>
      <c r="S1860">
        <v>13790</v>
      </c>
      <c r="T1860" s="27">
        <f t="shared" si="113"/>
        <v>63160</v>
      </c>
      <c r="U1860" s="46" t="str">
        <f t="shared" si="114"/>
        <v>AL</v>
      </c>
      <c r="V1860">
        <f t="shared" si="115"/>
        <v>137194.37988581971</v>
      </c>
    </row>
    <row r="1861" spans="1:22" x14ac:dyDescent="0.2">
      <c r="A1861" s="24">
        <v>13093</v>
      </c>
      <c r="B1861" s="25" t="s">
        <v>2079</v>
      </c>
      <c r="C1861" s="46">
        <v>534</v>
      </c>
      <c r="D1861" s="46">
        <v>1053</v>
      </c>
      <c r="E1861" s="53">
        <v>89</v>
      </c>
      <c r="F1861" s="54">
        <v>111.3</v>
      </c>
      <c r="G1861" s="46">
        <v>630.29999999999995</v>
      </c>
      <c r="H1861" s="53">
        <v>0</v>
      </c>
      <c r="I1861" s="54">
        <v>109.7437</v>
      </c>
      <c r="J1861" s="46">
        <v>109.7437</v>
      </c>
      <c r="K1861" s="54">
        <v>12.425380000000001</v>
      </c>
      <c r="L1861" s="46">
        <v>20.116579999999999</v>
      </c>
      <c r="M1861" s="53">
        <f t="shared" si="112"/>
        <v>-7.6911999999999985</v>
      </c>
      <c r="N1861" s="11">
        <v>2.3145779322704692</v>
      </c>
      <c r="O1861" s="11">
        <v>3.747281140758147</v>
      </c>
      <c r="P1861" s="11">
        <v>-1.4327032084876781</v>
      </c>
      <c r="Q1861" s="26">
        <v>108190</v>
      </c>
      <c r="R1861">
        <v>17510</v>
      </c>
      <c r="S1861">
        <v>13570</v>
      </c>
      <c r="T1861" s="27">
        <f t="shared" si="113"/>
        <v>139270</v>
      </c>
      <c r="U1861" s="46" t="str">
        <f t="shared" si="114"/>
        <v>GA</v>
      </c>
      <c r="V1861">
        <f t="shared" si="115"/>
        <v>322351.26862730825</v>
      </c>
    </row>
    <row r="1862" spans="1:22" x14ac:dyDescent="0.2">
      <c r="A1862" s="24">
        <v>37049</v>
      </c>
      <c r="B1862" s="25" t="s">
        <v>2080</v>
      </c>
      <c r="C1862" s="46">
        <v>850</v>
      </c>
      <c r="D1862" s="46">
        <v>1176</v>
      </c>
      <c r="E1862" s="53">
        <v>351</v>
      </c>
      <c r="F1862" s="54">
        <v>482.8</v>
      </c>
      <c r="G1862" s="46">
        <v>808.8</v>
      </c>
      <c r="H1862" s="53">
        <v>0</v>
      </c>
      <c r="I1862" s="54">
        <v>109.7437</v>
      </c>
      <c r="J1862" s="46">
        <v>109.7437</v>
      </c>
      <c r="K1862" s="54">
        <v>13.386839999999999</v>
      </c>
      <c r="L1862" s="46">
        <v>21.099499999999999</v>
      </c>
      <c r="M1862" s="53">
        <f t="shared" si="112"/>
        <v>-7.7126599999999996</v>
      </c>
      <c r="N1862" s="11">
        <v>2.4936770100258991</v>
      </c>
      <c r="O1862" s="11">
        <v>3.9303777495690881</v>
      </c>
      <c r="P1862" s="11">
        <v>-1.436700739543189</v>
      </c>
      <c r="Q1862" s="26">
        <v>71220</v>
      </c>
      <c r="R1862">
        <v>3460</v>
      </c>
      <c r="S1862">
        <v>36220</v>
      </c>
      <c r="T1862" s="27">
        <f t="shared" si="113"/>
        <v>110900</v>
      </c>
      <c r="U1862" s="46" t="str">
        <f t="shared" si="114"/>
        <v>NC</v>
      </c>
      <c r="V1862">
        <f t="shared" si="115"/>
        <v>276548.7804118722</v>
      </c>
    </row>
    <row r="1863" spans="1:22" x14ac:dyDescent="0.2">
      <c r="A1863" s="24">
        <v>21127</v>
      </c>
      <c r="B1863" s="25" t="s">
        <v>2081</v>
      </c>
      <c r="C1863" s="46">
        <v>899</v>
      </c>
      <c r="D1863" s="46">
        <v>899</v>
      </c>
      <c r="E1863" s="53">
        <v>255</v>
      </c>
      <c r="F1863" s="54">
        <v>671.66</v>
      </c>
      <c r="G1863" s="46">
        <v>671.66</v>
      </c>
      <c r="H1863" s="53">
        <v>27.66</v>
      </c>
      <c r="I1863" s="54"/>
      <c r="J1863" s="46">
        <v>109.6367</v>
      </c>
      <c r="K1863" s="54">
        <v>11.556559999999999</v>
      </c>
      <c r="L1863" s="46">
        <v>16.765170000000001</v>
      </c>
      <c r="M1863" s="53">
        <f t="shared" si="112"/>
        <v>-5.208610000000002</v>
      </c>
      <c r="N1863" s="11">
        <v>2.1527356707770391</v>
      </c>
      <c r="O1863" s="11">
        <v>3.122986380518173</v>
      </c>
      <c r="P1863" s="11">
        <v>-0.97025070974113403</v>
      </c>
      <c r="Q1863" s="26">
        <v>950</v>
      </c>
      <c r="R1863">
        <v>13990</v>
      </c>
      <c r="S1863">
        <v>13790</v>
      </c>
      <c r="T1863" s="27">
        <f t="shared" si="113"/>
        <v>28730</v>
      </c>
      <c r="U1863" s="46" t="str">
        <f t="shared" si="114"/>
        <v>KY</v>
      </c>
      <c r="V1863">
        <f t="shared" si="115"/>
        <v>61848.095821424336</v>
      </c>
    </row>
    <row r="1864" spans="1:22" x14ac:dyDescent="0.2">
      <c r="A1864" s="24">
        <v>21181</v>
      </c>
      <c r="B1864" s="25" t="s">
        <v>2082</v>
      </c>
      <c r="C1864" s="46">
        <v>1023</v>
      </c>
      <c r="D1864" s="46">
        <v>1023</v>
      </c>
      <c r="E1864" s="53">
        <v>21</v>
      </c>
      <c r="F1864" s="54">
        <v>773.64</v>
      </c>
      <c r="G1864" s="46">
        <v>773.64</v>
      </c>
      <c r="H1864" s="53">
        <v>0</v>
      </c>
      <c r="I1864" s="54"/>
      <c r="J1864" s="46">
        <v>109.6289</v>
      </c>
      <c r="K1864" s="54">
        <v>11.79885</v>
      </c>
      <c r="L1864" s="46">
        <v>17.093260000000001</v>
      </c>
      <c r="M1864" s="53">
        <f t="shared" si="112"/>
        <v>-5.2944100000000009</v>
      </c>
      <c r="N1864" s="11">
        <v>2.197869025830149</v>
      </c>
      <c r="O1864" s="11">
        <v>3.18410240866368</v>
      </c>
      <c r="P1864" s="11">
        <v>-0.98623338283353068</v>
      </c>
      <c r="Q1864" s="26">
        <v>2820</v>
      </c>
      <c r="R1864">
        <v>53830</v>
      </c>
      <c r="S1864">
        <v>3820</v>
      </c>
      <c r="T1864" s="27">
        <f t="shared" si="113"/>
        <v>60470</v>
      </c>
      <c r="U1864" s="46" t="str">
        <f t="shared" si="114"/>
        <v>KY</v>
      </c>
      <c r="V1864">
        <f t="shared" si="115"/>
        <v>132905.13999194911</v>
      </c>
    </row>
    <row r="1865" spans="1:22" x14ac:dyDescent="0.2">
      <c r="A1865" s="24">
        <v>20089</v>
      </c>
      <c r="B1865" s="25" t="s">
        <v>2083</v>
      </c>
      <c r="C1865" s="46">
        <v>513</v>
      </c>
      <c r="D1865" s="46">
        <v>461</v>
      </c>
      <c r="E1865" s="53">
        <v>0</v>
      </c>
      <c r="F1865" s="54">
        <v>413.12</v>
      </c>
      <c r="G1865" s="46">
        <v>361.12</v>
      </c>
      <c r="H1865" s="53">
        <v>0</v>
      </c>
      <c r="I1865" s="54">
        <v>109.61709999999999</v>
      </c>
      <c r="J1865" s="46">
        <v>109.61709999999999</v>
      </c>
      <c r="K1865" s="54">
        <v>14.41222</v>
      </c>
      <c r="L1865" s="46">
        <v>12.073399999999999</v>
      </c>
      <c r="M1865" s="53">
        <f t="shared" si="112"/>
        <v>2.3388200000000001</v>
      </c>
      <c r="N1865" s="11">
        <v>2.6846829929569229</v>
      </c>
      <c r="O1865" s="11">
        <v>2.2490117169434081</v>
      </c>
      <c r="P1865" s="11">
        <v>0.43567127601351568</v>
      </c>
      <c r="Q1865" s="26">
        <v>293110</v>
      </c>
      <c r="R1865">
        <v>870</v>
      </c>
      <c r="S1865">
        <v>238810</v>
      </c>
      <c r="T1865" s="27">
        <f t="shared" si="113"/>
        <v>532790</v>
      </c>
      <c r="U1865" s="46" t="str">
        <f t="shared" si="114"/>
        <v>KS</v>
      </c>
      <c r="V1865">
        <f t="shared" si="115"/>
        <v>1430372.2518175191</v>
      </c>
    </row>
    <row r="1866" spans="1:22" x14ac:dyDescent="0.2">
      <c r="A1866" s="24">
        <v>22011</v>
      </c>
      <c r="B1866" s="25" t="s">
        <v>2084</v>
      </c>
      <c r="C1866" s="46">
        <v>1072</v>
      </c>
      <c r="D1866" s="46">
        <v>1072</v>
      </c>
      <c r="E1866" s="53">
        <v>595</v>
      </c>
      <c r="F1866" s="54">
        <v>709.66</v>
      </c>
      <c r="G1866" s="46">
        <v>709.66</v>
      </c>
      <c r="H1866" s="53">
        <v>232.66</v>
      </c>
      <c r="I1866" s="54">
        <v>109.61709999999999</v>
      </c>
      <c r="J1866" s="46">
        <v>109.61709999999999</v>
      </c>
      <c r="K1866" s="54">
        <v>11.24174</v>
      </c>
      <c r="L1866" s="46">
        <v>16.358509999999999</v>
      </c>
      <c r="M1866" s="53">
        <f t="shared" si="112"/>
        <v>-5.1167699999999989</v>
      </c>
      <c r="N1866" s="11">
        <v>2.0940915548918602</v>
      </c>
      <c r="O1866" s="11">
        <v>3.0472344709639292</v>
      </c>
      <c r="P1866" s="11">
        <v>-0.95314291607206902</v>
      </c>
      <c r="Q1866" s="26">
        <v>16370</v>
      </c>
      <c r="R1866">
        <v>60160</v>
      </c>
      <c r="S1866">
        <v>62120</v>
      </c>
      <c r="T1866" s="27">
        <f t="shared" si="113"/>
        <v>138650</v>
      </c>
      <c r="U1866" s="46" t="str">
        <f t="shared" si="114"/>
        <v>LA</v>
      </c>
      <c r="V1866">
        <f t="shared" si="115"/>
        <v>290345.79408575641</v>
      </c>
    </row>
    <row r="1867" spans="1:22" x14ac:dyDescent="0.2">
      <c r="A1867" s="24">
        <v>28107</v>
      </c>
      <c r="B1867" s="25" t="s">
        <v>2085</v>
      </c>
      <c r="C1867" s="46">
        <v>907</v>
      </c>
      <c r="D1867" s="46">
        <v>303</v>
      </c>
      <c r="E1867" s="53">
        <v>239</v>
      </c>
      <c r="F1867" s="54">
        <v>681.98</v>
      </c>
      <c r="G1867" s="46">
        <v>77.98</v>
      </c>
      <c r="H1867" s="53">
        <v>13.98</v>
      </c>
      <c r="I1867" s="54">
        <v>109.4905</v>
      </c>
      <c r="J1867" s="46">
        <v>109.4905</v>
      </c>
      <c r="K1867" s="54">
        <v>11.36246</v>
      </c>
      <c r="L1867" s="46">
        <v>16.003139999999998</v>
      </c>
      <c r="M1867" s="53">
        <f t="shared" si="112"/>
        <v>-4.6406799999999979</v>
      </c>
      <c r="N1867" s="11">
        <v>2.1165790641659181</v>
      </c>
      <c r="O1867" s="11">
        <v>2.981036772399301</v>
      </c>
      <c r="P1867" s="11">
        <v>-0.86445770823338308</v>
      </c>
      <c r="Q1867" s="26">
        <v>144490</v>
      </c>
      <c r="R1867">
        <v>64730</v>
      </c>
      <c r="S1867">
        <v>920</v>
      </c>
      <c r="T1867" s="27">
        <f t="shared" si="113"/>
        <v>210140</v>
      </c>
      <c r="U1867" s="46" t="str">
        <f t="shared" si="114"/>
        <v>MS</v>
      </c>
      <c r="V1867">
        <f t="shared" si="115"/>
        <v>444777.92454382603</v>
      </c>
    </row>
    <row r="1868" spans="1:22" x14ac:dyDescent="0.2">
      <c r="A1868" s="24">
        <v>29219</v>
      </c>
      <c r="B1868" s="25" t="s">
        <v>2086</v>
      </c>
      <c r="C1868" s="46">
        <v>1766</v>
      </c>
      <c r="D1868" s="46">
        <v>1328</v>
      </c>
      <c r="E1868" s="53">
        <v>743</v>
      </c>
      <c r="F1868" s="54">
        <v>1653.3</v>
      </c>
      <c r="G1868" s="46">
        <v>1215.3</v>
      </c>
      <c r="H1868" s="53">
        <v>630.29999999999995</v>
      </c>
      <c r="I1868" s="54">
        <v>109.4905</v>
      </c>
      <c r="J1868" s="46">
        <v>109.4905</v>
      </c>
      <c r="K1868" s="54">
        <v>12.85754</v>
      </c>
      <c r="L1868" s="46">
        <v>11.322979999999999</v>
      </c>
      <c r="M1868" s="53">
        <f t="shared" ref="M1868:M1931" si="116">K1868-L1868</f>
        <v>1.5345600000000008</v>
      </c>
      <c r="N1868" s="11">
        <v>2.3950799369745508</v>
      </c>
      <c r="O1868" s="11">
        <v>2.109224799204521</v>
      </c>
      <c r="P1868" s="11">
        <v>0.2858551377700298</v>
      </c>
      <c r="Q1868" s="26">
        <v>53340</v>
      </c>
      <c r="R1868">
        <v>42770</v>
      </c>
      <c r="S1868">
        <v>3920</v>
      </c>
      <c r="T1868" s="27">
        <f t="shared" ref="T1868:T1931" si="117">SUM(Q1868:S1868)</f>
        <v>100030</v>
      </c>
      <c r="U1868" s="46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">
      <c r="A1869" s="24">
        <v>21113</v>
      </c>
      <c r="B1869" s="25" t="s">
        <v>2087</v>
      </c>
      <c r="C1869" s="46">
        <v>1244</v>
      </c>
      <c r="D1869" s="46">
        <v>624</v>
      </c>
      <c r="E1869" s="53">
        <v>109</v>
      </c>
      <c r="F1869" s="54">
        <v>990.46</v>
      </c>
      <c r="G1869" s="46">
        <v>370.46</v>
      </c>
      <c r="H1869" s="53">
        <v>0</v>
      </c>
      <c r="I1869" s="54"/>
      <c r="J1869" s="46">
        <v>109.4248</v>
      </c>
      <c r="K1869" s="54">
        <v>11.46279</v>
      </c>
      <c r="L1869" s="46">
        <v>15.908250000000001</v>
      </c>
      <c r="M1869" s="53">
        <f t="shared" si="116"/>
        <v>-4.4454600000000006</v>
      </c>
      <c r="N1869" s="11">
        <v>2.1352683601025171</v>
      </c>
      <c r="O1869" s="11">
        <v>2.9633608300946679</v>
      </c>
      <c r="P1869" s="11">
        <v>-0.82809246999215158</v>
      </c>
      <c r="Q1869" s="26">
        <v>5200</v>
      </c>
      <c r="R1869">
        <v>56720</v>
      </c>
      <c r="S1869">
        <v>2560</v>
      </c>
      <c r="T1869" s="27">
        <f t="shared" si="117"/>
        <v>64480</v>
      </c>
      <c r="U1869" s="46" t="str">
        <f t="shared" si="118"/>
        <v>KY</v>
      </c>
      <c r="V1869">
        <f t="shared" si="119"/>
        <v>137682.1038594103</v>
      </c>
    </row>
    <row r="1870" spans="1:22" x14ac:dyDescent="0.2">
      <c r="A1870" s="24">
        <v>40027</v>
      </c>
      <c r="B1870" s="25" t="s">
        <v>2088</v>
      </c>
      <c r="C1870" s="46">
        <v>1046</v>
      </c>
      <c r="D1870" s="46">
        <v>1577</v>
      </c>
      <c r="E1870" s="53">
        <v>967</v>
      </c>
      <c r="F1870" s="54">
        <v>687.68</v>
      </c>
      <c r="G1870" s="46">
        <v>1218.68</v>
      </c>
      <c r="H1870" s="53">
        <v>608.67999999999995</v>
      </c>
      <c r="I1870" s="54"/>
      <c r="J1870" s="46">
        <v>109.3867</v>
      </c>
      <c r="K1870" s="54">
        <v>11.508459999999999</v>
      </c>
      <c r="L1870" s="46">
        <v>15.010059999999999</v>
      </c>
      <c r="M1870" s="53">
        <f t="shared" si="116"/>
        <v>-3.5015999999999998</v>
      </c>
      <c r="N1870" s="11">
        <v>2.1437756873767562</v>
      </c>
      <c r="O1870" s="11">
        <v>2.7960475766580721</v>
      </c>
      <c r="P1870" s="11">
        <v>-0.65227188928131563</v>
      </c>
      <c r="Q1870" s="26">
        <v>21700</v>
      </c>
      <c r="R1870">
        <v>26650</v>
      </c>
      <c r="S1870">
        <v>117180</v>
      </c>
      <c r="T1870" s="27">
        <f t="shared" si="117"/>
        <v>165530</v>
      </c>
      <c r="U1870" s="46" t="str">
        <f t="shared" si="118"/>
        <v>OK</v>
      </c>
      <c r="V1870">
        <f t="shared" si="119"/>
        <v>354859.18953147443</v>
      </c>
    </row>
    <row r="1871" spans="1:22" x14ac:dyDescent="0.2">
      <c r="A1871" s="24">
        <v>1053</v>
      </c>
      <c r="B1871" s="25" t="s">
        <v>2089</v>
      </c>
      <c r="C1871" s="46">
        <v>749</v>
      </c>
      <c r="D1871" s="46">
        <v>883</v>
      </c>
      <c r="E1871" s="53">
        <v>252</v>
      </c>
      <c r="F1871" s="54">
        <v>273.88</v>
      </c>
      <c r="G1871" s="46">
        <v>407.88</v>
      </c>
      <c r="H1871" s="53">
        <v>0</v>
      </c>
      <c r="I1871" s="54">
        <v>109.1108</v>
      </c>
      <c r="J1871" s="46">
        <v>109.1108</v>
      </c>
      <c r="K1871" s="54">
        <v>11.50132</v>
      </c>
      <c r="L1871" s="46">
        <v>16.86777</v>
      </c>
      <c r="M1871" s="53">
        <f t="shared" si="116"/>
        <v>-5.3664500000000004</v>
      </c>
      <c r="N1871" s="11">
        <v>2.142445660734801</v>
      </c>
      <c r="O1871" s="11">
        <v>3.142098528062228</v>
      </c>
      <c r="P1871" s="11">
        <v>-0.99965286732742653</v>
      </c>
      <c r="Q1871" s="26">
        <v>69260</v>
      </c>
      <c r="R1871">
        <v>32050</v>
      </c>
      <c r="S1871">
        <v>14080</v>
      </c>
      <c r="T1871" s="27">
        <f t="shared" si="117"/>
        <v>115390</v>
      </c>
      <c r="U1871" s="46" t="str">
        <f t="shared" si="118"/>
        <v>AL</v>
      </c>
      <c r="V1871">
        <f t="shared" si="119"/>
        <v>247216.80479218869</v>
      </c>
    </row>
    <row r="1872" spans="1:22" x14ac:dyDescent="0.2">
      <c r="A1872" s="24">
        <v>5075</v>
      </c>
      <c r="B1872" s="25" t="s">
        <v>2090</v>
      </c>
      <c r="C1872" s="46">
        <v>849</v>
      </c>
      <c r="D1872" s="46">
        <v>105</v>
      </c>
      <c r="E1872" s="53">
        <v>174</v>
      </c>
      <c r="F1872" s="54">
        <v>519.1</v>
      </c>
      <c r="G1872" s="46">
        <v>0</v>
      </c>
      <c r="H1872" s="53">
        <v>0</v>
      </c>
      <c r="I1872" s="54">
        <v>109.1108</v>
      </c>
      <c r="J1872" s="46">
        <v>109.1108</v>
      </c>
      <c r="K1872" s="54">
        <v>11.18824</v>
      </c>
      <c r="L1872" s="46">
        <v>15.890599999999999</v>
      </c>
      <c r="M1872" s="53">
        <f t="shared" si="116"/>
        <v>-4.7023599999999988</v>
      </c>
      <c r="N1872" s="11">
        <v>2.084125668989258</v>
      </c>
      <c r="O1872" s="11">
        <v>2.9600730191380151</v>
      </c>
      <c r="P1872" s="11">
        <v>-0.8759473501487568</v>
      </c>
      <c r="Q1872" s="26">
        <v>190680</v>
      </c>
      <c r="R1872">
        <v>43930</v>
      </c>
      <c r="S1872">
        <v>4560</v>
      </c>
      <c r="T1872" s="27">
        <f t="shared" si="117"/>
        <v>239170</v>
      </c>
      <c r="U1872" s="46" t="str">
        <f t="shared" si="118"/>
        <v>AR</v>
      </c>
      <c r="V1872">
        <f t="shared" si="119"/>
        <v>498460.33625216084</v>
      </c>
    </row>
    <row r="1873" spans="1:22" x14ac:dyDescent="0.2">
      <c r="A1873" s="24">
        <v>5125</v>
      </c>
      <c r="B1873" s="25" t="s">
        <v>2091</v>
      </c>
      <c r="C1873" s="46">
        <v>1699</v>
      </c>
      <c r="D1873" s="46">
        <v>1290</v>
      </c>
      <c r="E1873" s="53">
        <v>1474</v>
      </c>
      <c r="F1873" s="54">
        <v>1353.3</v>
      </c>
      <c r="G1873" s="46">
        <v>944.3</v>
      </c>
      <c r="H1873" s="53">
        <v>1128.3</v>
      </c>
      <c r="I1873" s="54">
        <v>109.1108</v>
      </c>
      <c r="J1873" s="46">
        <v>109.1108</v>
      </c>
      <c r="K1873" s="54">
        <v>11.54214</v>
      </c>
      <c r="L1873" s="46">
        <v>16.865020000000001</v>
      </c>
      <c r="M1873" s="53">
        <f t="shared" si="116"/>
        <v>-5.3228800000000014</v>
      </c>
      <c r="N1873" s="11">
        <v>2.1500495385393661</v>
      </c>
      <c r="O1873" s="11">
        <v>3.1415862628990099</v>
      </c>
      <c r="P1873" s="11">
        <v>-0.99153672435964424</v>
      </c>
      <c r="Q1873" s="26">
        <v>1340</v>
      </c>
      <c r="R1873">
        <v>26720</v>
      </c>
      <c r="S1873">
        <v>10390</v>
      </c>
      <c r="T1873" s="27">
        <f t="shared" si="117"/>
        <v>38450</v>
      </c>
      <c r="U1873" s="46" t="str">
        <f t="shared" si="118"/>
        <v>AR</v>
      </c>
      <c r="V1873">
        <f t="shared" si="119"/>
        <v>82669.40475683863</v>
      </c>
    </row>
    <row r="1874" spans="1:22" x14ac:dyDescent="0.2">
      <c r="A1874" s="24">
        <v>13029</v>
      </c>
      <c r="B1874" s="25" t="s">
        <v>2092</v>
      </c>
      <c r="C1874" s="46">
        <v>1246</v>
      </c>
      <c r="D1874" s="46">
        <v>1246</v>
      </c>
      <c r="E1874" s="53">
        <v>1246</v>
      </c>
      <c r="F1874" s="54">
        <v>621.17999999999995</v>
      </c>
      <c r="G1874" s="46">
        <v>621.17999999999995</v>
      </c>
      <c r="H1874" s="53">
        <v>621.17999999999995</v>
      </c>
      <c r="I1874" s="54">
        <v>109.1108</v>
      </c>
      <c r="J1874" s="46">
        <v>109.1108</v>
      </c>
      <c r="K1874" s="54">
        <v>13.59177</v>
      </c>
      <c r="L1874" s="46">
        <v>22.527560000000001</v>
      </c>
      <c r="M1874" s="53">
        <f t="shared" si="116"/>
        <v>-8.9357900000000008</v>
      </c>
      <c r="N1874" s="11">
        <v>2.5318510099888929</v>
      </c>
      <c r="O1874" s="11">
        <v>4.1963942546544999</v>
      </c>
      <c r="P1874" s="11">
        <v>-1.664543244665607</v>
      </c>
      <c r="Q1874" s="26">
        <v>6390</v>
      </c>
      <c r="R1874">
        <v>3090</v>
      </c>
      <c r="S1874">
        <v>17840</v>
      </c>
      <c r="T1874" s="27">
        <f t="shared" si="117"/>
        <v>27320</v>
      </c>
      <c r="U1874" s="46" t="str">
        <f t="shared" si="118"/>
        <v>GA</v>
      </c>
      <c r="V1874">
        <f t="shared" si="119"/>
        <v>69170.169592896549</v>
      </c>
    </row>
    <row r="1875" spans="1:22" x14ac:dyDescent="0.2">
      <c r="A1875" s="24">
        <v>22005</v>
      </c>
      <c r="B1875" s="25" t="s">
        <v>2093</v>
      </c>
      <c r="C1875" s="46">
        <v>2047</v>
      </c>
      <c r="D1875" s="46">
        <v>1670</v>
      </c>
      <c r="E1875" s="53">
        <v>895</v>
      </c>
      <c r="F1875" s="54">
        <v>1671.42</v>
      </c>
      <c r="G1875" s="46">
        <v>1294.42</v>
      </c>
      <c r="H1875" s="53">
        <v>519.41999999999996</v>
      </c>
      <c r="I1875" s="54"/>
      <c r="J1875" s="46">
        <v>109.0651</v>
      </c>
      <c r="K1875" s="54">
        <v>10.77117</v>
      </c>
      <c r="L1875" s="46">
        <v>16.06861</v>
      </c>
      <c r="M1875" s="53">
        <f t="shared" si="116"/>
        <v>-5.2974399999999999</v>
      </c>
      <c r="N1875" s="11">
        <v>2.006434602944434</v>
      </c>
      <c r="O1875" s="11">
        <v>2.9932324088487099</v>
      </c>
      <c r="P1875" s="11">
        <v>-0.9867978059042759</v>
      </c>
      <c r="Q1875" s="26">
        <v>38140</v>
      </c>
      <c r="R1875">
        <v>22750</v>
      </c>
      <c r="S1875">
        <v>1890</v>
      </c>
      <c r="T1875" s="27">
        <f t="shared" si="117"/>
        <v>62780</v>
      </c>
      <c r="U1875" s="46" t="str">
        <f t="shared" si="118"/>
        <v>LA</v>
      </c>
      <c r="V1875">
        <f t="shared" si="119"/>
        <v>125963.96437285157</v>
      </c>
    </row>
    <row r="1876" spans="1:22" x14ac:dyDescent="0.2">
      <c r="A1876" s="24">
        <v>22007</v>
      </c>
      <c r="B1876" s="25" t="s">
        <v>2094</v>
      </c>
      <c r="C1876" s="46">
        <v>1362</v>
      </c>
      <c r="D1876" s="46">
        <v>392</v>
      </c>
      <c r="E1876" s="53">
        <v>309</v>
      </c>
      <c r="F1876" s="54">
        <v>974.12</v>
      </c>
      <c r="G1876" s="46">
        <v>4.1200260000000002</v>
      </c>
      <c r="H1876" s="53">
        <v>0</v>
      </c>
      <c r="I1876" s="54"/>
      <c r="J1876" s="46">
        <v>109.0651</v>
      </c>
      <c r="K1876" s="54">
        <v>10.72753</v>
      </c>
      <c r="L1876" s="46">
        <v>16.057099999999998</v>
      </c>
      <c r="M1876" s="53">
        <f t="shared" si="116"/>
        <v>-5.3295699999999986</v>
      </c>
      <c r="N1876" s="11">
        <v>1.998305420499769</v>
      </c>
      <c r="O1876" s="11">
        <v>2.991088346292841</v>
      </c>
      <c r="P1876" s="11">
        <v>-0.9927829257930717</v>
      </c>
      <c r="Q1876" s="26">
        <v>65790</v>
      </c>
      <c r="R1876">
        <v>2320</v>
      </c>
      <c r="S1876">
        <v>140</v>
      </c>
      <c r="T1876" s="27">
        <f t="shared" si="117"/>
        <v>68250</v>
      </c>
      <c r="U1876" s="46" t="str">
        <f t="shared" si="118"/>
        <v>LA</v>
      </c>
      <c r="V1876">
        <f t="shared" si="119"/>
        <v>136384.34494910925</v>
      </c>
    </row>
    <row r="1877" spans="1:22" x14ac:dyDescent="0.2">
      <c r="A1877" s="24">
        <v>22023</v>
      </c>
      <c r="B1877" s="25" t="s">
        <v>2095</v>
      </c>
      <c r="C1877" s="46">
        <v>727</v>
      </c>
      <c r="D1877" s="46">
        <v>727</v>
      </c>
      <c r="E1877" s="53">
        <v>727</v>
      </c>
      <c r="F1877" s="54">
        <v>360.28</v>
      </c>
      <c r="G1877" s="46">
        <v>360.28</v>
      </c>
      <c r="H1877" s="53">
        <v>360.28</v>
      </c>
      <c r="I1877" s="54"/>
      <c r="J1877" s="46">
        <v>109.0651</v>
      </c>
      <c r="K1877" s="54">
        <v>11.199479999999999</v>
      </c>
      <c r="L1877" s="46">
        <v>15.08503</v>
      </c>
      <c r="M1877" s="53">
        <f t="shared" si="116"/>
        <v>-3.8855500000000003</v>
      </c>
      <c r="N1877" s="11">
        <v>2.0862194364200111</v>
      </c>
      <c r="O1877" s="11">
        <v>2.810012856398596</v>
      </c>
      <c r="P1877" s="11">
        <v>-0.72379341997858582</v>
      </c>
      <c r="Q1877" s="26">
        <v>55820</v>
      </c>
      <c r="R1877">
        <v>22080</v>
      </c>
      <c r="S1877">
        <v>840</v>
      </c>
      <c r="T1877" s="27">
        <f t="shared" si="117"/>
        <v>78740</v>
      </c>
      <c r="U1877" s="46" t="str">
        <f t="shared" si="118"/>
        <v>LA</v>
      </c>
      <c r="V1877">
        <f t="shared" si="119"/>
        <v>164268.91842371167</v>
      </c>
    </row>
    <row r="1878" spans="1:22" x14ac:dyDescent="0.2">
      <c r="A1878" s="24">
        <v>22033</v>
      </c>
      <c r="B1878" s="25" t="s">
        <v>2096</v>
      </c>
      <c r="C1878" s="46">
        <v>1785</v>
      </c>
      <c r="D1878" s="46">
        <v>1912</v>
      </c>
      <c r="E1878" s="53">
        <v>1269</v>
      </c>
      <c r="F1878" s="54">
        <v>1459.56</v>
      </c>
      <c r="G1878" s="46">
        <v>1586.56</v>
      </c>
      <c r="H1878" s="53">
        <v>943.56</v>
      </c>
      <c r="I1878" s="54"/>
      <c r="J1878" s="46">
        <v>109.0651</v>
      </c>
      <c r="K1878" s="54">
        <v>11.02732</v>
      </c>
      <c r="L1878" s="46">
        <v>15.85591</v>
      </c>
      <c r="M1878" s="53">
        <f t="shared" si="116"/>
        <v>-4.8285900000000002</v>
      </c>
      <c r="N1878" s="11">
        <v>2.054149774420162</v>
      </c>
      <c r="O1878" s="11">
        <v>2.9536110269518239</v>
      </c>
      <c r="P1878" s="11">
        <v>-0.89946125253166198</v>
      </c>
      <c r="Q1878" s="26">
        <v>14890</v>
      </c>
      <c r="R1878">
        <v>42160</v>
      </c>
      <c r="S1878">
        <v>6370</v>
      </c>
      <c r="T1878" s="27">
        <f t="shared" si="117"/>
        <v>63420</v>
      </c>
      <c r="U1878" s="46" t="str">
        <f t="shared" si="118"/>
        <v>LA</v>
      </c>
      <c r="V1878">
        <f t="shared" si="119"/>
        <v>130274.17869372667</v>
      </c>
    </row>
    <row r="1879" spans="1:22" x14ac:dyDescent="0.2">
      <c r="A1879" s="24">
        <v>22045</v>
      </c>
      <c r="B1879" s="25" t="s">
        <v>2097</v>
      </c>
      <c r="C1879" s="46">
        <v>1614</v>
      </c>
      <c r="D1879" s="46">
        <v>729</v>
      </c>
      <c r="E1879" s="53">
        <v>823</v>
      </c>
      <c r="F1879" s="54">
        <v>1267.04</v>
      </c>
      <c r="G1879" s="46">
        <v>382.04</v>
      </c>
      <c r="H1879" s="53">
        <v>476.04</v>
      </c>
      <c r="I1879" s="54"/>
      <c r="J1879" s="46">
        <v>109.0651</v>
      </c>
      <c r="K1879" s="54">
        <v>10.88611</v>
      </c>
      <c r="L1879" s="46">
        <v>16.03426</v>
      </c>
      <c r="M1879" s="53">
        <f t="shared" si="116"/>
        <v>-5.1481499999999993</v>
      </c>
      <c r="N1879" s="11">
        <v>2.0278454239845281</v>
      </c>
      <c r="O1879" s="11">
        <v>2.9868337512645158</v>
      </c>
      <c r="P1879" s="11">
        <v>-0.95898832727998773</v>
      </c>
      <c r="Q1879" s="26">
        <v>89410</v>
      </c>
      <c r="R1879">
        <v>16270</v>
      </c>
      <c r="S1879">
        <v>5960</v>
      </c>
      <c r="T1879" s="27">
        <f t="shared" si="117"/>
        <v>111640</v>
      </c>
      <c r="U1879" s="46" t="str">
        <f t="shared" si="118"/>
        <v>LA</v>
      </c>
      <c r="V1879">
        <f t="shared" si="119"/>
        <v>226388.66313363271</v>
      </c>
    </row>
    <row r="1880" spans="1:22" x14ac:dyDescent="0.2">
      <c r="A1880" s="24">
        <v>22047</v>
      </c>
      <c r="B1880" s="25" t="s">
        <v>2098</v>
      </c>
      <c r="C1880" s="46">
        <v>1661</v>
      </c>
      <c r="D1880" s="46">
        <v>688</v>
      </c>
      <c r="E1880" s="53">
        <v>278</v>
      </c>
      <c r="F1880" s="54">
        <v>1319.22</v>
      </c>
      <c r="G1880" s="46">
        <v>346.22</v>
      </c>
      <c r="H1880" s="53">
        <v>0</v>
      </c>
      <c r="I1880" s="54"/>
      <c r="J1880" s="46">
        <v>109.0651</v>
      </c>
      <c r="K1880" s="54">
        <v>10.906169999999999</v>
      </c>
      <c r="L1880" s="46">
        <v>16.114380000000001</v>
      </c>
      <c r="M1880" s="53">
        <f t="shared" si="116"/>
        <v>-5.2082100000000011</v>
      </c>
      <c r="N1880" s="11">
        <v>2.0315821655024009</v>
      </c>
      <c r="O1880" s="11">
        <v>3.001758363947066</v>
      </c>
      <c r="P1880" s="11">
        <v>-0.97017619844466574</v>
      </c>
      <c r="Q1880" s="26">
        <v>69720</v>
      </c>
      <c r="R1880">
        <v>19300</v>
      </c>
      <c r="S1880">
        <v>1770</v>
      </c>
      <c r="T1880" s="27">
        <f t="shared" si="117"/>
        <v>90790</v>
      </c>
      <c r="U1880" s="46" t="str">
        <f t="shared" si="118"/>
        <v>LA</v>
      </c>
      <c r="V1880">
        <f t="shared" si="119"/>
        <v>184447.34480596299</v>
      </c>
    </row>
    <row r="1881" spans="1:22" x14ac:dyDescent="0.2">
      <c r="A1881" s="24">
        <v>22051</v>
      </c>
      <c r="B1881" s="25" t="s">
        <v>2099</v>
      </c>
      <c r="C1881" s="46">
        <v>1071</v>
      </c>
      <c r="D1881" s="46">
        <v>1823</v>
      </c>
      <c r="E1881" s="53">
        <v>1271</v>
      </c>
      <c r="F1881" s="54">
        <v>704.28</v>
      </c>
      <c r="G1881" s="46">
        <v>1456.28</v>
      </c>
      <c r="H1881" s="53">
        <v>904.28</v>
      </c>
      <c r="I1881" s="54"/>
      <c r="J1881" s="46">
        <v>109.0651</v>
      </c>
      <c r="K1881" s="54">
        <v>11.199479999999999</v>
      </c>
      <c r="L1881" s="46">
        <v>14.845470000000001</v>
      </c>
      <c r="M1881" s="53">
        <f t="shared" si="116"/>
        <v>-3.6459900000000012</v>
      </c>
      <c r="N1881" s="11">
        <v>2.0862194364200111</v>
      </c>
      <c r="O1881" s="11">
        <v>2.7653880409438809</v>
      </c>
      <c r="P1881" s="11">
        <v>-0.6791686045238704</v>
      </c>
      <c r="Q1881" s="26">
        <v>2560</v>
      </c>
      <c r="R1881">
        <v>840</v>
      </c>
      <c r="S1881">
        <v>400</v>
      </c>
      <c r="T1881" s="27">
        <f t="shared" si="117"/>
        <v>3800</v>
      </c>
      <c r="U1881" s="46" t="str">
        <f t="shared" si="118"/>
        <v>LA</v>
      </c>
      <c r="V1881">
        <f t="shared" si="119"/>
        <v>7927.6338583960423</v>
      </c>
    </row>
    <row r="1882" spans="1:22" x14ac:dyDescent="0.2">
      <c r="A1882" s="24">
        <v>22055</v>
      </c>
      <c r="B1882" s="25" t="s">
        <v>2100</v>
      </c>
      <c r="C1882" s="46">
        <v>2477</v>
      </c>
      <c r="D1882" s="46">
        <v>2086</v>
      </c>
      <c r="E1882" s="53">
        <v>1393</v>
      </c>
      <c r="F1882" s="54">
        <v>2089.12</v>
      </c>
      <c r="G1882" s="46">
        <v>1698.12</v>
      </c>
      <c r="H1882" s="53">
        <v>1005.12</v>
      </c>
      <c r="I1882" s="54"/>
      <c r="J1882" s="46">
        <v>109.0651</v>
      </c>
      <c r="K1882" s="54">
        <v>10.72753</v>
      </c>
      <c r="L1882" s="46">
        <v>16.057099999999998</v>
      </c>
      <c r="M1882" s="53">
        <f t="shared" si="116"/>
        <v>-5.3295699999999986</v>
      </c>
      <c r="N1882" s="11">
        <v>1.998305420499769</v>
      </c>
      <c r="O1882" s="11">
        <v>2.991088346292841</v>
      </c>
      <c r="P1882" s="11">
        <v>-0.9927829257930717</v>
      </c>
      <c r="Q1882" s="26">
        <v>62510</v>
      </c>
      <c r="R1882">
        <v>42740</v>
      </c>
      <c r="S1882">
        <v>4870</v>
      </c>
      <c r="T1882" s="27">
        <f t="shared" si="117"/>
        <v>110120</v>
      </c>
      <c r="U1882" s="46" t="str">
        <f t="shared" si="118"/>
        <v>LA</v>
      </c>
      <c r="V1882">
        <f t="shared" si="119"/>
        <v>220053.39290543456</v>
      </c>
    </row>
    <row r="1883" spans="1:22" x14ac:dyDescent="0.2">
      <c r="A1883" s="24">
        <v>22057</v>
      </c>
      <c r="B1883" s="25" t="s">
        <v>2101</v>
      </c>
      <c r="C1883" s="46">
        <v>1328</v>
      </c>
      <c r="D1883" s="46">
        <v>1001</v>
      </c>
      <c r="E1883" s="53">
        <v>506</v>
      </c>
      <c r="F1883" s="54">
        <v>961.04</v>
      </c>
      <c r="G1883" s="46">
        <v>634.04</v>
      </c>
      <c r="H1883" s="53">
        <v>139.04</v>
      </c>
      <c r="I1883" s="54"/>
      <c r="J1883" s="46">
        <v>109.0651</v>
      </c>
      <c r="K1883" s="54">
        <v>10.808579999999999</v>
      </c>
      <c r="L1883" s="46">
        <v>15.68141</v>
      </c>
      <c r="M1883" s="53">
        <f t="shared" si="116"/>
        <v>-4.8728300000000004</v>
      </c>
      <c r="N1883" s="11">
        <v>2.0134032719466082</v>
      </c>
      <c r="O1883" s="11">
        <v>2.921105473867637</v>
      </c>
      <c r="P1883" s="11">
        <v>-0.90770220192102868</v>
      </c>
      <c r="Q1883" s="26">
        <v>76550</v>
      </c>
      <c r="R1883">
        <v>36300</v>
      </c>
      <c r="S1883">
        <v>370</v>
      </c>
      <c r="T1883" s="27">
        <f t="shared" si="117"/>
        <v>113220</v>
      </c>
      <c r="U1883" s="46" t="str">
        <f t="shared" si="118"/>
        <v>LA</v>
      </c>
      <c r="V1883">
        <f t="shared" si="119"/>
        <v>227957.51844979497</v>
      </c>
    </row>
    <row r="1884" spans="1:22" x14ac:dyDescent="0.2">
      <c r="A1884" s="24">
        <v>22059</v>
      </c>
      <c r="B1884" s="25" t="s">
        <v>2102</v>
      </c>
      <c r="C1884" s="46">
        <v>1025</v>
      </c>
      <c r="D1884" s="46">
        <v>1122</v>
      </c>
      <c r="E1884" s="53">
        <v>461</v>
      </c>
      <c r="F1884" s="54">
        <v>660.84</v>
      </c>
      <c r="G1884" s="46">
        <v>757.84</v>
      </c>
      <c r="H1884" s="53">
        <v>96.84</v>
      </c>
      <c r="I1884" s="54"/>
      <c r="J1884" s="46">
        <v>109.0651</v>
      </c>
      <c r="K1884" s="54">
        <v>11.17807</v>
      </c>
      <c r="L1884" s="46">
        <v>16.498149999999999</v>
      </c>
      <c r="M1884" s="53">
        <f t="shared" si="116"/>
        <v>-5.320079999999999</v>
      </c>
      <c r="N1884" s="11">
        <v>2.082231219276558</v>
      </c>
      <c r="O1884" s="11">
        <v>3.073246364560926</v>
      </c>
      <c r="P1884" s="11">
        <v>-0.99101514528436752</v>
      </c>
      <c r="Q1884" s="26">
        <v>6130</v>
      </c>
      <c r="R1884">
        <v>4690</v>
      </c>
      <c r="S1884">
        <v>90</v>
      </c>
      <c r="T1884" s="27">
        <f t="shared" si="117"/>
        <v>10910</v>
      </c>
      <c r="U1884" s="46" t="str">
        <f t="shared" si="118"/>
        <v>LA</v>
      </c>
      <c r="V1884">
        <f t="shared" si="119"/>
        <v>22717.142602307249</v>
      </c>
    </row>
    <row r="1885" spans="1:22" x14ac:dyDescent="0.2">
      <c r="A1885" s="24">
        <v>22063</v>
      </c>
      <c r="B1885" s="25" t="s">
        <v>2103</v>
      </c>
      <c r="C1885" s="46">
        <v>2695</v>
      </c>
      <c r="D1885" s="46">
        <v>2695</v>
      </c>
      <c r="E1885" s="53">
        <v>2695</v>
      </c>
      <c r="F1885" s="54">
        <v>2311.44</v>
      </c>
      <c r="G1885" s="46">
        <v>2311.44</v>
      </c>
      <c r="H1885" s="53">
        <v>2311.44</v>
      </c>
      <c r="I1885" s="54"/>
      <c r="J1885" s="46">
        <v>109.0651</v>
      </c>
      <c r="K1885" s="54">
        <v>11.29867</v>
      </c>
      <c r="L1885" s="46">
        <v>16.658159999999999</v>
      </c>
      <c r="M1885" s="53">
        <f t="shared" si="116"/>
        <v>-5.3594899999999992</v>
      </c>
      <c r="N1885" s="11">
        <v>2.1046963751616752</v>
      </c>
      <c r="O1885" s="11">
        <v>3.1030527459305568</v>
      </c>
      <c r="P1885" s="11">
        <v>-0.99835637076888228</v>
      </c>
      <c r="Q1885" s="26">
        <v>5530</v>
      </c>
      <c r="R1885">
        <v>27020</v>
      </c>
      <c r="S1885">
        <v>20210</v>
      </c>
      <c r="T1885" s="27">
        <f t="shared" si="117"/>
        <v>52760</v>
      </c>
      <c r="U1885" s="46" t="str">
        <f t="shared" si="118"/>
        <v>LA</v>
      </c>
      <c r="V1885">
        <f t="shared" si="119"/>
        <v>111043.78075352998</v>
      </c>
    </row>
    <row r="1886" spans="1:22" x14ac:dyDescent="0.2">
      <c r="A1886" s="24">
        <v>22071</v>
      </c>
      <c r="B1886" s="25" t="s">
        <v>2104</v>
      </c>
      <c r="C1886" s="46">
        <v>1263.97</v>
      </c>
      <c r="D1886" s="46">
        <v>1896.19</v>
      </c>
      <c r="E1886" s="53">
        <v>1100.43</v>
      </c>
      <c r="F1886" s="54">
        <v>1003.3680000000001</v>
      </c>
      <c r="G1886" s="46">
        <v>1635.579</v>
      </c>
      <c r="H1886" s="53">
        <v>839.82349999999997</v>
      </c>
      <c r="I1886" s="54"/>
      <c r="J1886" s="46">
        <v>109.0651</v>
      </c>
      <c r="K1886" s="54">
        <v>11.199479999999999</v>
      </c>
      <c r="L1886" s="46">
        <v>15.16062</v>
      </c>
      <c r="M1886" s="53">
        <f t="shared" si="116"/>
        <v>-3.9611400000000003</v>
      </c>
      <c r="N1886" s="11">
        <v>2.0862194364200111</v>
      </c>
      <c r="O1886" s="11">
        <v>2.824093628648646</v>
      </c>
      <c r="P1886" s="11">
        <v>-0.73787419222863582</v>
      </c>
      <c r="Q1886" s="26">
        <v>600</v>
      </c>
      <c r="R1886">
        <v>510</v>
      </c>
      <c r="S1886">
        <v>130</v>
      </c>
      <c r="T1886" s="27">
        <f t="shared" si="117"/>
        <v>1240</v>
      </c>
      <c r="U1886" s="46" t="str">
        <f t="shared" si="118"/>
        <v>LA</v>
      </c>
      <c r="V1886">
        <f t="shared" si="119"/>
        <v>2586.9121011608136</v>
      </c>
    </row>
    <row r="1887" spans="1:22" x14ac:dyDescent="0.2">
      <c r="A1887" s="24">
        <v>22075</v>
      </c>
      <c r="B1887" s="25" t="s">
        <v>2105</v>
      </c>
      <c r="C1887" s="46">
        <v>245</v>
      </c>
      <c r="D1887" s="46">
        <v>1219</v>
      </c>
      <c r="E1887" s="53">
        <v>48</v>
      </c>
      <c r="F1887" s="54">
        <v>0</v>
      </c>
      <c r="G1887" s="46">
        <v>852.28</v>
      </c>
      <c r="H1887" s="53">
        <v>0</v>
      </c>
      <c r="I1887" s="54"/>
      <c r="J1887" s="46">
        <v>109.0651</v>
      </c>
      <c r="K1887" s="54">
        <v>11.199479999999999</v>
      </c>
      <c r="L1887" s="46">
        <v>14.80988</v>
      </c>
      <c r="M1887" s="53">
        <f t="shared" si="116"/>
        <v>-3.6104000000000003</v>
      </c>
      <c r="N1887" s="11">
        <v>2.0862194364200111</v>
      </c>
      <c r="O1887" s="11">
        <v>2.7587583983406359</v>
      </c>
      <c r="P1887" s="11">
        <v>-0.67253896192062546</v>
      </c>
      <c r="Q1887" s="26">
        <v>11660</v>
      </c>
      <c r="R1887">
        <v>5230</v>
      </c>
      <c r="S1887">
        <v>710</v>
      </c>
      <c r="T1887" s="27">
        <f t="shared" si="117"/>
        <v>17600</v>
      </c>
      <c r="U1887" s="46" t="str">
        <f t="shared" si="118"/>
        <v>LA</v>
      </c>
      <c r="V1887">
        <f t="shared" si="119"/>
        <v>36717.462080992198</v>
      </c>
    </row>
    <row r="1888" spans="1:22" x14ac:dyDescent="0.2">
      <c r="A1888" s="24">
        <v>22077</v>
      </c>
      <c r="B1888" s="25" t="s">
        <v>2106</v>
      </c>
      <c r="C1888" s="46">
        <v>765</v>
      </c>
      <c r="D1888" s="46">
        <v>620</v>
      </c>
      <c r="E1888" s="53">
        <v>192</v>
      </c>
      <c r="F1888" s="54">
        <v>397.3</v>
      </c>
      <c r="G1888" s="46">
        <v>252.3</v>
      </c>
      <c r="H1888" s="53">
        <v>0</v>
      </c>
      <c r="I1888" s="54"/>
      <c r="J1888" s="46">
        <v>109.0651</v>
      </c>
      <c r="K1888" s="54">
        <v>10.80569</v>
      </c>
      <c r="L1888" s="46">
        <v>16.082159999999998</v>
      </c>
      <c r="M1888" s="53">
        <f t="shared" si="116"/>
        <v>-5.276469999999998</v>
      </c>
      <c r="N1888" s="11">
        <v>2.012864927829626</v>
      </c>
      <c r="O1888" s="11">
        <v>2.9957564790165638</v>
      </c>
      <c r="P1888" s="11">
        <v>-0.98289155118693805</v>
      </c>
      <c r="Q1888" s="26">
        <v>133500</v>
      </c>
      <c r="R1888">
        <v>48530</v>
      </c>
      <c r="S1888">
        <v>3040</v>
      </c>
      <c r="T1888" s="27">
        <f t="shared" si="117"/>
        <v>185070</v>
      </c>
      <c r="U1888" s="46" t="str">
        <f t="shared" si="118"/>
        <v>LA</v>
      </c>
      <c r="V1888">
        <f t="shared" si="119"/>
        <v>372520.9121934289</v>
      </c>
    </row>
    <row r="1889" spans="1:22" x14ac:dyDescent="0.2">
      <c r="A1889" s="24">
        <v>22085</v>
      </c>
      <c r="B1889" s="25" t="s">
        <v>2107</v>
      </c>
      <c r="C1889" s="46">
        <v>469</v>
      </c>
      <c r="D1889" s="46">
        <v>503</v>
      </c>
      <c r="E1889" s="53">
        <v>267</v>
      </c>
      <c r="F1889" s="54">
        <v>179.26</v>
      </c>
      <c r="G1889" s="46">
        <v>213.26</v>
      </c>
      <c r="H1889" s="53">
        <v>0</v>
      </c>
      <c r="I1889" s="54"/>
      <c r="J1889" s="46">
        <v>109.0651</v>
      </c>
      <c r="K1889" s="54">
        <v>11.60078</v>
      </c>
      <c r="L1889" s="46">
        <v>16.504490000000001</v>
      </c>
      <c r="M1889" s="53">
        <f t="shared" si="116"/>
        <v>-4.9037100000000002</v>
      </c>
      <c r="N1889" s="11">
        <v>2.1609728946015831</v>
      </c>
      <c r="O1889" s="11">
        <v>3.0744273686099439</v>
      </c>
      <c r="P1889" s="11">
        <v>-0.91345447400836199</v>
      </c>
      <c r="Q1889" s="26">
        <v>380</v>
      </c>
      <c r="R1889">
        <v>20930</v>
      </c>
      <c r="S1889">
        <v>36300</v>
      </c>
      <c r="T1889" s="27">
        <f t="shared" si="117"/>
        <v>57610</v>
      </c>
      <c r="U1889" s="46" t="str">
        <f t="shared" si="118"/>
        <v>LA</v>
      </c>
      <c r="V1889">
        <f t="shared" si="119"/>
        <v>124493.6484579972</v>
      </c>
    </row>
    <row r="1890" spans="1:22" x14ac:dyDescent="0.2">
      <c r="A1890" s="24">
        <v>22087</v>
      </c>
      <c r="B1890" s="25" t="s">
        <v>2108</v>
      </c>
      <c r="C1890" s="46">
        <v>143.63399999999999</v>
      </c>
      <c r="D1890" s="46">
        <v>714.65099999999995</v>
      </c>
      <c r="E1890" s="53">
        <v>28.140499999999999</v>
      </c>
      <c r="F1890" s="54">
        <v>0</v>
      </c>
      <c r="G1890" s="46">
        <v>499.65750000000003</v>
      </c>
      <c r="H1890" s="53">
        <v>0</v>
      </c>
      <c r="I1890" s="54"/>
      <c r="J1890" s="46">
        <v>109.0651</v>
      </c>
      <c r="K1890" s="54">
        <v>11.199479999999999</v>
      </c>
      <c r="L1890" s="46">
        <v>14.993639999999999</v>
      </c>
      <c r="M1890" s="53">
        <f t="shared" si="116"/>
        <v>-3.7941599999999998</v>
      </c>
      <c r="N1890" s="11">
        <v>2.0862194364200111</v>
      </c>
      <c r="O1890" s="11">
        <v>2.792988887938058</v>
      </c>
      <c r="P1890" s="11">
        <v>-0.70676945151804782</v>
      </c>
      <c r="Q1890" s="26">
        <v>650</v>
      </c>
      <c r="R1890">
        <v>570</v>
      </c>
      <c r="S1890">
        <v>260</v>
      </c>
      <c r="T1890" s="27">
        <f t="shared" si="117"/>
        <v>1480</v>
      </c>
      <c r="U1890" s="46" t="str">
        <f t="shared" si="118"/>
        <v>LA</v>
      </c>
      <c r="V1890">
        <f t="shared" si="119"/>
        <v>3087.6047659016162</v>
      </c>
    </row>
    <row r="1891" spans="1:22" x14ac:dyDescent="0.2">
      <c r="A1891" s="24">
        <v>22089</v>
      </c>
      <c r="B1891" s="25" t="s">
        <v>2109</v>
      </c>
      <c r="C1891" s="46">
        <v>1502.65</v>
      </c>
      <c r="D1891" s="46">
        <v>1634.55</v>
      </c>
      <c r="E1891" s="53">
        <v>1042.3900000000001</v>
      </c>
      <c r="F1891" s="54">
        <v>1129.0899999999999</v>
      </c>
      <c r="G1891" s="46">
        <v>1260.989</v>
      </c>
      <c r="H1891" s="53">
        <v>668.827</v>
      </c>
      <c r="I1891" s="54"/>
      <c r="J1891" s="46">
        <v>109.0651</v>
      </c>
      <c r="K1891" s="54">
        <v>10.818720000000001</v>
      </c>
      <c r="L1891" s="46">
        <v>15.685639999999999</v>
      </c>
      <c r="M1891" s="53">
        <f t="shared" si="116"/>
        <v>-4.8669199999999986</v>
      </c>
      <c r="N1891" s="11">
        <v>2.015292133312073</v>
      </c>
      <c r="O1891" s="11">
        <v>2.9218934308277862</v>
      </c>
      <c r="P1891" s="11">
        <v>-0.90660129751571283</v>
      </c>
      <c r="Q1891" s="26">
        <v>10580</v>
      </c>
      <c r="R1891">
        <v>7600</v>
      </c>
      <c r="S1891">
        <v>130</v>
      </c>
      <c r="T1891" s="27">
        <f t="shared" si="117"/>
        <v>18310</v>
      </c>
      <c r="U1891" s="46" t="str">
        <f t="shared" si="118"/>
        <v>LA</v>
      </c>
      <c r="V1891">
        <f t="shared" si="119"/>
        <v>36899.99896094406</v>
      </c>
    </row>
    <row r="1892" spans="1:22" x14ac:dyDescent="0.2">
      <c r="A1892" s="24">
        <v>22093</v>
      </c>
      <c r="B1892" s="25" t="s">
        <v>2110</v>
      </c>
      <c r="C1892" s="46">
        <v>1038</v>
      </c>
      <c r="D1892" s="46">
        <v>403</v>
      </c>
      <c r="E1892" s="53">
        <v>130</v>
      </c>
      <c r="F1892" s="54">
        <v>650.12</v>
      </c>
      <c r="G1892" s="46">
        <v>15.12003</v>
      </c>
      <c r="H1892" s="53">
        <v>0</v>
      </c>
      <c r="I1892" s="54"/>
      <c r="J1892" s="46">
        <v>109.0651</v>
      </c>
      <c r="K1892" s="54">
        <v>10.72753</v>
      </c>
      <c r="L1892" s="46">
        <v>16.057099999999998</v>
      </c>
      <c r="M1892" s="53">
        <f t="shared" si="116"/>
        <v>-5.3295699999999986</v>
      </c>
      <c r="N1892" s="11">
        <v>1.998305420499769</v>
      </c>
      <c r="O1892" s="11">
        <v>2.991088346292841</v>
      </c>
      <c r="P1892" s="11">
        <v>-0.9927829257930717</v>
      </c>
      <c r="Q1892" s="26">
        <v>46170</v>
      </c>
      <c r="R1892">
        <v>1590</v>
      </c>
      <c r="S1892">
        <v>60</v>
      </c>
      <c r="T1892" s="27">
        <f t="shared" si="117"/>
        <v>47820</v>
      </c>
      <c r="U1892" s="46" t="str">
        <f t="shared" si="118"/>
        <v>LA</v>
      </c>
      <c r="V1892">
        <f t="shared" si="119"/>
        <v>95558.965208298949</v>
      </c>
    </row>
    <row r="1893" spans="1:22" x14ac:dyDescent="0.2">
      <c r="A1893" s="24">
        <v>22095</v>
      </c>
      <c r="B1893" s="25" t="s">
        <v>2111</v>
      </c>
      <c r="C1893" s="46">
        <v>2200</v>
      </c>
      <c r="D1893" s="46">
        <v>1935</v>
      </c>
      <c r="E1893" s="53">
        <v>1209</v>
      </c>
      <c r="F1893" s="54">
        <v>1812.12</v>
      </c>
      <c r="G1893" s="46">
        <v>1547.12</v>
      </c>
      <c r="H1893" s="53">
        <v>821.12</v>
      </c>
      <c r="I1893" s="54"/>
      <c r="J1893" s="46">
        <v>109.0651</v>
      </c>
      <c r="K1893" s="54">
        <v>10.72753</v>
      </c>
      <c r="L1893" s="46">
        <v>15.64758</v>
      </c>
      <c r="M1893" s="53">
        <f t="shared" si="116"/>
        <v>-4.9200499999999998</v>
      </c>
      <c r="N1893" s="11">
        <v>1.998305420499769</v>
      </c>
      <c r="O1893" s="11">
        <v>2.9148036809688511</v>
      </c>
      <c r="P1893" s="11">
        <v>-0.91649826046908189</v>
      </c>
      <c r="Q1893" s="26">
        <v>18530</v>
      </c>
      <c r="R1893">
        <v>1340</v>
      </c>
      <c r="S1893">
        <v>60</v>
      </c>
      <c r="T1893" s="27">
        <f t="shared" si="117"/>
        <v>19930</v>
      </c>
      <c r="U1893" s="46" t="str">
        <f t="shared" si="118"/>
        <v>LA</v>
      </c>
      <c r="V1893">
        <f t="shared" si="119"/>
        <v>39826.227030560396</v>
      </c>
    </row>
    <row r="1894" spans="1:22" x14ac:dyDescent="0.2">
      <c r="A1894" s="24">
        <v>22099</v>
      </c>
      <c r="B1894" s="25" t="s">
        <v>2112</v>
      </c>
      <c r="C1894" s="46">
        <v>1203</v>
      </c>
      <c r="D1894" s="46">
        <v>667</v>
      </c>
      <c r="E1894" s="53">
        <v>169</v>
      </c>
      <c r="F1894" s="54">
        <v>887.66</v>
      </c>
      <c r="G1894" s="46">
        <v>351.66</v>
      </c>
      <c r="H1894" s="53">
        <v>0</v>
      </c>
      <c r="I1894" s="54"/>
      <c r="J1894" s="46">
        <v>109.0651</v>
      </c>
      <c r="K1894" s="54">
        <v>11.007160000000001</v>
      </c>
      <c r="L1894" s="46">
        <v>15.88481</v>
      </c>
      <c r="M1894" s="53">
        <f t="shared" si="116"/>
        <v>-4.8776499999999992</v>
      </c>
      <c r="N1894" s="11">
        <v>2.0503944050781722</v>
      </c>
      <c r="O1894" s="11">
        <v>2.9589944681216398</v>
      </c>
      <c r="P1894" s="11">
        <v>-0.9086000630434683</v>
      </c>
      <c r="Q1894" s="26">
        <v>85870</v>
      </c>
      <c r="R1894">
        <v>26450</v>
      </c>
      <c r="S1894">
        <v>6170</v>
      </c>
      <c r="T1894" s="27">
        <f t="shared" si="117"/>
        <v>118490</v>
      </c>
      <c r="U1894" s="46" t="str">
        <f t="shared" si="118"/>
        <v>LA</v>
      </c>
      <c r="V1894">
        <f t="shared" si="119"/>
        <v>242951.23305771261</v>
      </c>
    </row>
    <row r="1895" spans="1:22" x14ac:dyDescent="0.2">
      <c r="A1895" s="24">
        <v>22101</v>
      </c>
      <c r="B1895" s="25" t="s">
        <v>2113</v>
      </c>
      <c r="C1895" s="46">
        <v>1475</v>
      </c>
      <c r="D1895" s="46">
        <v>636</v>
      </c>
      <c r="E1895" s="53">
        <v>711</v>
      </c>
      <c r="F1895" s="54">
        <v>1108.04</v>
      </c>
      <c r="G1895" s="46">
        <v>269.04000000000002</v>
      </c>
      <c r="H1895" s="53">
        <v>344.04</v>
      </c>
      <c r="I1895" s="54"/>
      <c r="J1895" s="46">
        <v>109.0651</v>
      </c>
      <c r="K1895" s="54">
        <v>10.808579999999999</v>
      </c>
      <c r="L1895" s="46">
        <v>16.083079999999999</v>
      </c>
      <c r="M1895" s="53">
        <f t="shared" si="116"/>
        <v>-5.2744999999999997</v>
      </c>
      <c r="N1895" s="11">
        <v>2.0134032719466082</v>
      </c>
      <c r="O1895" s="11">
        <v>2.9959278549984409</v>
      </c>
      <c r="P1895" s="11">
        <v>-0.98252458305183332</v>
      </c>
      <c r="Q1895" s="26">
        <v>63450</v>
      </c>
      <c r="R1895">
        <v>5000</v>
      </c>
      <c r="S1895">
        <v>1310</v>
      </c>
      <c r="T1895" s="27">
        <f t="shared" si="117"/>
        <v>69760</v>
      </c>
      <c r="U1895" s="46" t="str">
        <f t="shared" si="118"/>
        <v>LA</v>
      </c>
      <c r="V1895">
        <f t="shared" si="119"/>
        <v>140455.01225099538</v>
      </c>
    </row>
    <row r="1896" spans="1:22" x14ac:dyDescent="0.2">
      <c r="A1896" s="24">
        <v>22103</v>
      </c>
      <c r="B1896" s="25" t="s">
        <v>2114</v>
      </c>
      <c r="C1896" s="46">
        <v>2626</v>
      </c>
      <c r="D1896" s="46">
        <v>3530</v>
      </c>
      <c r="E1896" s="53">
        <v>2028</v>
      </c>
      <c r="F1896" s="54">
        <v>2294.8200000000002</v>
      </c>
      <c r="G1896" s="46">
        <v>3198.82</v>
      </c>
      <c r="H1896" s="53">
        <v>1696.82</v>
      </c>
      <c r="I1896" s="54"/>
      <c r="J1896" s="46">
        <v>109.0651</v>
      </c>
      <c r="K1896" s="54">
        <v>11.08705</v>
      </c>
      <c r="L1896" s="46">
        <v>16.203710000000001</v>
      </c>
      <c r="M1896" s="53">
        <f t="shared" si="116"/>
        <v>-5.1166600000000013</v>
      </c>
      <c r="N1896" s="11">
        <v>2.0652761737652532</v>
      </c>
      <c r="O1896" s="11">
        <v>3.0183985992307938</v>
      </c>
      <c r="P1896" s="11">
        <v>-0.95312242546554082</v>
      </c>
      <c r="Q1896" s="26">
        <v>3810</v>
      </c>
      <c r="R1896">
        <v>30530</v>
      </c>
      <c r="S1896">
        <v>11410</v>
      </c>
      <c r="T1896" s="27">
        <f t="shared" si="117"/>
        <v>45750</v>
      </c>
      <c r="U1896" s="46" t="str">
        <f t="shared" si="118"/>
        <v>LA</v>
      </c>
      <c r="V1896">
        <f t="shared" si="119"/>
        <v>94486.384949760337</v>
      </c>
    </row>
    <row r="1897" spans="1:22" x14ac:dyDescent="0.2">
      <c r="A1897" s="24">
        <v>22107</v>
      </c>
      <c r="B1897" s="25" t="s">
        <v>2115</v>
      </c>
      <c r="C1897" s="46">
        <v>419</v>
      </c>
      <c r="D1897" s="46">
        <v>452</v>
      </c>
      <c r="E1897" s="53">
        <v>0</v>
      </c>
      <c r="F1897" s="54">
        <v>52.040010000000002</v>
      </c>
      <c r="G1897" s="46">
        <v>85.040009999999995</v>
      </c>
      <c r="H1897" s="53">
        <v>0</v>
      </c>
      <c r="I1897" s="54"/>
      <c r="J1897" s="46">
        <v>109.0651</v>
      </c>
      <c r="K1897" s="54">
        <v>10.808579999999999</v>
      </c>
      <c r="L1897" s="46">
        <v>15.71907</v>
      </c>
      <c r="M1897" s="53">
        <f t="shared" si="116"/>
        <v>-4.9104900000000011</v>
      </c>
      <c r="N1897" s="11">
        <v>2.0134032719466082</v>
      </c>
      <c r="O1897" s="11">
        <v>2.9281207124301041</v>
      </c>
      <c r="P1897" s="11">
        <v>-0.91471744048349557</v>
      </c>
      <c r="Q1897" s="26">
        <v>222210</v>
      </c>
      <c r="R1897">
        <v>130</v>
      </c>
      <c r="S1897">
        <v>70</v>
      </c>
      <c r="T1897" s="27">
        <f t="shared" si="117"/>
        <v>222410</v>
      </c>
      <c r="U1897" s="46" t="str">
        <f t="shared" si="118"/>
        <v>LA</v>
      </c>
      <c r="V1897">
        <f t="shared" si="119"/>
        <v>447801.02171364514</v>
      </c>
    </row>
    <row r="1898" spans="1:22" x14ac:dyDescent="0.2">
      <c r="A1898" s="24">
        <v>22109</v>
      </c>
      <c r="B1898" s="25" t="s">
        <v>2116</v>
      </c>
      <c r="C1898" s="46">
        <v>1650</v>
      </c>
      <c r="D1898" s="46">
        <v>1369</v>
      </c>
      <c r="E1898" s="53">
        <v>398</v>
      </c>
      <c r="F1898" s="54">
        <v>1262.1199999999999</v>
      </c>
      <c r="G1898" s="46">
        <v>981.12</v>
      </c>
      <c r="H1898" s="53">
        <v>10.12003</v>
      </c>
      <c r="I1898" s="54"/>
      <c r="J1898" s="46">
        <v>109.0651</v>
      </c>
      <c r="K1898" s="54">
        <v>10.72753</v>
      </c>
      <c r="L1898" s="46">
        <v>15.64758</v>
      </c>
      <c r="M1898" s="53">
        <f t="shared" si="116"/>
        <v>-4.9200499999999998</v>
      </c>
      <c r="N1898" s="11">
        <v>1.998305420499769</v>
      </c>
      <c r="O1898" s="11">
        <v>2.9148036809688511</v>
      </c>
      <c r="P1898" s="11">
        <v>-0.91649826046908189</v>
      </c>
      <c r="Q1898" s="26">
        <v>32740</v>
      </c>
      <c r="R1898">
        <v>10400</v>
      </c>
      <c r="S1898">
        <v>510</v>
      </c>
      <c r="T1898" s="27">
        <f t="shared" si="117"/>
        <v>43650</v>
      </c>
      <c r="U1898" s="46" t="str">
        <f t="shared" si="118"/>
        <v>LA</v>
      </c>
      <c r="V1898">
        <f t="shared" si="119"/>
        <v>87226.031604814911</v>
      </c>
    </row>
    <row r="1899" spans="1:22" x14ac:dyDescent="0.2">
      <c r="A1899" s="24">
        <v>22113</v>
      </c>
      <c r="B1899" s="25" t="s">
        <v>2117</v>
      </c>
      <c r="C1899" s="46">
        <v>1151</v>
      </c>
      <c r="D1899" s="46">
        <v>726</v>
      </c>
      <c r="E1899" s="53">
        <v>0</v>
      </c>
      <c r="F1899" s="54">
        <v>763.12</v>
      </c>
      <c r="G1899" s="46">
        <v>338.12</v>
      </c>
      <c r="H1899" s="53">
        <v>0</v>
      </c>
      <c r="I1899" s="54"/>
      <c r="J1899" s="46">
        <v>109.0651</v>
      </c>
      <c r="K1899" s="54">
        <v>10.72753</v>
      </c>
      <c r="L1899" s="46">
        <v>15.64758</v>
      </c>
      <c r="M1899" s="53">
        <f t="shared" si="116"/>
        <v>-4.9200499999999998</v>
      </c>
      <c r="N1899" s="11">
        <v>1.998305420499769</v>
      </c>
      <c r="O1899" s="11">
        <v>2.9148036809688511</v>
      </c>
      <c r="P1899" s="11">
        <v>-0.91649826046908189</v>
      </c>
      <c r="Q1899" s="26">
        <v>296210</v>
      </c>
      <c r="R1899">
        <v>67800</v>
      </c>
      <c r="S1899">
        <v>3340</v>
      </c>
      <c r="T1899" s="27">
        <f t="shared" si="117"/>
        <v>367350</v>
      </c>
      <c r="U1899" s="46" t="str">
        <f t="shared" si="118"/>
        <v>LA</v>
      </c>
      <c r="V1899">
        <f t="shared" si="119"/>
        <v>734077.4962205902</v>
      </c>
    </row>
    <row r="1900" spans="1:22" x14ac:dyDescent="0.2">
      <c r="A1900" s="24">
        <v>22127</v>
      </c>
      <c r="B1900" s="25" t="s">
        <v>2118</v>
      </c>
      <c r="C1900" s="46">
        <v>953</v>
      </c>
      <c r="D1900" s="46">
        <v>953</v>
      </c>
      <c r="E1900" s="53">
        <v>426</v>
      </c>
      <c r="F1900" s="54">
        <v>626.48</v>
      </c>
      <c r="G1900" s="46">
        <v>626.48</v>
      </c>
      <c r="H1900" s="53">
        <v>99.479979999999998</v>
      </c>
      <c r="I1900" s="54"/>
      <c r="J1900" s="46">
        <v>109.0651</v>
      </c>
      <c r="K1900" s="54">
        <v>11.5207</v>
      </c>
      <c r="L1900" s="46">
        <v>16.726949999999999</v>
      </c>
      <c r="M1900" s="53">
        <f t="shared" si="116"/>
        <v>-5.2062499999999989</v>
      </c>
      <c r="N1900" s="11">
        <v>2.1460557330486778</v>
      </c>
      <c r="O1900" s="11">
        <v>3.1158668261406501</v>
      </c>
      <c r="P1900" s="11">
        <v>-0.96981109309197189</v>
      </c>
      <c r="Q1900" s="26">
        <v>230</v>
      </c>
      <c r="R1900">
        <v>7020</v>
      </c>
      <c r="S1900">
        <v>0</v>
      </c>
      <c r="T1900" s="27">
        <f t="shared" si="117"/>
        <v>7250</v>
      </c>
      <c r="U1900" s="46" t="str">
        <f t="shared" si="118"/>
        <v>LA</v>
      </c>
      <c r="V1900">
        <f t="shared" si="119"/>
        <v>15558.904064602913</v>
      </c>
    </row>
    <row r="1901" spans="1:22" x14ac:dyDescent="0.2">
      <c r="A1901" s="24">
        <v>5005</v>
      </c>
      <c r="B1901" s="25" t="s">
        <v>2119</v>
      </c>
      <c r="C1901" s="46">
        <v>1073</v>
      </c>
      <c r="D1901" s="46">
        <v>697</v>
      </c>
      <c r="E1901" s="53">
        <v>1075</v>
      </c>
      <c r="F1901" s="54">
        <v>835.48</v>
      </c>
      <c r="G1901" s="46">
        <v>459.48</v>
      </c>
      <c r="H1901" s="53">
        <v>837.48</v>
      </c>
      <c r="I1901" s="54"/>
      <c r="J1901" s="46">
        <v>109.0095</v>
      </c>
      <c r="K1901" s="54">
        <v>11.52661</v>
      </c>
      <c r="L1901" s="46">
        <v>16.436389999999999</v>
      </c>
      <c r="M1901" s="53">
        <f t="shared" si="116"/>
        <v>-4.9097799999999996</v>
      </c>
      <c r="N1901" s="11">
        <v>2.1471566374539939</v>
      </c>
      <c r="O1901" s="11">
        <v>3.061741820386259</v>
      </c>
      <c r="P1901" s="11">
        <v>-0.91458518293226454</v>
      </c>
      <c r="Q1901" s="26">
        <v>170</v>
      </c>
      <c r="R1901">
        <v>52590</v>
      </c>
      <c r="S1901">
        <v>6080</v>
      </c>
      <c r="T1901" s="27">
        <f t="shared" si="117"/>
        <v>58840</v>
      </c>
      <c r="U1901" s="46" t="str">
        <f t="shared" si="118"/>
        <v>AR</v>
      </c>
      <c r="V1901">
        <f t="shared" si="119"/>
        <v>126338.69654779301</v>
      </c>
    </row>
    <row r="1902" spans="1:22" x14ac:dyDescent="0.2">
      <c r="A1902" s="24">
        <v>29149</v>
      </c>
      <c r="B1902" s="25" t="s">
        <v>2120</v>
      </c>
      <c r="C1902" s="46">
        <v>816</v>
      </c>
      <c r="D1902" s="46">
        <v>816</v>
      </c>
      <c r="E1902" s="53">
        <v>816</v>
      </c>
      <c r="F1902" s="54">
        <v>693.94</v>
      </c>
      <c r="G1902" s="46">
        <v>693.94</v>
      </c>
      <c r="H1902" s="53">
        <v>693.94</v>
      </c>
      <c r="I1902" s="54"/>
      <c r="J1902" s="46">
        <v>108.9766</v>
      </c>
      <c r="K1902" s="54">
        <v>12.69117</v>
      </c>
      <c r="L1902" s="46">
        <v>11.15132</v>
      </c>
      <c r="M1902" s="53">
        <f t="shared" si="116"/>
        <v>1.5398499999999995</v>
      </c>
      <c r="N1902" s="11">
        <v>2.3640888259910771</v>
      </c>
      <c r="O1902" s="11">
        <v>2.0772482763252569</v>
      </c>
      <c r="P1902" s="11">
        <v>0.28684054966581951</v>
      </c>
      <c r="Q1902" s="26">
        <v>260</v>
      </c>
      <c r="R1902">
        <v>136600</v>
      </c>
      <c r="S1902">
        <v>8050</v>
      </c>
      <c r="T1902" s="27">
        <f t="shared" si="117"/>
        <v>144910</v>
      </c>
      <c r="U1902" s="46" t="str">
        <f t="shared" si="118"/>
        <v>MO</v>
      </c>
      <c r="V1902">
        <f t="shared" si="119"/>
        <v>342580.11177436699</v>
      </c>
    </row>
    <row r="1903" spans="1:22" x14ac:dyDescent="0.2">
      <c r="A1903" s="24">
        <v>17081</v>
      </c>
      <c r="B1903" s="25" t="s">
        <v>2121</v>
      </c>
      <c r="C1903" s="46">
        <v>1075</v>
      </c>
      <c r="D1903" s="46">
        <v>1075</v>
      </c>
      <c r="E1903" s="53">
        <v>182</v>
      </c>
      <c r="F1903" s="54">
        <v>939.88</v>
      </c>
      <c r="G1903" s="46">
        <v>939.88</v>
      </c>
      <c r="H1903" s="53">
        <v>46.88</v>
      </c>
      <c r="I1903" s="54">
        <v>108.85760000000001</v>
      </c>
      <c r="J1903" s="46">
        <v>108.85760000000001</v>
      </c>
      <c r="K1903" s="54">
        <v>13.041119999999999</v>
      </c>
      <c r="L1903" s="46">
        <v>11.60751</v>
      </c>
      <c r="M1903" s="53">
        <f t="shared" si="116"/>
        <v>1.4336099999999998</v>
      </c>
      <c r="N1903" s="11">
        <v>2.4292768964885632</v>
      </c>
      <c r="O1903" s="11">
        <v>2.1622265471646571</v>
      </c>
      <c r="P1903" s="11">
        <v>0.26705034932390531</v>
      </c>
      <c r="Q1903" s="26">
        <v>111080</v>
      </c>
      <c r="R1903">
        <v>97100</v>
      </c>
      <c r="S1903">
        <v>6170</v>
      </c>
      <c r="T1903" s="27">
        <f t="shared" si="117"/>
        <v>214350</v>
      </c>
      <c r="U1903" s="46" t="str">
        <f t="shared" si="118"/>
        <v>IL</v>
      </c>
      <c r="V1903">
        <f t="shared" si="119"/>
        <v>520715.50276232354</v>
      </c>
    </row>
    <row r="1904" spans="1:22" x14ac:dyDescent="0.2">
      <c r="A1904" s="24">
        <v>31161</v>
      </c>
      <c r="B1904" s="25" t="s">
        <v>2122</v>
      </c>
      <c r="C1904" s="46">
        <v>232</v>
      </c>
      <c r="D1904" s="46">
        <v>171</v>
      </c>
      <c r="E1904" s="53">
        <v>232</v>
      </c>
      <c r="F1904" s="54">
        <v>84.980009999999993</v>
      </c>
      <c r="G1904" s="46">
        <v>23.98001</v>
      </c>
      <c r="H1904" s="53">
        <v>84.980009999999993</v>
      </c>
      <c r="I1904" s="54">
        <v>108.85760000000001</v>
      </c>
      <c r="J1904" s="46">
        <v>108.85760000000001</v>
      </c>
      <c r="K1904" s="54">
        <v>0</v>
      </c>
      <c r="L1904" s="46">
        <v>0</v>
      </c>
      <c r="M1904" s="53">
        <f t="shared" si="116"/>
        <v>0</v>
      </c>
      <c r="N1904" s="11">
        <v>0</v>
      </c>
      <c r="O1904" s="11">
        <v>0</v>
      </c>
      <c r="P1904" s="11">
        <v>0</v>
      </c>
      <c r="Q1904" s="26">
        <v>0</v>
      </c>
      <c r="R1904">
        <v>0</v>
      </c>
      <c r="S1904">
        <v>0</v>
      </c>
      <c r="T1904" s="27">
        <f t="shared" si="117"/>
        <v>0</v>
      </c>
      <c r="U1904" s="46" t="str">
        <f t="shared" si="118"/>
        <v>NE</v>
      </c>
      <c r="V1904">
        <f t="shared" si="119"/>
        <v>0</v>
      </c>
    </row>
    <row r="1905" spans="1:22" x14ac:dyDescent="0.2">
      <c r="A1905" s="24">
        <v>5049</v>
      </c>
      <c r="B1905" s="25" t="s">
        <v>2123</v>
      </c>
      <c r="C1905" s="46">
        <v>735</v>
      </c>
      <c r="D1905" s="46">
        <v>589</v>
      </c>
      <c r="E1905" s="53">
        <v>735</v>
      </c>
      <c r="F1905" s="54">
        <v>516.29999999999995</v>
      </c>
      <c r="G1905" s="46">
        <v>370.3</v>
      </c>
      <c r="H1905" s="53">
        <v>516.29999999999995</v>
      </c>
      <c r="I1905" s="54"/>
      <c r="J1905" s="46">
        <v>108.8073</v>
      </c>
      <c r="K1905" s="54">
        <v>11.485939999999999</v>
      </c>
      <c r="L1905" s="46">
        <v>16.306180000000001</v>
      </c>
      <c r="M1905" s="53">
        <f t="shared" si="116"/>
        <v>-4.8202400000000019</v>
      </c>
      <c r="N1905" s="11">
        <v>2.1395807013856052</v>
      </c>
      <c r="O1905" s="11">
        <v>3.037486530603497</v>
      </c>
      <c r="P1905" s="11">
        <v>-0.89790582921789186</v>
      </c>
      <c r="Q1905" s="26">
        <v>480</v>
      </c>
      <c r="R1905">
        <v>123130</v>
      </c>
      <c r="S1905">
        <v>8820</v>
      </c>
      <c r="T1905" s="27">
        <f t="shared" si="117"/>
        <v>132430</v>
      </c>
      <c r="U1905" s="46" t="str">
        <f t="shared" si="118"/>
        <v>AR</v>
      </c>
      <c r="V1905">
        <f t="shared" si="119"/>
        <v>283344.67228449567</v>
      </c>
    </row>
    <row r="1906" spans="1:22" x14ac:dyDescent="0.2">
      <c r="A1906" s="24">
        <v>34007</v>
      </c>
      <c r="B1906" s="25" t="s">
        <v>2124</v>
      </c>
      <c r="C1906" s="46">
        <v>3994.07</v>
      </c>
      <c r="D1906" s="46">
        <v>3657.18</v>
      </c>
      <c r="E1906" s="53">
        <v>3805.39</v>
      </c>
      <c r="F1906" s="54">
        <v>3335.7049999999999</v>
      </c>
      <c r="G1906" s="46">
        <v>2998.8150000000001</v>
      </c>
      <c r="H1906" s="53">
        <v>3147.0250000000001</v>
      </c>
      <c r="I1906" s="54"/>
      <c r="J1906" s="46">
        <v>108.6067</v>
      </c>
      <c r="K1906" s="54">
        <v>25.480689999999999</v>
      </c>
      <c r="L1906" s="46">
        <v>23.188800000000001</v>
      </c>
      <c r="M1906" s="53">
        <f t="shared" si="116"/>
        <v>2.2918899999999987</v>
      </c>
      <c r="N1906" s="11">
        <v>4.7464981170012361</v>
      </c>
      <c r="O1906" s="11">
        <v>4.3195688788458337</v>
      </c>
      <c r="P1906" s="11">
        <v>0.42692923815540151</v>
      </c>
      <c r="Q1906" s="26">
        <v>15960</v>
      </c>
      <c r="R1906">
        <v>3830</v>
      </c>
      <c r="S1906">
        <v>0</v>
      </c>
      <c r="T1906" s="27">
        <f t="shared" si="117"/>
        <v>19790</v>
      </c>
      <c r="U1906" s="46" t="str">
        <f t="shared" si="118"/>
        <v>NJ</v>
      </c>
      <c r="V1906">
        <f t="shared" si="119"/>
        <v>93933.197735454465</v>
      </c>
    </row>
    <row r="1907" spans="1:22" x14ac:dyDescent="0.2">
      <c r="A1907" s="24">
        <v>34029</v>
      </c>
      <c r="B1907" s="25" t="s">
        <v>2125</v>
      </c>
      <c r="C1907" s="46">
        <v>5883</v>
      </c>
      <c r="D1907" s="46">
        <v>5580</v>
      </c>
      <c r="E1907" s="53">
        <v>5707</v>
      </c>
      <c r="F1907" s="54">
        <v>5261.76</v>
      </c>
      <c r="G1907" s="46">
        <v>4958.76</v>
      </c>
      <c r="H1907" s="53">
        <v>5085.76</v>
      </c>
      <c r="I1907" s="54"/>
      <c r="J1907" s="46">
        <v>108.55029999999999</v>
      </c>
      <c r="K1907" s="54">
        <v>23.169039999999999</v>
      </c>
      <c r="L1907" s="46">
        <v>21.163499999999999</v>
      </c>
      <c r="M1907" s="53">
        <f t="shared" si="116"/>
        <v>2.0055399999999999</v>
      </c>
      <c r="N1907" s="11">
        <v>4.3158880208003119</v>
      </c>
      <c r="O1907" s="11">
        <v>3.9422995570039761</v>
      </c>
      <c r="P1907" s="11">
        <v>0.37358846379633592</v>
      </c>
      <c r="Q1907" s="26">
        <v>21070</v>
      </c>
      <c r="R1907">
        <v>5940</v>
      </c>
      <c r="S1907">
        <v>0</v>
      </c>
      <c r="T1907" s="27">
        <f t="shared" si="117"/>
        <v>27010</v>
      </c>
      <c r="U1907" s="46" t="str">
        <f t="shared" si="118"/>
        <v>NJ</v>
      </c>
      <c r="V1907">
        <f t="shared" si="119"/>
        <v>116572.13544181643</v>
      </c>
    </row>
    <row r="1908" spans="1:22" x14ac:dyDescent="0.2">
      <c r="A1908" s="24">
        <v>24027</v>
      </c>
      <c r="B1908" s="25" t="s">
        <v>2126</v>
      </c>
      <c r="C1908" s="46">
        <v>4160</v>
      </c>
      <c r="D1908" s="46">
        <v>0</v>
      </c>
      <c r="E1908" s="53">
        <v>1730</v>
      </c>
      <c r="F1908" s="54">
        <v>3524.24</v>
      </c>
      <c r="G1908" s="46">
        <v>0</v>
      </c>
      <c r="H1908" s="53">
        <v>1094.24</v>
      </c>
      <c r="I1908" s="54"/>
      <c r="J1908" s="46">
        <v>108.4996</v>
      </c>
      <c r="K1908" s="54">
        <v>24.191520000000001</v>
      </c>
      <c r="L1908" s="46">
        <v>22.034400000000002</v>
      </c>
      <c r="M1908" s="53">
        <f t="shared" si="116"/>
        <v>2.157119999999999</v>
      </c>
      <c r="N1908" s="11">
        <v>4.5063537968319434</v>
      </c>
      <c r="O1908" s="11">
        <v>4.10452927723904</v>
      </c>
      <c r="P1908" s="11">
        <v>0.4018245195929035</v>
      </c>
      <c r="Q1908" s="26">
        <v>22350</v>
      </c>
      <c r="R1908">
        <v>56120</v>
      </c>
      <c r="S1908">
        <v>0</v>
      </c>
      <c r="T1908" s="27">
        <f t="shared" si="117"/>
        <v>78470</v>
      </c>
      <c r="U1908" s="46" t="str">
        <f t="shared" si="118"/>
        <v>MD</v>
      </c>
      <c r="V1908">
        <f t="shared" si="119"/>
        <v>353613.58243740257</v>
      </c>
    </row>
    <row r="1909" spans="1:22" x14ac:dyDescent="0.2">
      <c r="A1909" s="24">
        <v>1127</v>
      </c>
      <c r="B1909" s="25" t="s">
        <v>2127</v>
      </c>
      <c r="C1909" s="46">
        <v>467</v>
      </c>
      <c r="D1909" s="46">
        <v>536</v>
      </c>
      <c r="E1909" s="53">
        <v>361</v>
      </c>
      <c r="F1909" s="54">
        <v>125.36</v>
      </c>
      <c r="G1909" s="46">
        <v>194.36</v>
      </c>
      <c r="H1909" s="53">
        <v>19.35999</v>
      </c>
      <c r="I1909" s="54">
        <v>108.47790000000001</v>
      </c>
      <c r="J1909" s="46">
        <v>108.47790000000001</v>
      </c>
      <c r="K1909" s="54">
        <v>11.6151</v>
      </c>
      <c r="L1909" s="46">
        <v>16.65137</v>
      </c>
      <c r="M1909" s="53">
        <f t="shared" si="116"/>
        <v>-5.03627</v>
      </c>
      <c r="N1909" s="11">
        <v>2.1636403990151392</v>
      </c>
      <c r="O1909" s="11">
        <v>3.1017879166730129</v>
      </c>
      <c r="P1909" s="11">
        <v>-0.93814751765787385</v>
      </c>
      <c r="Q1909" s="26">
        <v>4320</v>
      </c>
      <c r="R1909">
        <v>54440</v>
      </c>
      <c r="S1909">
        <v>30920</v>
      </c>
      <c r="T1909" s="27">
        <f t="shared" si="117"/>
        <v>89680</v>
      </c>
      <c r="U1909" s="46" t="str">
        <f t="shared" si="118"/>
        <v>AL</v>
      </c>
      <c r="V1909">
        <f t="shared" si="119"/>
        <v>194035.27098367768</v>
      </c>
    </row>
    <row r="1910" spans="1:22" x14ac:dyDescent="0.2">
      <c r="A1910" s="24">
        <v>48271</v>
      </c>
      <c r="B1910" s="25" t="s">
        <v>2128</v>
      </c>
      <c r="C1910" s="46">
        <v>323</v>
      </c>
      <c r="D1910" s="46">
        <v>323</v>
      </c>
      <c r="E1910" s="53">
        <v>323</v>
      </c>
      <c r="F1910" s="54">
        <v>123.62</v>
      </c>
      <c r="G1910" s="46">
        <v>123.62</v>
      </c>
      <c r="H1910" s="53">
        <v>123.62</v>
      </c>
      <c r="I1910" s="54"/>
      <c r="J1910" s="46">
        <v>108.4721</v>
      </c>
      <c r="K1910" s="54">
        <v>11.4861</v>
      </c>
      <c r="L1910" s="46">
        <v>15.446490000000001</v>
      </c>
      <c r="M1910" s="53">
        <f t="shared" si="116"/>
        <v>-3.9603900000000003</v>
      </c>
      <c r="N1910" s="11">
        <v>2.1396105059041921</v>
      </c>
      <c r="O1910" s="11">
        <v>2.8773449894519501</v>
      </c>
      <c r="P1910" s="11">
        <v>-0.73773448354775817</v>
      </c>
      <c r="Q1910" s="26">
        <v>580</v>
      </c>
      <c r="R1910">
        <v>20</v>
      </c>
      <c r="S1910">
        <v>543960</v>
      </c>
      <c r="T1910" s="27">
        <f t="shared" si="117"/>
        <v>544560</v>
      </c>
      <c r="U1910" s="46" t="str">
        <f t="shared" si="118"/>
        <v>TX</v>
      </c>
      <c r="V1910">
        <f t="shared" si="119"/>
        <v>1165146.2970951868</v>
      </c>
    </row>
    <row r="1911" spans="1:22" x14ac:dyDescent="0.2">
      <c r="A1911" s="24">
        <v>34009</v>
      </c>
      <c r="B1911" s="25" t="s">
        <v>2129</v>
      </c>
      <c r="C1911" s="46">
        <v>4124</v>
      </c>
      <c r="D1911" s="46">
        <v>3851</v>
      </c>
      <c r="E1911" s="53">
        <v>3978</v>
      </c>
      <c r="F1911" s="54">
        <v>3295.62</v>
      </c>
      <c r="G1911" s="46">
        <v>3022.62</v>
      </c>
      <c r="H1911" s="53">
        <v>3149.62</v>
      </c>
      <c r="I1911" s="54"/>
      <c r="J1911" s="46">
        <v>108.36369999999999</v>
      </c>
      <c r="K1911" s="54">
        <v>25.480689999999999</v>
      </c>
      <c r="L1911" s="46">
        <v>23.651199999999999</v>
      </c>
      <c r="M1911" s="53">
        <f t="shared" si="116"/>
        <v>1.8294899999999998</v>
      </c>
      <c r="N1911" s="11">
        <v>4.7464981170012361</v>
      </c>
      <c r="O1911" s="11">
        <v>4.405703937562901</v>
      </c>
      <c r="P1911" s="11">
        <v>0.34079417943833512</v>
      </c>
      <c r="Q1911" s="26">
        <v>9290</v>
      </c>
      <c r="R1911">
        <v>3770</v>
      </c>
      <c r="S1911">
        <v>0</v>
      </c>
      <c r="T1911" s="27">
        <f t="shared" si="117"/>
        <v>13060</v>
      </c>
      <c r="U1911" s="46" t="str">
        <f t="shared" si="118"/>
        <v>NJ</v>
      </c>
      <c r="V1911">
        <f t="shared" si="119"/>
        <v>61989.265408036146</v>
      </c>
    </row>
    <row r="1912" spans="1:22" x14ac:dyDescent="0.2">
      <c r="A1912" s="24">
        <v>13027</v>
      </c>
      <c r="B1912" s="25" t="s">
        <v>2130</v>
      </c>
      <c r="C1912" s="46">
        <v>773</v>
      </c>
      <c r="D1912" s="46">
        <v>1458</v>
      </c>
      <c r="E1912" s="53">
        <v>216</v>
      </c>
      <c r="F1912" s="54">
        <v>304.32</v>
      </c>
      <c r="G1912" s="46">
        <v>989.32</v>
      </c>
      <c r="H1912" s="53">
        <v>0</v>
      </c>
      <c r="I1912" s="54">
        <v>108.35129999999999</v>
      </c>
      <c r="J1912" s="46">
        <v>108.35129999999999</v>
      </c>
      <c r="K1912" s="54">
        <v>12.88101</v>
      </c>
      <c r="L1912" s="46">
        <v>19.401499999999999</v>
      </c>
      <c r="M1912" s="53">
        <f t="shared" si="116"/>
        <v>-6.5204899999999988</v>
      </c>
      <c r="N1912" s="11">
        <v>2.3994518872948141</v>
      </c>
      <c r="O1912" s="11">
        <v>3.614077296062213</v>
      </c>
      <c r="P1912" s="11">
        <v>-1.2146254087673991</v>
      </c>
      <c r="Q1912" s="26">
        <v>81590</v>
      </c>
      <c r="R1912">
        <v>17960</v>
      </c>
      <c r="S1912">
        <v>28590</v>
      </c>
      <c r="T1912" s="27">
        <f t="shared" si="117"/>
        <v>128140</v>
      </c>
      <c r="U1912" s="46" t="str">
        <f t="shared" si="118"/>
        <v>GA</v>
      </c>
      <c r="V1912">
        <f t="shared" si="119"/>
        <v>307465.76483795745</v>
      </c>
    </row>
    <row r="1913" spans="1:22" x14ac:dyDescent="0.2">
      <c r="A1913" s="24">
        <v>5095</v>
      </c>
      <c r="B1913" s="25" t="s">
        <v>2131</v>
      </c>
      <c r="C1913" s="46">
        <v>547</v>
      </c>
      <c r="D1913" s="46">
        <v>84</v>
      </c>
      <c r="E1913" s="53">
        <v>101</v>
      </c>
      <c r="F1913" s="54">
        <v>115.24</v>
      </c>
      <c r="G1913" s="46">
        <v>0</v>
      </c>
      <c r="H1913" s="53">
        <v>0</v>
      </c>
      <c r="I1913" s="54">
        <v>108.2248</v>
      </c>
      <c r="J1913" s="46">
        <v>108.2248</v>
      </c>
      <c r="K1913" s="54">
        <v>10.87035</v>
      </c>
      <c r="L1913" s="46">
        <v>15.79989</v>
      </c>
      <c r="M1913" s="53">
        <f t="shared" si="116"/>
        <v>-4.9295399999999994</v>
      </c>
      <c r="N1913" s="11">
        <v>2.0249096789036871</v>
      </c>
      <c r="O1913" s="11">
        <v>2.9431757198814732</v>
      </c>
      <c r="P1913" s="11">
        <v>-0.91826604097778619</v>
      </c>
      <c r="Q1913" s="26">
        <v>213680</v>
      </c>
      <c r="R1913">
        <v>400</v>
      </c>
      <c r="S1913">
        <v>70</v>
      </c>
      <c r="T1913" s="27">
        <f t="shared" si="117"/>
        <v>214150</v>
      </c>
      <c r="U1913" s="46" t="str">
        <f t="shared" si="118"/>
        <v>AR</v>
      </c>
      <c r="V1913">
        <f t="shared" si="119"/>
        <v>433634.4077372246</v>
      </c>
    </row>
    <row r="1914" spans="1:22" x14ac:dyDescent="0.2">
      <c r="A1914" s="24">
        <v>51197</v>
      </c>
      <c r="B1914" s="25" t="s">
        <v>2132</v>
      </c>
      <c r="C1914" s="46">
        <v>1469</v>
      </c>
      <c r="D1914" s="46">
        <v>1469</v>
      </c>
      <c r="E1914" s="53">
        <v>169</v>
      </c>
      <c r="F1914" s="54">
        <v>1193.6199999999999</v>
      </c>
      <c r="G1914" s="46">
        <v>1193.6199999999999</v>
      </c>
      <c r="H1914" s="53">
        <v>0</v>
      </c>
      <c r="I1914" s="54">
        <v>108.2248</v>
      </c>
      <c r="J1914" s="46">
        <v>108.2248</v>
      </c>
      <c r="K1914" s="54">
        <v>11.15508</v>
      </c>
      <c r="L1914" s="46">
        <v>17.397259999999999</v>
      </c>
      <c r="M1914" s="53">
        <f t="shared" si="116"/>
        <v>-6.2421799999999994</v>
      </c>
      <c r="N1914" s="11">
        <v>2.0779486825120572</v>
      </c>
      <c r="O1914" s="11">
        <v>3.240730993979398</v>
      </c>
      <c r="P1914" s="11">
        <v>-1.162782311467341</v>
      </c>
      <c r="Q1914" s="26">
        <v>2310</v>
      </c>
      <c r="R1914">
        <v>118910</v>
      </c>
      <c r="S1914">
        <v>790</v>
      </c>
      <c r="T1914" s="27">
        <f t="shared" si="117"/>
        <v>122010</v>
      </c>
      <c r="U1914" s="46" t="str">
        <f t="shared" si="118"/>
        <v>VA</v>
      </c>
      <c r="V1914">
        <f t="shared" si="119"/>
        <v>253530.51875329611</v>
      </c>
    </row>
    <row r="1915" spans="1:22" x14ac:dyDescent="0.2">
      <c r="A1915" s="24">
        <v>47081</v>
      </c>
      <c r="B1915" s="25" t="s">
        <v>2133</v>
      </c>
      <c r="C1915" s="46">
        <v>1273</v>
      </c>
      <c r="D1915" s="46">
        <v>1273</v>
      </c>
      <c r="E1915" s="53">
        <v>151</v>
      </c>
      <c r="F1915" s="54">
        <v>1068.3800000000001</v>
      </c>
      <c r="G1915" s="46">
        <v>1068.3800000000001</v>
      </c>
      <c r="H1915" s="53">
        <v>0</v>
      </c>
      <c r="I1915" s="54">
        <v>108.09820000000001</v>
      </c>
      <c r="J1915" s="46">
        <v>108.09820000000001</v>
      </c>
      <c r="K1915" s="54">
        <v>11.4693</v>
      </c>
      <c r="L1915" s="46">
        <v>15.85923</v>
      </c>
      <c r="M1915" s="53">
        <f t="shared" si="116"/>
        <v>-4.3899299999999997</v>
      </c>
      <c r="N1915" s="11">
        <v>2.1364810314525342</v>
      </c>
      <c r="O1915" s="11">
        <v>2.9542294707125092</v>
      </c>
      <c r="P1915" s="11">
        <v>-0.8177484392599742</v>
      </c>
      <c r="Q1915" s="26">
        <v>7260</v>
      </c>
      <c r="R1915">
        <v>48430</v>
      </c>
      <c r="S1915">
        <v>18840</v>
      </c>
      <c r="T1915" s="27">
        <f t="shared" si="117"/>
        <v>74530</v>
      </c>
      <c r="U1915" s="46" t="str">
        <f t="shared" si="118"/>
        <v>TN</v>
      </c>
      <c r="V1915">
        <f t="shared" si="119"/>
        <v>159231.93127415737</v>
      </c>
    </row>
    <row r="1916" spans="1:22" x14ac:dyDescent="0.2">
      <c r="A1916" s="24">
        <v>22037</v>
      </c>
      <c r="B1916" s="25" t="s">
        <v>2134</v>
      </c>
      <c r="C1916" s="46">
        <v>1548</v>
      </c>
      <c r="D1916" s="46">
        <v>1548</v>
      </c>
      <c r="E1916" s="53">
        <v>1548</v>
      </c>
      <c r="F1916" s="54">
        <v>1236.24</v>
      </c>
      <c r="G1916" s="46">
        <v>1236.24</v>
      </c>
      <c r="H1916" s="53">
        <v>1236.24</v>
      </c>
      <c r="I1916" s="54">
        <v>107.9716</v>
      </c>
      <c r="J1916" s="46">
        <v>107.9716</v>
      </c>
      <c r="K1916" s="54">
        <v>11.40474</v>
      </c>
      <c r="L1916" s="46">
        <v>16.500050000000002</v>
      </c>
      <c r="M1916" s="53">
        <f t="shared" si="116"/>
        <v>-5.0953100000000013</v>
      </c>
      <c r="N1916" s="11">
        <v>2.124454908202591</v>
      </c>
      <c r="O1916" s="11">
        <v>3.0736002932191488</v>
      </c>
      <c r="P1916" s="11">
        <v>-0.94914538501655854</v>
      </c>
      <c r="Q1916" s="26">
        <v>23220</v>
      </c>
      <c r="R1916">
        <v>43040</v>
      </c>
      <c r="S1916">
        <v>9100</v>
      </c>
      <c r="T1916" s="27">
        <f t="shared" si="117"/>
        <v>75360</v>
      </c>
      <c r="U1916" s="46" t="str">
        <f t="shared" si="118"/>
        <v>LA</v>
      </c>
      <c r="V1916">
        <f t="shared" si="119"/>
        <v>160098.92188214726</v>
      </c>
    </row>
    <row r="1917" spans="1:22" x14ac:dyDescent="0.2">
      <c r="A1917" s="24">
        <v>34015</v>
      </c>
      <c r="B1917" s="25" t="s">
        <v>2135</v>
      </c>
      <c r="C1917" s="46">
        <v>4293</v>
      </c>
      <c r="D1917" s="46">
        <v>3975</v>
      </c>
      <c r="E1917" s="53">
        <v>4127</v>
      </c>
      <c r="F1917" s="54">
        <v>3545.8</v>
      </c>
      <c r="G1917" s="46">
        <v>3227.8</v>
      </c>
      <c r="H1917" s="53">
        <v>3379.8</v>
      </c>
      <c r="I1917" s="54"/>
      <c r="J1917" s="46">
        <v>107.91930000000001</v>
      </c>
      <c r="K1917" s="54">
        <v>23.440290000000001</v>
      </c>
      <c r="L1917" s="46">
        <v>21.361709999999999</v>
      </c>
      <c r="M1917" s="53">
        <f t="shared" si="116"/>
        <v>2.0785800000000023</v>
      </c>
      <c r="N1917" s="11">
        <v>4.3664159937177098</v>
      </c>
      <c r="O1917" s="11">
        <v>3.9792217671863068</v>
      </c>
      <c r="P1917" s="11">
        <v>0.38719422653140229</v>
      </c>
      <c r="Q1917" s="26">
        <v>56420</v>
      </c>
      <c r="R1917">
        <v>18570</v>
      </c>
      <c r="S1917">
        <v>0</v>
      </c>
      <c r="T1917" s="27">
        <f t="shared" si="117"/>
        <v>74990</v>
      </c>
      <c r="U1917" s="46" t="str">
        <f t="shared" si="118"/>
        <v>NJ</v>
      </c>
      <c r="V1917">
        <f t="shared" si="119"/>
        <v>327437.53536889108</v>
      </c>
    </row>
    <row r="1918" spans="1:22" x14ac:dyDescent="0.2">
      <c r="A1918" s="24">
        <v>21043</v>
      </c>
      <c r="B1918" s="25" t="s">
        <v>2136</v>
      </c>
      <c r="C1918" s="46">
        <v>822</v>
      </c>
      <c r="D1918" s="46">
        <v>822</v>
      </c>
      <c r="E1918" s="53">
        <v>209</v>
      </c>
      <c r="F1918" s="54">
        <v>597.66</v>
      </c>
      <c r="G1918" s="46">
        <v>597.66</v>
      </c>
      <c r="H1918" s="53">
        <v>0</v>
      </c>
      <c r="I1918" s="54"/>
      <c r="J1918" s="46">
        <v>107.8655</v>
      </c>
      <c r="K1918" s="54">
        <v>11.55902</v>
      </c>
      <c r="L1918" s="46">
        <v>16.694690000000001</v>
      </c>
      <c r="M1918" s="53">
        <f t="shared" si="116"/>
        <v>-5.1356700000000011</v>
      </c>
      <c r="N1918" s="11">
        <v>2.1531939152503181</v>
      </c>
      <c r="O1918" s="11">
        <v>3.1098574900805032</v>
      </c>
      <c r="P1918" s="11">
        <v>-0.95666357483018472</v>
      </c>
      <c r="Q1918" s="26">
        <v>790</v>
      </c>
      <c r="R1918">
        <v>34850</v>
      </c>
      <c r="S1918">
        <v>19300</v>
      </c>
      <c r="T1918" s="27">
        <f t="shared" si="117"/>
        <v>54940</v>
      </c>
      <c r="U1918" s="46" t="str">
        <f t="shared" si="118"/>
        <v>KY</v>
      </c>
      <c r="V1918">
        <f t="shared" si="119"/>
        <v>118296.47370385248</v>
      </c>
    </row>
    <row r="1919" spans="1:22" x14ac:dyDescent="0.2">
      <c r="A1919" s="24">
        <v>34013</v>
      </c>
      <c r="B1919" s="25" t="s">
        <v>2137</v>
      </c>
      <c r="C1919" s="46">
        <v>5880.84</v>
      </c>
      <c r="D1919" s="46">
        <v>5341.35</v>
      </c>
      <c r="E1919" s="53">
        <v>5508.9</v>
      </c>
      <c r="F1919" s="54">
        <v>5467.2060000000001</v>
      </c>
      <c r="G1919" s="46">
        <v>4927.723</v>
      </c>
      <c r="H1919" s="53">
        <v>5095.2740000000003</v>
      </c>
      <c r="I1919" s="54"/>
      <c r="J1919" s="46">
        <v>107.7808</v>
      </c>
      <c r="K1919" s="54">
        <v>24.333870000000001</v>
      </c>
      <c r="L1919" s="46">
        <v>18.589960000000001</v>
      </c>
      <c r="M1919" s="53">
        <f t="shared" si="116"/>
        <v>5.7439099999999996</v>
      </c>
      <c r="N1919" s="11">
        <v>4.5328705044625108</v>
      </c>
      <c r="O1919" s="11">
        <v>3.4629050522230092</v>
      </c>
      <c r="P1919" s="11">
        <v>1.0699654522395019</v>
      </c>
      <c r="Q1919" s="26">
        <v>410</v>
      </c>
      <c r="R1919">
        <v>50</v>
      </c>
      <c r="S1919">
        <v>0</v>
      </c>
      <c r="T1919" s="27">
        <f t="shared" si="117"/>
        <v>460</v>
      </c>
      <c r="U1919" s="46" t="str">
        <f t="shared" si="118"/>
        <v>NJ</v>
      </c>
      <c r="V1919">
        <f t="shared" si="119"/>
        <v>2085.1204320527549</v>
      </c>
    </row>
    <row r="1920" spans="1:22" x14ac:dyDescent="0.2">
      <c r="A1920" s="24">
        <v>54013</v>
      </c>
      <c r="B1920" s="25" t="s">
        <v>2138</v>
      </c>
      <c r="C1920" s="46">
        <v>362</v>
      </c>
      <c r="D1920" s="46">
        <v>0</v>
      </c>
      <c r="E1920" s="53">
        <v>5</v>
      </c>
      <c r="F1920" s="54">
        <v>107.82</v>
      </c>
      <c r="G1920" s="46">
        <v>0</v>
      </c>
      <c r="H1920" s="53">
        <v>0</v>
      </c>
      <c r="I1920" s="54"/>
      <c r="J1920" s="46">
        <v>107.6337</v>
      </c>
      <c r="K1920" s="54">
        <v>25.043130000000001</v>
      </c>
      <c r="L1920" s="46">
        <v>23.248000000000001</v>
      </c>
      <c r="M1920" s="53">
        <f t="shared" si="116"/>
        <v>1.7951300000000003</v>
      </c>
      <c r="N1920" s="11">
        <v>4.6649902097948353</v>
      </c>
      <c r="O1920" s="11">
        <v>4.3305965507231061</v>
      </c>
      <c r="P1920" s="11">
        <v>0.33439365907172958</v>
      </c>
      <c r="Q1920" s="26">
        <v>760</v>
      </c>
      <c r="R1920">
        <v>7810</v>
      </c>
      <c r="S1920">
        <v>990</v>
      </c>
      <c r="T1920" s="27">
        <f t="shared" si="117"/>
        <v>9560</v>
      </c>
      <c r="U1920" s="46" t="str">
        <f t="shared" si="118"/>
        <v>WV</v>
      </c>
      <c r="V1920">
        <f t="shared" si="119"/>
        <v>44597.306405638628</v>
      </c>
    </row>
    <row r="1921" spans="1:22" x14ac:dyDescent="0.2">
      <c r="A1921" s="24">
        <v>22081</v>
      </c>
      <c r="B1921" s="25" t="s">
        <v>2139</v>
      </c>
      <c r="C1921" s="46">
        <v>931</v>
      </c>
      <c r="D1921" s="46">
        <v>931</v>
      </c>
      <c r="E1921" s="53">
        <v>931</v>
      </c>
      <c r="F1921" s="54">
        <v>607.54</v>
      </c>
      <c r="G1921" s="46">
        <v>607.54</v>
      </c>
      <c r="H1921" s="53">
        <v>607.54</v>
      </c>
      <c r="I1921" s="54">
        <v>107.5919</v>
      </c>
      <c r="J1921" s="46">
        <v>107.5919</v>
      </c>
      <c r="K1921" s="54">
        <v>11.43451</v>
      </c>
      <c r="L1921" s="46">
        <v>16.620249999999999</v>
      </c>
      <c r="M1921" s="53">
        <f t="shared" si="116"/>
        <v>-5.1857399999999991</v>
      </c>
      <c r="N1921" s="11">
        <v>2.130000411442226</v>
      </c>
      <c r="O1921" s="11">
        <v>3.0959909378077981</v>
      </c>
      <c r="P1921" s="11">
        <v>-0.96599052636557259</v>
      </c>
      <c r="Q1921" s="26">
        <v>17500</v>
      </c>
      <c r="R1921">
        <v>37990</v>
      </c>
      <c r="S1921">
        <v>0</v>
      </c>
      <c r="T1921" s="27">
        <f t="shared" si="117"/>
        <v>55490</v>
      </c>
      <c r="U1921" s="46" t="str">
        <f t="shared" si="118"/>
        <v>LA</v>
      </c>
      <c r="V1921">
        <f t="shared" si="119"/>
        <v>118193.72283092912</v>
      </c>
    </row>
    <row r="1922" spans="1:22" x14ac:dyDescent="0.2">
      <c r="A1922" s="24">
        <v>39019</v>
      </c>
      <c r="B1922" s="25" t="s">
        <v>2140</v>
      </c>
      <c r="C1922" s="46">
        <v>1508</v>
      </c>
      <c r="D1922" s="46">
        <v>1508</v>
      </c>
      <c r="E1922" s="53">
        <v>0</v>
      </c>
      <c r="F1922" s="54">
        <v>1063.68</v>
      </c>
      <c r="G1922" s="46">
        <v>1063.68</v>
      </c>
      <c r="H1922" s="53">
        <v>0</v>
      </c>
      <c r="I1922" s="54">
        <v>107.5919</v>
      </c>
      <c r="J1922" s="46">
        <v>107.5919</v>
      </c>
      <c r="K1922" s="54">
        <v>24.53595</v>
      </c>
      <c r="L1922" s="46">
        <v>22.725059999999999</v>
      </c>
      <c r="M1922" s="53">
        <f t="shared" si="116"/>
        <v>1.8108900000000006</v>
      </c>
      <c r="N1922" s="11">
        <v>4.5705136114381704</v>
      </c>
      <c r="O1922" s="11">
        <v>4.233184207285599</v>
      </c>
      <c r="P1922" s="11">
        <v>0.33732940415257079</v>
      </c>
      <c r="Q1922" s="26">
        <v>35810</v>
      </c>
      <c r="R1922">
        <v>49950</v>
      </c>
      <c r="S1922">
        <v>5220</v>
      </c>
      <c r="T1922" s="27">
        <f t="shared" si="117"/>
        <v>90980</v>
      </c>
      <c r="U1922" s="46" t="str">
        <f t="shared" si="118"/>
        <v>OH</v>
      </c>
      <c r="V1922">
        <f t="shared" si="119"/>
        <v>415825.32836864475</v>
      </c>
    </row>
    <row r="1923" spans="1:22" x14ac:dyDescent="0.2">
      <c r="A1923" s="24">
        <v>21207</v>
      </c>
      <c r="B1923" s="25" t="s">
        <v>2141</v>
      </c>
      <c r="C1923" s="46">
        <v>1606</v>
      </c>
      <c r="D1923" s="46">
        <v>1606</v>
      </c>
      <c r="E1923" s="53">
        <v>290</v>
      </c>
      <c r="F1923" s="54">
        <v>1387.56</v>
      </c>
      <c r="G1923" s="46">
        <v>1387.56</v>
      </c>
      <c r="H1923" s="53">
        <v>71.56</v>
      </c>
      <c r="I1923" s="54"/>
      <c r="J1923" s="46">
        <v>107.548</v>
      </c>
      <c r="K1923" s="54">
        <v>11.4693</v>
      </c>
      <c r="L1923" s="46">
        <v>15.85923</v>
      </c>
      <c r="M1923" s="53">
        <f t="shared" si="116"/>
        <v>-4.3899299999999997</v>
      </c>
      <c r="N1923" s="11">
        <v>2.1364810314525342</v>
      </c>
      <c r="O1923" s="11">
        <v>2.9542294707125092</v>
      </c>
      <c r="P1923" s="11">
        <v>-0.8177484392599742</v>
      </c>
      <c r="Q1923" s="26">
        <v>10230</v>
      </c>
      <c r="R1923">
        <v>50230</v>
      </c>
      <c r="S1923">
        <v>3180</v>
      </c>
      <c r="T1923" s="27">
        <f t="shared" si="117"/>
        <v>63640</v>
      </c>
      <c r="U1923" s="46" t="str">
        <f t="shared" si="118"/>
        <v>KY</v>
      </c>
      <c r="V1923">
        <f t="shared" si="119"/>
        <v>135965.65284163927</v>
      </c>
    </row>
    <row r="1924" spans="1:22" x14ac:dyDescent="0.2">
      <c r="A1924" s="24">
        <v>13103</v>
      </c>
      <c r="B1924" s="25" t="s">
        <v>2142</v>
      </c>
      <c r="C1924" s="46">
        <v>1287</v>
      </c>
      <c r="D1924" s="46">
        <v>1340</v>
      </c>
      <c r="E1924" s="53">
        <v>512</v>
      </c>
      <c r="F1924" s="54">
        <v>628.62</v>
      </c>
      <c r="G1924" s="46">
        <v>681.62</v>
      </c>
      <c r="H1924" s="53">
        <v>0</v>
      </c>
      <c r="I1924" s="54">
        <v>107.4653</v>
      </c>
      <c r="J1924" s="46">
        <v>107.4653</v>
      </c>
      <c r="K1924" s="54">
        <v>13.975519999999999</v>
      </c>
      <c r="L1924" s="46">
        <v>22.11955</v>
      </c>
      <c r="M1924" s="53">
        <f t="shared" si="116"/>
        <v>-8.1440300000000008</v>
      </c>
      <c r="N1924" s="11">
        <v>2.6033352850379292</v>
      </c>
      <c r="O1924" s="11">
        <v>4.1203908694746767</v>
      </c>
      <c r="P1924" s="11">
        <v>-1.517055584436747</v>
      </c>
      <c r="Q1924" s="26">
        <v>23300</v>
      </c>
      <c r="R1924">
        <v>10000</v>
      </c>
      <c r="S1924">
        <v>36150</v>
      </c>
      <c r="T1924" s="27">
        <f t="shared" si="117"/>
        <v>69450</v>
      </c>
      <c r="U1924" s="46" t="str">
        <f t="shared" si="118"/>
        <v>GA</v>
      </c>
      <c r="V1924">
        <f t="shared" si="119"/>
        <v>180801.63554588417</v>
      </c>
    </row>
    <row r="1925" spans="1:22" x14ac:dyDescent="0.2">
      <c r="A1925" s="24">
        <v>13155</v>
      </c>
      <c r="B1925" s="25" t="s">
        <v>2143</v>
      </c>
      <c r="C1925" s="46">
        <v>919</v>
      </c>
      <c r="D1925" s="46">
        <v>1096</v>
      </c>
      <c r="E1925" s="53">
        <v>96</v>
      </c>
      <c r="F1925" s="54">
        <v>407.92</v>
      </c>
      <c r="G1925" s="46">
        <v>584.91999999999996</v>
      </c>
      <c r="H1925" s="53">
        <v>0</v>
      </c>
      <c r="I1925" s="54">
        <v>107.4653</v>
      </c>
      <c r="J1925" s="46">
        <v>107.4653</v>
      </c>
      <c r="K1925" s="54">
        <v>12.608029999999999</v>
      </c>
      <c r="L1925" s="46">
        <v>21.564060000000001</v>
      </c>
      <c r="M1925" s="53">
        <f t="shared" si="116"/>
        <v>-8.9560300000000019</v>
      </c>
      <c r="N1925" s="11">
        <v>2.3486016530201921</v>
      </c>
      <c r="O1925" s="11">
        <v>4.0169151692870821</v>
      </c>
      <c r="P1925" s="11">
        <v>-1.6683135162668901</v>
      </c>
      <c r="Q1925" s="26">
        <v>77970</v>
      </c>
      <c r="R1925">
        <v>17490</v>
      </c>
      <c r="S1925">
        <v>17470</v>
      </c>
      <c r="T1925" s="27">
        <f t="shared" si="117"/>
        <v>112930</v>
      </c>
      <c r="U1925" s="46" t="str">
        <f t="shared" si="118"/>
        <v>GA</v>
      </c>
      <c r="V1925">
        <f t="shared" si="119"/>
        <v>265227.58467557031</v>
      </c>
    </row>
    <row r="1926" spans="1:22" x14ac:dyDescent="0.2">
      <c r="A1926" s="24">
        <v>54099</v>
      </c>
      <c r="B1926" s="25" t="s">
        <v>2144</v>
      </c>
      <c r="C1926" s="46">
        <v>625</v>
      </c>
      <c r="D1926" s="46">
        <v>0</v>
      </c>
      <c r="E1926" s="53">
        <v>403</v>
      </c>
      <c r="F1926" s="54">
        <v>357.86</v>
      </c>
      <c r="G1926" s="46">
        <v>0</v>
      </c>
      <c r="H1926" s="53">
        <v>135.86000000000001</v>
      </c>
      <c r="I1926" s="54"/>
      <c r="J1926" s="46">
        <v>107.33969999999999</v>
      </c>
      <c r="K1926" s="54">
        <v>25.260010000000001</v>
      </c>
      <c r="L1926" s="46">
        <v>23.44698</v>
      </c>
      <c r="M1926" s="53">
        <f t="shared" si="116"/>
        <v>1.8130300000000013</v>
      </c>
      <c r="N1926" s="11">
        <v>4.7053902347398129</v>
      </c>
      <c r="O1926" s="11">
        <v>4.3676621951511372</v>
      </c>
      <c r="P1926" s="11">
        <v>0.33772803958867498</v>
      </c>
      <c r="Q1926" s="26">
        <v>1310</v>
      </c>
      <c r="R1926">
        <v>11840</v>
      </c>
      <c r="S1926">
        <v>15440</v>
      </c>
      <c r="T1926" s="27">
        <f t="shared" si="117"/>
        <v>28590</v>
      </c>
      <c r="U1926" s="46" t="str">
        <f t="shared" si="118"/>
        <v>WV</v>
      </c>
      <c r="V1926">
        <f t="shared" si="119"/>
        <v>134527.10681121124</v>
      </c>
    </row>
    <row r="1927" spans="1:22" x14ac:dyDescent="0.2">
      <c r="A1927" s="24">
        <v>20167</v>
      </c>
      <c r="B1927" s="25" t="s">
        <v>2145</v>
      </c>
      <c r="C1927" s="46">
        <v>359</v>
      </c>
      <c r="D1927" s="46">
        <v>359</v>
      </c>
      <c r="E1927" s="53">
        <v>0</v>
      </c>
      <c r="F1927" s="54">
        <v>232.02</v>
      </c>
      <c r="G1927" s="46">
        <v>232.02</v>
      </c>
      <c r="H1927" s="53">
        <v>0</v>
      </c>
      <c r="I1927" s="54">
        <v>107.3387</v>
      </c>
      <c r="J1927" s="46">
        <v>107.3387</v>
      </c>
      <c r="K1927" s="54">
        <v>12.650449999999999</v>
      </c>
      <c r="L1927" s="46">
        <v>11.43699</v>
      </c>
      <c r="M1927" s="53">
        <f t="shared" si="116"/>
        <v>1.2134599999999995</v>
      </c>
      <c r="N1927" s="11">
        <v>2.356503576010629</v>
      </c>
      <c r="O1927" s="11">
        <v>2.130462381480327</v>
      </c>
      <c r="P1927" s="11">
        <v>0.22604119453030189</v>
      </c>
      <c r="Q1927" s="26">
        <v>180730</v>
      </c>
      <c r="R1927">
        <v>730</v>
      </c>
      <c r="S1927">
        <v>327920</v>
      </c>
      <c r="T1927" s="27">
        <f t="shared" si="117"/>
        <v>509380</v>
      </c>
      <c r="U1927" s="46" t="str">
        <f t="shared" si="118"/>
        <v>KS</v>
      </c>
      <c r="V1927">
        <f t="shared" si="119"/>
        <v>1200355.7915482942</v>
      </c>
    </row>
    <row r="1928" spans="1:22" x14ac:dyDescent="0.2">
      <c r="A1928" s="24">
        <v>21021</v>
      </c>
      <c r="B1928" s="25" t="s">
        <v>2146</v>
      </c>
      <c r="C1928" s="46">
        <v>1609</v>
      </c>
      <c r="D1928" s="46">
        <v>1440</v>
      </c>
      <c r="E1928" s="53">
        <v>22</v>
      </c>
      <c r="F1928" s="54">
        <v>1390.56</v>
      </c>
      <c r="G1928" s="46">
        <v>1221.56</v>
      </c>
      <c r="H1928" s="53">
        <v>0</v>
      </c>
      <c r="I1928" s="54"/>
      <c r="J1928" s="46">
        <v>107.3309</v>
      </c>
      <c r="K1928" s="54">
        <v>11.4693</v>
      </c>
      <c r="L1928" s="46">
        <v>15.85923</v>
      </c>
      <c r="M1928" s="53">
        <f t="shared" si="116"/>
        <v>-4.3899299999999997</v>
      </c>
      <c r="N1928" s="11">
        <v>2.1364810314525342</v>
      </c>
      <c r="O1928" s="11">
        <v>2.9542294707125092</v>
      </c>
      <c r="P1928" s="11">
        <v>-0.8177484392599742</v>
      </c>
      <c r="Q1928" s="26">
        <v>7140</v>
      </c>
      <c r="R1928">
        <v>57030</v>
      </c>
      <c r="S1928">
        <v>2500</v>
      </c>
      <c r="T1928" s="27">
        <f t="shared" si="117"/>
        <v>66670</v>
      </c>
      <c r="U1928" s="46" t="str">
        <f t="shared" si="118"/>
        <v>KY</v>
      </c>
      <c r="V1928">
        <f t="shared" si="119"/>
        <v>142439.19036694046</v>
      </c>
    </row>
    <row r="1929" spans="1:22" x14ac:dyDescent="0.2">
      <c r="A1929" s="24">
        <v>42051</v>
      </c>
      <c r="B1929" s="25" t="s">
        <v>2147</v>
      </c>
      <c r="C1929" s="46">
        <v>1620</v>
      </c>
      <c r="D1929" s="46">
        <v>1620</v>
      </c>
      <c r="E1929" s="53">
        <v>399</v>
      </c>
      <c r="F1929" s="54">
        <v>1050.72</v>
      </c>
      <c r="G1929" s="46">
        <v>1050.72</v>
      </c>
      <c r="H1929" s="53">
        <v>0</v>
      </c>
      <c r="I1929" s="54"/>
      <c r="J1929" s="46">
        <v>107.30200000000001</v>
      </c>
      <c r="K1929" s="54">
        <v>24.408560000000001</v>
      </c>
      <c r="L1929" s="46">
        <v>22.257819999999999</v>
      </c>
      <c r="M1929" s="53">
        <f t="shared" si="116"/>
        <v>2.1507400000000025</v>
      </c>
      <c r="N1929" s="11">
        <v>4.5467836262955066</v>
      </c>
      <c r="O1929" s="11">
        <v>4.1461475618812687</v>
      </c>
      <c r="P1929" s="11">
        <v>0.40063606441423882</v>
      </c>
      <c r="Q1929" s="26">
        <v>17680</v>
      </c>
      <c r="R1929">
        <v>81950</v>
      </c>
      <c r="S1929">
        <v>210</v>
      </c>
      <c r="T1929" s="27">
        <f t="shared" si="117"/>
        <v>99840</v>
      </c>
      <c r="U1929" s="46" t="str">
        <f t="shared" si="118"/>
        <v>PA</v>
      </c>
      <c r="V1929">
        <f t="shared" si="119"/>
        <v>453950.87724934338</v>
      </c>
    </row>
    <row r="1930" spans="1:22" x14ac:dyDescent="0.2">
      <c r="A1930" s="24">
        <v>13113</v>
      </c>
      <c r="B1930" s="25" t="s">
        <v>2148</v>
      </c>
      <c r="C1930" s="46">
        <v>2662</v>
      </c>
      <c r="D1930" s="46">
        <v>4117</v>
      </c>
      <c r="E1930" s="53">
        <v>2775</v>
      </c>
      <c r="F1930" s="54">
        <v>2284.1799999999998</v>
      </c>
      <c r="G1930" s="46">
        <v>3739.18</v>
      </c>
      <c r="H1930" s="53">
        <v>2397.1799999999998</v>
      </c>
      <c r="I1930" s="54">
        <v>107.21210000000001</v>
      </c>
      <c r="J1930" s="46">
        <v>107.21210000000001</v>
      </c>
      <c r="K1930" s="54">
        <v>11.63063</v>
      </c>
      <c r="L1930" s="46">
        <v>19.396080000000001</v>
      </c>
      <c r="M1930" s="53">
        <f t="shared" si="116"/>
        <v>-7.7654500000000013</v>
      </c>
      <c r="N1930" s="11">
        <v>2.1665333001005109</v>
      </c>
      <c r="O1930" s="11">
        <v>3.6130676679950708</v>
      </c>
      <c r="P1930" s="11">
        <v>-1.446534367894561</v>
      </c>
      <c r="Q1930" s="26">
        <v>50</v>
      </c>
      <c r="R1930">
        <v>22910</v>
      </c>
      <c r="S1930">
        <v>3740</v>
      </c>
      <c r="T1930" s="27">
        <f t="shared" si="117"/>
        <v>26700</v>
      </c>
      <c r="U1930" s="46" t="str">
        <f t="shared" si="118"/>
        <v>GA</v>
      </c>
      <c r="V1930">
        <f t="shared" si="119"/>
        <v>57846.439112683642</v>
      </c>
    </row>
    <row r="1931" spans="1:22" x14ac:dyDescent="0.2">
      <c r="A1931" s="24">
        <v>5147</v>
      </c>
      <c r="B1931" s="25" t="s">
        <v>2149</v>
      </c>
      <c r="C1931" s="46">
        <v>515</v>
      </c>
      <c r="D1931" s="46">
        <v>87</v>
      </c>
      <c r="E1931" s="53">
        <v>126</v>
      </c>
      <c r="F1931" s="54">
        <v>66.320009999999996</v>
      </c>
      <c r="G1931" s="46">
        <v>0</v>
      </c>
      <c r="H1931" s="53">
        <v>0</v>
      </c>
      <c r="I1931" s="54">
        <v>107.0855</v>
      </c>
      <c r="J1931" s="46">
        <v>107.0855</v>
      </c>
      <c r="K1931" s="54">
        <v>10.72753</v>
      </c>
      <c r="L1931" s="46">
        <v>15.64758</v>
      </c>
      <c r="M1931" s="53">
        <f t="shared" si="116"/>
        <v>-4.9200499999999998</v>
      </c>
      <c r="N1931" s="11">
        <v>1.998305420499769</v>
      </c>
      <c r="O1931" s="11">
        <v>2.9148036809688511</v>
      </c>
      <c r="P1931" s="11">
        <v>-0.91649826046908189</v>
      </c>
      <c r="Q1931" s="26">
        <v>263280</v>
      </c>
      <c r="R1931">
        <v>570</v>
      </c>
      <c r="S1931">
        <v>10</v>
      </c>
      <c r="T1931" s="27">
        <f t="shared" si="117"/>
        <v>263860</v>
      </c>
      <c r="U1931" s="46" t="str">
        <f t="shared" si="118"/>
        <v>AR</v>
      </c>
      <c r="V1931">
        <f t="shared" si="119"/>
        <v>527272.868253069</v>
      </c>
    </row>
    <row r="1932" spans="1:22" x14ac:dyDescent="0.2">
      <c r="A1932" s="24">
        <v>21083</v>
      </c>
      <c r="B1932" s="25" t="s">
        <v>2150</v>
      </c>
      <c r="C1932" s="46">
        <v>880</v>
      </c>
      <c r="D1932" s="46">
        <v>1040</v>
      </c>
      <c r="E1932" s="53">
        <v>120</v>
      </c>
      <c r="F1932" s="54">
        <v>644.4</v>
      </c>
      <c r="G1932" s="46">
        <v>804.4</v>
      </c>
      <c r="H1932" s="53">
        <v>0</v>
      </c>
      <c r="I1932" s="54">
        <v>107.0855</v>
      </c>
      <c r="J1932" s="46">
        <v>107.0855</v>
      </c>
      <c r="K1932" s="54">
        <v>11.43328</v>
      </c>
      <c r="L1932" s="46">
        <v>15.88984</v>
      </c>
      <c r="M1932" s="53">
        <f t="shared" ref="M1932:M1995" si="120">K1932-L1932</f>
        <v>-4.4565599999999996</v>
      </c>
      <c r="N1932" s="11">
        <v>2.129771289205586</v>
      </c>
      <c r="O1932" s="11">
        <v>2.9599314476747258</v>
      </c>
      <c r="P1932" s="11">
        <v>-0.83016015846913971</v>
      </c>
      <c r="Q1932" s="26">
        <v>138440</v>
      </c>
      <c r="R1932">
        <v>74240</v>
      </c>
      <c r="S1932">
        <v>3510</v>
      </c>
      <c r="T1932" s="27">
        <f t="shared" ref="T1932:T1995" si="121">SUM(Q1932:S1932)</f>
        <v>216190</v>
      </c>
      <c r="U1932" s="46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">
      <c r="A1933" s="24">
        <v>34019</v>
      </c>
      <c r="B1933" s="25" t="s">
        <v>2151</v>
      </c>
      <c r="C1933" s="46">
        <v>7346</v>
      </c>
      <c r="D1933" s="46">
        <v>5171</v>
      </c>
      <c r="E1933" s="53">
        <v>6418</v>
      </c>
      <c r="F1933" s="54">
        <v>6725.6</v>
      </c>
      <c r="G1933" s="46">
        <v>4550.6000000000004</v>
      </c>
      <c r="H1933" s="53">
        <v>5797.6</v>
      </c>
      <c r="I1933" s="54"/>
      <c r="J1933" s="46">
        <v>107.0693</v>
      </c>
      <c r="K1933" s="54">
        <v>24.282389999999999</v>
      </c>
      <c r="L1933" s="46">
        <v>22.271619999999999</v>
      </c>
      <c r="M1933" s="53">
        <f t="shared" si="120"/>
        <v>2.0107700000000008</v>
      </c>
      <c r="N1933" s="11">
        <v>4.5232809006070731</v>
      </c>
      <c r="O1933" s="11">
        <v>4.1487182016094177</v>
      </c>
      <c r="P1933" s="11">
        <v>0.37456269899765582</v>
      </c>
      <c r="Q1933" s="26">
        <v>79770</v>
      </c>
      <c r="R1933">
        <v>37870</v>
      </c>
      <c r="S1933">
        <v>0</v>
      </c>
      <c r="T1933" s="27">
        <f t="shared" si="121"/>
        <v>117640</v>
      </c>
      <c r="U1933" s="46" t="str">
        <f t="shared" si="122"/>
        <v>NJ</v>
      </c>
      <c r="V1933">
        <f t="shared" si="123"/>
        <v>532118.76514741604</v>
      </c>
    </row>
    <row r="1934" spans="1:22" x14ac:dyDescent="0.2">
      <c r="A1934" s="24">
        <v>42059</v>
      </c>
      <c r="B1934" s="25" t="s">
        <v>2152</v>
      </c>
      <c r="C1934" s="46">
        <v>991</v>
      </c>
      <c r="D1934" s="46">
        <v>991</v>
      </c>
      <c r="E1934" s="53">
        <v>157</v>
      </c>
      <c r="F1934" s="54">
        <v>398.52</v>
      </c>
      <c r="G1934" s="46">
        <v>398.52</v>
      </c>
      <c r="H1934" s="53">
        <v>0</v>
      </c>
      <c r="I1934" s="54"/>
      <c r="J1934" s="46">
        <v>107.0454</v>
      </c>
      <c r="K1934" s="54">
        <v>24.924029999999998</v>
      </c>
      <c r="L1934" s="46">
        <v>22.81043</v>
      </c>
      <c r="M1934" s="53">
        <f t="shared" si="120"/>
        <v>2.1135999999999981</v>
      </c>
      <c r="N1934" s="11">
        <v>4.6428044712714733</v>
      </c>
      <c r="O1934" s="11">
        <v>4.2490867807342934</v>
      </c>
      <c r="P1934" s="11">
        <v>0.39371769053717942</v>
      </c>
      <c r="Q1934" s="26">
        <v>8810</v>
      </c>
      <c r="R1934">
        <v>55380</v>
      </c>
      <c r="S1934">
        <v>2980</v>
      </c>
      <c r="T1934" s="27">
        <f t="shared" si="121"/>
        <v>67170</v>
      </c>
      <c r="U1934" s="46" t="str">
        <f t="shared" si="122"/>
        <v>PA</v>
      </c>
      <c r="V1934">
        <f t="shared" si="123"/>
        <v>311857.17633530486</v>
      </c>
    </row>
    <row r="1935" spans="1:22" x14ac:dyDescent="0.2">
      <c r="A1935" s="24">
        <v>21173</v>
      </c>
      <c r="B1935" s="25" t="s">
        <v>2153</v>
      </c>
      <c r="C1935" s="46">
        <v>1415</v>
      </c>
      <c r="D1935" s="46">
        <v>1415</v>
      </c>
      <c r="E1935" s="53">
        <v>0</v>
      </c>
      <c r="F1935" s="54">
        <v>1172.3599999999999</v>
      </c>
      <c r="G1935" s="46">
        <v>1172.3599999999999</v>
      </c>
      <c r="H1935" s="53">
        <v>0</v>
      </c>
      <c r="I1935" s="54"/>
      <c r="J1935" s="46">
        <v>107.0402</v>
      </c>
      <c r="K1935" s="54">
        <v>11.727209999999999</v>
      </c>
      <c r="L1935" s="46">
        <v>16.91057</v>
      </c>
      <c r="M1935" s="53">
        <f t="shared" si="120"/>
        <v>-5.1833600000000004</v>
      </c>
      <c r="N1935" s="11">
        <v>2.184524052632721</v>
      </c>
      <c r="O1935" s="11">
        <v>3.15007123678431</v>
      </c>
      <c r="P1935" s="11">
        <v>-0.96554718415158802</v>
      </c>
      <c r="Q1935" s="26">
        <v>2440</v>
      </c>
      <c r="R1935">
        <v>75950</v>
      </c>
      <c r="S1935">
        <v>2140</v>
      </c>
      <c r="T1935" s="27">
        <f t="shared" si="121"/>
        <v>80530</v>
      </c>
      <c r="U1935" s="46" t="str">
        <f t="shared" si="122"/>
        <v>KY</v>
      </c>
      <c r="V1935">
        <f t="shared" si="123"/>
        <v>175919.72195851302</v>
      </c>
    </row>
    <row r="1936" spans="1:22" x14ac:dyDescent="0.2">
      <c r="A1936" s="24">
        <v>13259</v>
      </c>
      <c r="B1936" s="25" t="s">
        <v>2154</v>
      </c>
      <c r="C1936" s="46">
        <v>823</v>
      </c>
      <c r="D1936" s="46">
        <v>823</v>
      </c>
      <c r="E1936" s="53">
        <v>376</v>
      </c>
      <c r="F1936" s="54">
        <v>104.58</v>
      </c>
      <c r="G1936" s="46">
        <v>104.58</v>
      </c>
      <c r="H1936" s="53">
        <v>0</v>
      </c>
      <c r="I1936" s="54">
        <v>106.959</v>
      </c>
      <c r="J1936" s="46">
        <v>106.959</v>
      </c>
      <c r="K1936" s="54">
        <v>14.41526</v>
      </c>
      <c r="L1936" s="46">
        <v>21.973970000000001</v>
      </c>
      <c r="M1936" s="53">
        <f t="shared" si="120"/>
        <v>-7.5587100000000014</v>
      </c>
      <c r="N1936" s="11">
        <v>2.685249278810081</v>
      </c>
      <c r="O1936" s="11">
        <v>4.0932724831251299</v>
      </c>
      <c r="P1936" s="11">
        <v>-1.4080232043150489</v>
      </c>
      <c r="Q1936" s="26">
        <v>22500</v>
      </c>
      <c r="R1936">
        <v>8640</v>
      </c>
      <c r="S1936">
        <v>28100</v>
      </c>
      <c r="T1936" s="27">
        <f t="shared" si="121"/>
        <v>59240</v>
      </c>
      <c r="U1936" s="46" t="str">
        <f t="shared" si="122"/>
        <v>GA</v>
      </c>
      <c r="V1936">
        <f t="shared" si="123"/>
        <v>159074.16727670919</v>
      </c>
    </row>
    <row r="1937" spans="1:22" x14ac:dyDescent="0.2">
      <c r="A1937" s="24">
        <v>51680</v>
      </c>
      <c r="B1937" s="25" t="s">
        <v>2155</v>
      </c>
      <c r="C1937" s="46">
        <v>1497.52</v>
      </c>
      <c r="D1937" s="46">
        <v>1497.52</v>
      </c>
      <c r="E1937" s="53">
        <v>1173.05</v>
      </c>
      <c r="F1937" s="54">
        <v>1185.174</v>
      </c>
      <c r="G1937" s="46">
        <v>1185.174</v>
      </c>
      <c r="H1937" s="53">
        <v>860.70060000000001</v>
      </c>
      <c r="I1937" s="54"/>
      <c r="J1937" s="46">
        <v>106.88039999999999</v>
      </c>
      <c r="K1937" s="54">
        <v>11.92487</v>
      </c>
      <c r="L1937" s="46">
        <v>17.167290000000001</v>
      </c>
      <c r="M1937" s="53">
        <f t="shared" si="120"/>
        <v>-5.242420000000001</v>
      </c>
      <c r="N1937" s="11">
        <v>2.2213438097824092</v>
      </c>
      <c r="O1937" s="11">
        <v>3.1978925868575039</v>
      </c>
      <c r="P1937" s="11">
        <v>-0.9765487770750958</v>
      </c>
      <c r="Q1937" s="26">
        <v>0</v>
      </c>
      <c r="R1937">
        <v>0</v>
      </c>
      <c r="S1937">
        <v>0</v>
      </c>
      <c r="T1937" s="27">
        <f t="shared" si="121"/>
        <v>0</v>
      </c>
      <c r="U1937" s="46" t="str">
        <f t="shared" si="122"/>
        <v>VA</v>
      </c>
      <c r="V1937">
        <f t="shared" si="123"/>
        <v>0</v>
      </c>
    </row>
    <row r="1938" spans="1:22" x14ac:dyDescent="0.2">
      <c r="A1938" s="24">
        <v>21165</v>
      </c>
      <c r="B1938" s="25" t="s">
        <v>2156</v>
      </c>
      <c r="C1938" s="46">
        <v>915</v>
      </c>
      <c r="D1938" s="46">
        <v>915</v>
      </c>
      <c r="E1938" s="53">
        <v>85</v>
      </c>
      <c r="F1938" s="54">
        <v>687.38</v>
      </c>
      <c r="G1938" s="46">
        <v>687.38</v>
      </c>
      <c r="H1938" s="53">
        <v>0</v>
      </c>
      <c r="I1938" s="54"/>
      <c r="J1938" s="46">
        <v>106.8458</v>
      </c>
      <c r="K1938" s="54">
        <v>11.71006</v>
      </c>
      <c r="L1938" s="46">
        <v>17.057009999999998</v>
      </c>
      <c r="M1938" s="53">
        <f t="shared" si="120"/>
        <v>-5.3469499999999979</v>
      </c>
      <c r="N1938" s="11">
        <v>2.1813293807966541</v>
      </c>
      <c r="O1938" s="11">
        <v>3.1773498224212631</v>
      </c>
      <c r="P1938" s="11">
        <v>-0.99602044162460868</v>
      </c>
      <c r="Q1938" s="26">
        <v>190</v>
      </c>
      <c r="R1938">
        <v>13910</v>
      </c>
      <c r="S1938">
        <v>5490</v>
      </c>
      <c r="T1938" s="27">
        <f t="shared" si="121"/>
        <v>19590</v>
      </c>
      <c r="U1938" s="46" t="str">
        <f t="shared" si="122"/>
        <v>KY</v>
      </c>
      <c r="V1938">
        <f t="shared" si="123"/>
        <v>42732.242569806454</v>
      </c>
    </row>
    <row r="1939" spans="1:22" x14ac:dyDescent="0.2">
      <c r="A1939" s="24">
        <v>21129</v>
      </c>
      <c r="B1939" s="25" t="s">
        <v>2157</v>
      </c>
      <c r="C1939" s="46">
        <v>666</v>
      </c>
      <c r="D1939" s="46">
        <v>666</v>
      </c>
      <c r="E1939" s="53">
        <v>79</v>
      </c>
      <c r="F1939" s="54">
        <v>417.92</v>
      </c>
      <c r="G1939" s="46">
        <v>417.92</v>
      </c>
      <c r="H1939" s="53">
        <v>0</v>
      </c>
      <c r="I1939" s="54"/>
      <c r="J1939" s="46">
        <v>106.70910000000001</v>
      </c>
      <c r="K1939" s="54">
        <v>12.03689</v>
      </c>
      <c r="L1939" s="46">
        <v>16.774789999999999</v>
      </c>
      <c r="M1939" s="53">
        <f t="shared" si="120"/>
        <v>-4.7378999999999998</v>
      </c>
      <c r="N1939" s="11">
        <v>2.2422106983582859</v>
      </c>
      <c r="O1939" s="11">
        <v>3.1247783771982292</v>
      </c>
      <c r="P1939" s="11">
        <v>-0.88256767883994325</v>
      </c>
      <c r="Q1939" s="26">
        <v>280</v>
      </c>
      <c r="R1939">
        <v>9860</v>
      </c>
      <c r="S1939">
        <v>9360</v>
      </c>
      <c r="T1939" s="27">
        <f t="shared" si="121"/>
        <v>19500</v>
      </c>
      <c r="U1939" s="46" t="str">
        <f t="shared" si="122"/>
        <v>KY</v>
      </c>
      <c r="V1939">
        <f t="shared" si="123"/>
        <v>43723.108617986574</v>
      </c>
    </row>
    <row r="1940" spans="1:22" x14ac:dyDescent="0.2">
      <c r="A1940" s="24">
        <v>20155</v>
      </c>
      <c r="B1940" s="25" t="s">
        <v>2158</v>
      </c>
      <c r="C1940" s="46">
        <v>527</v>
      </c>
      <c r="D1940" s="46">
        <v>728</v>
      </c>
      <c r="E1940" s="53">
        <v>261</v>
      </c>
      <c r="F1940" s="54">
        <v>425.2</v>
      </c>
      <c r="G1940" s="46">
        <v>626.20000000000005</v>
      </c>
      <c r="H1940" s="53">
        <v>159.19999999999999</v>
      </c>
      <c r="I1940" s="54">
        <v>106.7058</v>
      </c>
      <c r="J1940" s="46">
        <v>106.7058</v>
      </c>
      <c r="K1940" s="54">
        <v>13.83562</v>
      </c>
      <c r="L1940" s="46">
        <v>10.38987</v>
      </c>
      <c r="M1940" s="53">
        <f t="shared" si="120"/>
        <v>3.4457500000000003</v>
      </c>
      <c r="N1940" s="11">
        <v>2.577274959098228</v>
      </c>
      <c r="O1940" s="11">
        <v>1.9354067095862639</v>
      </c>
      <c r="P1940" s="11">
        <v>0.64186824951196408</v>
      </c>
      <c r="Q1940" s="26">
        <v>414320</v>
      </c>
      <c r="R1940">
        <v>2690</v>
      </c>
      <c r="S1940">
        <v>296290</v>
      </c>
      <c r="T1940" s="27">
        <f t="shared" si="121"/>
        <v>713300</v>
      </c>
      <c r="U1940" s="46" t="str">
        <f t="shared" si="122"/>
        <v>KS</v>
      </c>
      <c r="V1940">
        <f t="shared" si="123"/>
        <v>1838370.228324766</v>
      </c>
    </row>
    <row r="1941" spans="1:22" x14ac:dyDescent="0.2">
      <c r="A1941" s="24">
        <v>21063</v>
      </c>
      <c r="B1941" s="25" t="s">
        <v>2159</v>
      </c>
      <c r="C1941" s="46">
        <v>816</v>
      </c>
      <c r="D1941" s="46">
        <v>816</v>
      </c>
      <c r="E1941" s="53">
        <v>0</v>
      </c>
      <c r="F1941" s="54">
        <v>594.26</v>
      </c>
      <c r="G1941" s="46">
        <v>594.26</v>
      </c>
      <c r="H1941" s="53">
        <v>0</v>
      </c>
      <c r="I1941" s="54"/>
      <c r="J1941" s="46">
        <v>106.5432</v>
      </c>
      <c r="K1941" s="54">
        <v>11.50454</v>
      </c>
      <c r="L1941" s="46">
        <v>15.99896</v>
      </c>
      <c r="M1941" s="53">
        <f t="shared" si="120"/>
        <v>-4.4944199999999999</v>
      </c>
      <c r="N1941" s="11">
        <v>2.1430454766713689</v>
      </c>
      <c r="O1941" s="11">
        <v>2.9802581293512098</v>
      </c>
      <c r="P1941" s="11">
        <v>-0.8372126526798408</v>
      </c>
      <c r="Q1941" s="26">
        <v>470</v>
      </c>
      <c r="R1941">
        <v>16960</v>
      </c>
      <c r="S1941">
        <v>6930</v>
      </c>
      <c r="T1941" s="27">
        <f t="shared" si="121"/>
        <v>24360</v>
      </c>
      <c r="U1941" s="46" t="str">
        <f t="shared" si="122"/>
        <v>KY</v>
      </c>
      <c r="V1941">
        <f t="shared" si="123"/>
        <v>52204.587811714548</v>
      </c>
    </row>
    <row r="1942" spans="1:22" x14ac:dyDescent="0.2">
      <c r="A1942" s="24">
        <v>21065</v>
      </c>
      <c r="B1942" s="25" t="s">
        <v>2160</v>
      </c>
      <c r="C1942" s="46">
        <v>1071</v>
      </c>
      <c r="D1942" s="46">
        <v>1071</v>
      </c>
      <c r="E1942" s="53">
        <v>94</v>
      </c>
      <c r="F1942" s="54">
        <v>844.28</v>
      </c>
      <c r="G1942" s="46">
        <v>844.28</v>
      </c>
      <c r="H1942" s="53">
        <v>0</v>
      </c>
      <c r="I1942" s="54"/>
      <c r="J1942" s="46">
        <v>106.5076</v>
      </c>
      <c r="K1942" s="54">
        <v>11.61275</v>
      </c>
      <c r="L1942" s="46">
        <v>17.168189999999999</v>
      </c>
      <c r="M1942" s="53">
        <f t="shared" si="120"/>
        <v>-5.555439999999999</v>
      </c>
      <c r="N1942" s="11">
        <v>2.163202645148389</v>
      </c>
      <c r="O1942" s="11">
        <v>3.1980602372745568</v>
      </c>
      <c r="P1942" s="11">
        <v>-1.034857592126168</v>
      </c>
      <c r="Q1942" s="26">
        <v>1030</v>
      </c>
      <c r="R1942">
        <v>29830</v>
      </c>
      <c r="S1942">
        <v>8700</v>
      </c>
      <c r="T1942" s="27">
        <f t="shared" si="121"/>
        <v>39560</v>
      </c>
      <c r="U1942" s="46" t="str">
        <f t="shared" si="122"/>
        <v>KY</v>
      </c>
      <c r="V1942">
        <f t="shared" si="123"/>
        <v>85576.296642070272</v>
      </c>
    </row>
    <row r="1943" spans="1:22" x14ac:dyDescent="0.2">
      <c r="A1943" s="24">
        <v>46107</v>
      </c>
      <c r="B1943" s="25" t="s">
        <v>2161</v>
      </c>
      <c r="C1943" s="46">
        <v>380</v>
      </c>
      <c r="D1943" s="46">
        <v>259</v>
      </c>
      <c r="E1943" s="53">
        <v>0</v>
      </c>
      <c r="F1943" s="54">
        <v>203.4</v>
      </c>
      <c r="G1943" s="46">
        <v>82.399990000000003</v>
      </c>
      <c r="H1943" s="53">
        <v>0</v>
      </c>
      <c r="I1943" s="54"/>
      <c r="J1943" s="46">
        <v>106.4815</v>
      </c>
      <c r="K1943" s="54">
        <v>0</v>
      </c>
      <c r="L1943" s="46">
        <v>0</v>
      </c>
      <c r="M1943" s="53">
        <f t="shared" si="120"/>
        <v>0</v>
      </c>
      <c r="N1943" s="11">
        <v>0</v>
      </c>
      <c r="O1943" s="11">
        <v>0</v>
      </c>
      <c r="P1943" s="11">
        <v>0</v>
      </c>
      <c r="Q1943" s="26">
        <v>0</v>
      </c>
      <c r="R1943">
        <v>0</v>
      </c>
      <c r="S1943">
        <v>0</v>
      </c>
      <c r="T1943" s="27">
        <f t="shared" si="121"/>
        <v>0</v>
      </c>
      <c r="U1943" s="46" t="str">
        <f t="shared" si="122"/>
        <v>SD</v>
      </c>
      <c r="V1943">
        <f t="shared" si="123"/>
        <v>0</v>
      </c>
    </row>
    <row r="1944" spans="1:22" x14ac:dyDescent="0.2">
      <c r="A1944" s="24">
        <v>13059</v>
      </c>
      <c r="B1944" s="25" t="s">
        <v>2162</v>
      </c>
      <c r="C1944" s="46">
        <v>2233</v>
      </c>
      <c r="D1944" s="46">
        <v>3020</v>
      </c>
      <c r="E1944" s="53">
        <v>1896</v>
      </c>
      <c r="F1944" s="54">
        <v>1710.02</v>
      </c>
      <c r="G1944" s="46">
        <v>2497.02</v>
      </c>
      <c r="H1944" s="53">
        <v>1373.02</v>
      </c>
      <c r="I1944" s="54">
        <v>106.4526</v>
      </c>
      <c r="J1944" s="46">
        <v>106.4526</v>
      </c>
      <c r="K1944" s="54">
        <v>12.57024</v>
      </c>
      <c r="L1944" s="46">
        <v>20.758489999999998</v>
      </c>
      <c r="M1944" s="53">
        <f t="shared" si="120"/>
        <v>-8.1882499999999983</v>
      </c>
      <c r="N1944" s="11">
        <v>2.3415621982863741</v>
      </c>
      <c r="O1944" s="11">
        <v>3.866855006547663</v>
      </c>
      <c r="P1944" s="11">
        <v>-1.5252928082612891</v>
      </c>
      <c r="Q1944" s="26">
        <v>190</v>
      </c>
      <c r="R1944">
        <v>9180</v>
      </c>
      <c r="S1944">
        <v>4420</v>
      </c>
      <c r="T1944" s="27">
        <f t="shared" si="121"/>
        <v>13790</v>
      </c>
      <c r="U1944" s="46" t="str">
        <f t="shared" si="122"/>
        <v>GA</v>
      </c>
      <c r="V1944">
        <f t="shared" si="123"/>
        <v>32290.1427143691</v>
      </c>
    </row>
    <row r="1945" spans="1:22" x14ac:dyDescent="0.2">
      <c r="A1945" s="24">
        <v>26023</v>
      </c>
      <c r="B1945" s="25" t="s">
        <v>2163</v>
      </c>
      <c r="C1945" s="46">
        <v>853</v>
      </c>
      <c r="D1945" s="46">
        <v>1319</v>
      </c>
      <c r="E1945" s="53">
        <v>0</v>
      </c>
      <c r="F1945" s="54">
        <v>543.46</v>
      </c>
      <c r="G1945" s="46">
        <v>1009.46</v>
      </c>
      <c r="H1945" s="53">
        <v>0</v>
      </c>
      <c r="I1945" s="54">
        <v>106.4526</v>
      </c>
      <c r="J1945" s="46">
        <v>106.4526</v>
      </c>
      <c r="K1945" s="54">
        <v>17.629449999999999</v>
      </c>
      <c r="L1945" s="46">
        <v>15.60439</v>
      </c>
      <c r="M1945" s="53">
        <f t="shared" si="120"/>
        <v>2.0250599999999981</v>
      </c>
      <c r="N1945" s="11">
        <v>3.2839829387966901</v>
      </c>
      <c r="O1945" s="11">
        <v>2.906758323732713</v>
      </c>
      <c r="P1945" s="11">
        <v>0.37722461506397648</v>
      </c>
      <c r="Q1945" s="26">
        <v>175960</v>
      </c>
      <c r="R1945">
        <v>37590</v>
      </c>
      <c r="S1945">
        <v>2860</v>
      </c>
      <c r="T1945" s="27">
        <f t="shared" si="121"/>
        <v>216410</v>
      </c>
      <c r="U1945" s="46" t="str">
        <f t="shared" si="122"/>
        <v>MI</v>
      </c>
      <c r="V1945">
        <f t="shared" si="123"/>
        <v>710686.74778499175</v>
      </c>
    </row>
    <row r="1946" spans="1:22" x14ac:dyDescent="0.2">
      <c r="A1946" s="24">
        <v>47161</v>
      </c>
      <c r="B1946" s="25" t="s">
        <v>2164</v>
      </c>
      <c r="C1946" s="46">
        <v>1440</v>
      </c>
      <c r="D1946" s="46">
        <v>1440</v>
      </c>
      <c r="E1946" s="53">
        <v>369</v>
      </c>
      <c r="F1946" s="54">
        <v>1235.3800000000001</v>
      </c>
      <c r="G1946" s="46">
        <v>1235.3800000000001</v>
      </c>
      <c r="H1946" s="53">
        <v>164.38</v>
      </c>
      <c r="I1946" s="54"/>
      <c r="J1946" s="46">
        <v>106.4406</v>
      </c>
      <c r="K1946" s="54">
        <v>11.4693</v>
      </c>
      <c r="L1946" s="46">
        <v>16.25291</v>
      </c>
      <c r="M1946" s="53">
        <f t="shared" si="120"/>
        <v>-4.7836099999999995</v>
      </c>
      <c r="N1946" s="11">
        <v>2.1364810314525342</v>
      </c>
      <c r="O1946" s="11">
        <v>3.027563488696364</v>
      </c>
      <c r="P1946" s="11">
        <v>-0.89108245724382973</v>
      </c>
      <c r="Q1946" s="26">
        <v>8270</v>
      </c>
      <c r="R1946">
        <v>9340</v>
      </c>
      <c r="S1946">
        <v>9670</v>
      </c>
      <c r="T1946" s="27">
        <f t="shared" si="121"/>
        <v>27280</v>
      </c>
      <c r="U1946" s="46" t="str">
        <f t="shared" si="122"/>
        <v>TN</v>
      </c>
      <c r="V1946">
        <f t="shared" si="123"/>
        <v>58283.202538025136</v>
      </c>
    </row>
    <row r="1947" spans="1:22" x14ac:dyDescent="0.2">
      <c r="A1947" s="24">
        <v>21115</v>
      </c>
      <c r="B1947" s="25" t="s">
        <v>2165</v>
      </c>
      <c r="C1947" s="46">
        <v>1191</v>
      </c>
      <c r="D1947" s="46">
        <v>1191</v>
      </c>
      <c r="E1947" s="53">
        <v>237</v>
      </c>
      <c r="F1947" s="54">
        <v>966.32</v>
      </c>
      <c r="G1947" s="46">
        <v>966.32</v>
      </c>
      <c r="H1947" s="53">
        <v>12.319990000000001</v>
      </c>
      <c r="I1947" s="54"/>
      <c r="J1947" s="46">
        <v>106.43470000000001</v>
      </c>
      <c r="K1947" s="54">
        <v>11.58841</v>
      </c>
      <c r="L1947" s="46">
        <v>16.76529</v>
      </c>
      <c r="M1947" s="53">
        <f t="shared" si="120"/>
        <v>-5.1768800000000006</v>
      </c>
      <c r="N1947" s="11">
        <v>2.158668632758308</v>
      </c>
      <c r="O1947" s="11">
        <v>3.1230087339071129</v>
      </c>
      <c r="P1947" s="11">
        <v>-0.96434010114880553</v>
      </c>
      <c r="Q1947" s="26">
        <v>420</v>
      </c>
      <c r="R1947">
        <v>10020</v>
      </c>
      <c r="S1947">
        <v>10070</v>
      </c>
      <c r="T1947" s="27">
        <f t="shared" si="121"/>
        <v>20510</v>
      </c>
      <c r="U1947" s="46" t="str">
        <f t="shared" si="122"/>
        <v>KY</v>
      </c>
      <c r="V1947">
        <f t="shared" si="123"/>
        <v>44274.293657872899</v>
      </c>
    </row>
    <row r="1948" spans="1:22" x14ac:dyDescent="0.2">
      <c r="A1948" s="24">
        <v>16017</v>
      </c>
      <c r="B1948" s="25" t="s">
        <v>2166</v>
      </c>
      <c r="C1948" s="46">
        <v>1781</v>
      </c>
      <c r="D1948" s="46">
        <v>1781</v>
      </c>
      <c r="E1948" s="53">
        <v>1729</v>
      </c>
      <c r="F1948" s="54">
        <v>1223.52</v>
      </c>
      <c r="G1948" s="46">
        <v>1223.52</v>
      </c>
      <c r="H1948" s="53">
        <v>1171.52</v>
      </c>
      <c r="I1948" s="54">
        <v>106.3261</v>
      </c>
      <c r="J1948" s="46">
        <v>106.3261</v>
      </c>
      <c r="K1948" s="54">
        <v>15.287699999999999</v>
      </c>
      <c r="L1948" s="46">
        <v>14.202030000000001</v>
      </c>
      <c r="M1948" s="53">
        <f t="shared" si="120"/>
        <v>1.0856699999999986</v>
      </c>
      <c r="N1948" s="11">
        <v>2.847765867536546</v>
      </c>
      <c r="O1948" s="11">
        <v>2.645529169445374</v>
      </c>
      <c r="P1948" s="11">
        <v>0.2022366980911712</v>
      </c>
      <c r="Q1948" s="26">
        <v>3890</v>
      </c>
      <c r="R1948">
        <v>8690</v>
      </c>
      <c r="S1948">
        <v>71580</v>
      </c>
      <c r="T1948" s="27">
        <f t="shared" si="121"/>
        <v>84160</v>
      </c>
      <c r="U1948" s="46" t="str">
        <f t="shared" si="122"/>
        <v>ID</v>
      </c>
      <c r="V1948">
        <f t="shared" si="123"/>
        <v>239667.97541187573</v>
      </c>
    </row>
    <row r="1949" spans="1:22" x14ac:dyDescent="0.2">
      <c r="A1949" s="24">
        <v>24003</v>
      </c>
      <c r="B1949" s="25" t="s">
        <v>2167</v>
      </c>
      <c r="C1949" s="46">
        <v>5151</v>
      </c>
      <c r="D1949" s="46">
        <v>504</v>
      </c>
      <c r="E1949" s="53">
        <v>3029</v>
      </c>
      <c r="F1949" s="54">
        <v>4515.24</v>
      </c>
      <c r="G1949" s="46">
        <v>0</v>
      </c>
      <c r="H1949" s="53">
        <v>2393.2399999999998</v>
      </c>
      <c r="I1949" s="54">
        <v>106.3261</v>
      </c>
      <c r="J1949" s="46">
        <v>106.3261</v>
      </c>
      <c r="K1949" s="54">
        <v>24.191520000000001</v>
      </c>
      <c r="L1949" s="46">
        <v>22.395489999999999</v>
      </c>
      <c r="M1949" s="53">
        <f t="shared" si="120"/>
        <v>1.7960300000000018</v>
      </c>
      <c r="N1949" s="11">
        <v>4.5063537968319434</v>
      </c>
      <c r="O1949" s="11">
        <v>4.1717924873431604</v>
      </c>
      <c r="P1949" s="11">
        <v>0.33456130948878299</v>
      </c>
      <c r="Q1949" s="26">
        <v>17160</v>
      </c>
      <c r="R1949">
        <v>30470</v>
      </c>
      <c r="S1949">
        <v>0</v>
      </c>
      <c r="T1949" s="27">
        <f t="shared" si="121"/>
        <v>47630</v>
      </c>
      <c r="U1949" s="46" t="str">
        <f t="shared" si="122"/>
        <v>MD</v>
      </c>
      <c r="V1949">
        <f t="shared" si="123"/>
        <v>214637.63134310546</v>
      </c>
    </row>
    <row r="1950" spans="1:22" x14ac:dyDescent="0.2">
      <c r="A1950" s="24">
        <v>24033</v>
      </c>
      <c r="B1950" s="25" t="s">
        <v>2168</v>
      </c>
      <c r="C1950" s="46">
        <v>3698</v>
      </c>
      <c r="D1950" s="46">
        <v>1295</v>
      </c>
      <c r="E1950" s="53">
        <v>2752</v>
      </c>
      <c r="F1950" s="54">
        <v>3022.26</v>
      </c>
      <c r="G1950" s="46">
        <v>619.26</v>
      </c>
      <c r="H1950" s="53">
        <v>2076.2600000000002</v>
      </c>
      <c r="I1950" s="54">
        <v>106.3261</v>
      </c>
      <c r="J1950" s="46">
        <v>106.3261</v>
      </c>
      <c r="K1950" s="54">
        <v>25.078209999999999</v>
      </c>
      <c r="L1950" s="46">
        <v>23.255590000000002</v>
      </c>
      <c r="M1950" s="53">
        <f t="shared" si="120"/>
        <v>1.822619999999997</v>
      </c>
      <c r="N1950" s="11">
        <v>4.6715248504950821</v>
      </c>
      <c r="O1950" s="11">
        <v>4.3320104025735864</v>
      </c>
      <c r="P1950" s="11">
        <v>0.33951444792149582</v>
      </c>
      <c r="Q1950" s="26">
        <v>18790</v>
      </c>
      <c r="R1950">
        <v>33450</v>
      </c>
      <c r="S1950">
        <v>0</v>
      </c>
      <c r="T1950" s="27">
        <f t="shared" si="121"/>
        <v>52240</v>
      </c>
      <c r="U1950" s="46" t="str">
        <f t="shared" si="122"/>
        <v>MD</v>
      </c>
      <c r="V1950">
        <f t="shared" si="123"/>
        <v>244040.4581898631</v>
      </c>
    </row>
    <row r="1951" spans="1:22" x14ac:dyDescent="0.2">
      <c r="A1951" s="24">
        <v>51036</v>
      </c>
      <c r="B1951" s="25" t="s">
        <v>2169</v>
      </c>
      <c r="C1951" s="46">
        <v>1878.94</v>
      </c>
      <c r="D1951" s="46">
        <v>1934.22</v>
      </c>
      <c r="E1951" s="53">
        <v>1425.3</v>
      </c>
      <c r="F1951" s="54">
        <v>1514.9259999999999</v>
      </c>
      <c r="G1951" s="46">
        <v>1570.2080000000001</v>
      </c>
      <c r="H1951" s="53">
        <v>1061.287</v>
      </c>
      <c r="I1951" s="54">
        <v>106.3261</v>
      </c>
      <c r="J1951" s="46">
        <v>106.3261</v>
      </c>
      <c r="K1951" s="54">
        <v>12.775840000000001</v>
      </c>
      <c r="L1951" s="46">
        <v>19.632930000000002</v>
      </c>
      <c r="M1951" s="53">
        <f t="shared" si="120"/>
        <v>-6.8570900000000012</v>
      </c>
      <c r="N1951" s="11">
        <v>2.3798610046709521</v>
      </c>
      <c r="O1951" s="11">
        <v>3.6571876694162162</v>
      </c>
      <c r="P1951" s="11">
        <v>-1.2773266647452639</v>
      </c>
      <c r="Q1951" s="26">
        <v>11080</v>
      </c>
      <c r="R1951">
        <v>16600</v>
      </c>
      <c r="S1951">
        <v>0</v>
      </c>
      <c r="T1951" s="27">
        <f t="shared" si="121"/>
        <v>27680</v>
      </c>
      <c r="U1951" s="46" t="str">
        <f t="shared" si="122"/>
        <v>VA</v>
      </c>
      <c r="V1951">
        <f t="shared" si="123"/>
        <v>65874.552609291946</v>
      </c>
    </row>
    <row r="1952" spans="1:22" x14ac:dyDescent="0.2">
      <c r="A1952" s="24">
        <v>21237</v>
      </c>
      <c r="B1952" s="25" t="s">
        <v>2170</v>
      </c>
      <c r="C1952" s="46">
        <v>734</v>
      </c>
      <c r="D1952" s="46">
        <v>734</v>
      </c>
      <c r="E1952" s="53">
        <v>190</v>
      </c>
      <c r="F1952" s="54">
        <v>511.6</v>
      </c>
      <c r="G1952" s="46">
        <v>511.6</v>
      </c>
      <c r="H1952" s="53">
        <v>0</v>
      </c>
      <c r="I1952" s="54"/>
      <c r="J1952" s="46">
        <v>106.2872</v>
      </c>
      <c r="K1952" s="54">
        <v>11.571020000000001</v>
      </c>
      <c r="L1952" s="46">
        <v>16.95478</v>
      </c>
      <c r="M1952" s="53">
        <f t="shared" si="120"/>
        <v>-5.3837599999999988</v>
      </c>
      <c r="N1952" s="11">
        <v>2.15542925414436</v>
      </c>
      <c r="O1952" s="11">
        <v>3.1583065978264409</v>
      </c>
      <c r="P1952" s="11">
        <v>-1.002877343682081</v>
      </c>
      <c r="Q1952" s="26">
        <v>60</v>
      </c>
      <c r="R1952">
        <v>14090</v>
      </c>
      <c r="S1952">
        <v>7680</v>
      </c>
      <c r="T1952" s="27">
        <f t="shared" si="121"/>
        <v>21830</v>
      </c>
      <c r="U1952" s="46" t="str">
        <f t="shared" si="122"/>
        <v>KY</v>
      </c>
      <c r="V1952">
        <f t="shared" si="123"/>
        <v>47053.020617971379</v>
      </c>
    </row>
    <row r="1953" spans="1:22" x14ac:dyDescent="0.2">
      <c r="A1953" s="24">
        <v>21153</v>
      </c>
      <c r="B1953" s="25" t="s">
        <v>2171</v>
      </c>
      <c r="C1953" s="46">
        <v>972</v>
      </c>
      <c r="D1953" s="46">
        <v>972</v>
      </c>
      <c r="E1953" s="53">
        <v>209</v>
      </c>
      <c r="F1953" s="54">
        <v>751.32</v>
      </c>
      <c r="G1953" s="46">
        <v>751.32</v>
      </c>
      <c r="H1953" s="53">
        <v>0</v>
      </c>
      <c r="I1953" s="54"/>
      <c r="J1953" s="46">
        <v>106.2604</v>
      </c>
      <c r="K1953" s="54">
        <v>11.53055</v>
      </c>
      <c r="L1953" s="46">
        <v>16.351220000000001</v>
      </c>
      <c r="M1953" s="53">
        <f t="shared" si="120"/>
        <v>-4.8206700000000016</v>
      </c>
      <c r="N1953" s="11">
        <v>2.147890573724204</v>
      </c>
      <c r="O1953" s="11">
        <v>3.045876502585799</v>
      </c>
      <c r="P1953" s="11">
        <v>-0.8979859288615949</v>
      </c>
      <c r="Q1953" s="26">
        <v>1290</v>
      </c>
      <c r="R1953">
        <v>6200</v>
      </c>
      <c r="S1953">
        <v>14700</v>
      </c>
      <c r="T1953" s="27">
        <f t="shared" si="121"/>
        <v>22190</v>
      </c>
      <c r="U1953" s="46" t="str">
        <f t="shared" si="122"/>
        <v>KY</v>
      </c>
      <c r="V1953">
        <f t="shared" si="123"/>
        <v>47661.691830940086</v>
      </c>
    </row>
    <row r="1954" spans="1:22" x14ac:dyDescent="0.2">
      <c r="A1954" s="24">
        <v>42053</v>
      </c>
      <c r="B1954" s="25" t="s">
        <v>2172</v>
      </c>
      <c r="C1954" s="46">
        <v>1305</v>
      </c>
      <c r="D1954" s="46">
        <v>1305</v>
      </c>
      <c r="E1954" s="53">
        <v>98</v>
      </c>
      <c r="F1954" s="54">
        <v>936.6</v>
      </c>
      <c r="G1954" s="46">
        <v>936.6</v>
      </c>
      <c r="H1954" s="53">
        <v>0</v>
      </c>
      <c r="I1954" s="54"/>
      <c r="J1954" s="46">
        <v>106.2563</v>
      </c>
      <c r="K1954" s="54">
        <v>23.919709999999998</v>
      </c>
      <c r="L1954" s="46">
        <v>22.13194</v>
      </c>
      <c r="M1954" s="53">
        <f t="shared" si="120"/>
        <v>1.7877699999999983</v>
      </c>
      <c r="N1954" s="11">
        <v>4.455721508099491</v>
      </c>
      <c r="O1954" s="11">
        <v>4.1226988568827743</v>
      </c>
      <c r="P1954" s="11">
        <v>0.33302265121671709</v>
      </c>
      <c r="Q1954" s="26">
        <v>2610</v>
      </c>
      <c r="R1954">
        <v>4960</v>
      </c>
      <c r="S1954">
        <v>450</v>
      </c>
      <c r="T1954" s="27">
        <f t="shared" si="121"/>
        <v>8020</v>
      </c>
      <c r="U1954" s="46" t="str">
        <f t="shared" si="122"/>
        <v>PA</v>
      </c>
      <c r="V1954">
        <f t="shared" si="123"/>
        <v>35734.886494957915</v>
      </c>
    </row>
    <row r="1955" spans="1:22" x14ac:dyDescent="0.2">
      <c r="A1955" s="24">
        <v>46049</v>
      </c>
      <c r="B1955" s="25" t="s">
        <v>2173</v>
      </c>
      <c r="C1955" s="46">
        <v>333</v>
      </c>
      <c r="D1955" s="46">
        <v>333</v>
      </c>
      <c r="E1955" s="53">
        <v>180</v>
      </c>
      <c r="F1955" s="54">
        <v>156.4</v>
      </c>
      <c r="G1955" s="46">
        <v>156.4</v>
      </c>
      <c r="H1955" s="53">
        <v>3.399994</v>
      </c>
      <c r="I1955" s="54"/>
      <c r="J1955" s="46">
        <v>106.2085</v>
      </c>
      <c r="K1955" s="54">
        <v>0</v>
      </c>
      <c r="L1955" s="46">
        <v>0</v>
      </c>
      <c r="M1955" s="53">
        <f t="shared" si="120"/>
        <v>0</v>
      </c>
      <c r="N1955" s="11">
        <v>0</v>
      </c>
      <c r="O1955" s="11">
        <v>0</v>
      </c>
      <c r="P1955" s="11">
        <v>0</v>
      </c>
      <c r="Q1955" s="26">
        <v>0</v>
      </c>
      <c r="R1955">
        <v>0</v>
      </c>
      <c r="S1955">
        <v>0</v>
      </c>
      <c r="T1955" s="27">
        <f t="shared" si="121"/>
        <v>0</v>
      </c>
      <c r="U1955" s="46" t="str">
        <f t="shared" si="122"/>
        <v>SD</v>
      </c>
      <c r="V1955">
        <f t="shared" si="123"/>
        <v>0</v>
      </c>
    </row>
    <row r="1956" spans="1:22" x14ac:dyDescent="0.2">
      <c r="A1956" s="24">
        <v>13253</v>
      </c>
      <c r="B1956" s="25" t="s">
        <v>2174</v>
      </c>
      <c r="C1956" s="46">
        <v>896</v>
      </c>
      <c r="D1956" s="46">
        <v>1227</v>
      </c>
      <c r="E1956" s="53">
        <v>41</v>
      </c>
      <c r="F1956" s="54">
        <v>366.9</v>
      </c>
      <c r="G1956" s="46">
        <v>697.9</v>
      </c>
      <c r="H1956" s="53">
        <v>0</v>
      </c>
      <c r="I1956" s="54">
        <v>106.1995</v>
      </c>
      <c r="J1956" s="46">
        <v>106.1995</v>
      </c>
      <c r="K1956" s="54">
        <v>13.37843</v>
      </c>
      <c r="L1956" s="46">
        <v>20.388649999999998</v>
      </c>
      <c r="M1956" s="53">
        <f t="shared" si="120"/>
        <v>-7.0102199999999986</v>
      </c>
      <c r="N1956" s="11">
        <v>2.4921104100176579</v>
      </c>
      <c r="O1956" s="11">
        <v>3.7979618618333029</v>
      </c>
      <c r="P1956" s="11">
        <v>-1.305851451815645</v>
      </c>
      <c r="Q1956" s="26">
        <v>69760</v>
      </c>
      <c r="R1956">
        <v>12480</v>
      </c>
      <c r="S1956">
        <v>9020</v>
      </c>
      <c r="T1956" s="27">
        <f t="shared" si="121"/>
        <v>91260</v>
      </c>
      <c r="U1956" s="46" t="str">
        <f t="shared" si="122"/>
        <v>GA</v>
      </c>
      <c r="V1956">
        <f t="shared" si="123"/>
        <v>227429.99601821144</v>
      </c>
    </row>
    <row r="1957" spans="1:22" x14ac:dyDescent="0.2">
      <c r="A1957" s="24">
        <v>34039</v>
      </c>
      <c r="B1957" s="25" t="s">
        <v>2175</v>
      </c>
      <c r="C1957" s="46">
        <v>5274.74</v>
      </c>
      <c r="D1957" s="46">
        <v>4535.26</v>
      </c>
      <c r="E1957" s="53">
        <v>4917</v>
      </c>
      <c r="F1957" s="54">
        <v>4762.6629999999996</v>
      </c>
      <c r="G1957" s="46">
        <v>4023.1889999999999</v>
      </c>
      <c r="H1957" s="53">
        <v>4404.9279999999999</v>
      </c>
      <c r="I1957" s="54"/>
      <c r="J1957" s="46">
        <v>106.1986</v>
      </c>
      <c r="K1957" s="54">
        <v>24.008209999999998</v>
      </c>
      <c r="L1957" s="46">
        <v>22.487380000000002</v>
      </c>
      <c r="M1957" s="53">
        <f t="shared" si="120"/>
        <v>1.5208299999999966</v>
      </c>
      <c r="N1957" s="11">
        <v>4.4722071324430468</v>
      </c>
      <c r="O1957" s="11">
        <v>4.1889095949242838</v>
      </c>
      <c r="P1957" s="11">
        <v>0.28329753751876308</v>
      </c>
      <c r="Q1957" s="26">
        <v>990</v>
      </c>
      <c r="R1957">
        <v>260</v>
      </c>
      <c r="S1957">
        <v>0</v>
      </c>
      <c r="T1957" s="27">
        <f t="shared" si="121"/>
        <v>1250</v>
      </c>
      <c r="U1957" s="46" t="str">
        <f t="shared" si="122"/>
        <v>NJ</v>
      </c>
      <c r="V1957">
        <f t="shared" si="123"/>
        <v>5590.2589155538089</v>
      </c>
    </row>
    <row r="1958" spans="1:22" x14ac:dyDescent="0.2">
      <c r="A1958" s="24">
        <v>34003</v>
      </c>
      <c r="B1958" s="25" t="s">
        <v>2176</v>
      </c>
      <c r="C1958" s="46">
        <v>5148</v>
      </c>
      <c r="D1958" s="46">
        <v>4035</v>
      </c>
      <c r="E1958" s="53">
        <v>4505</v>
      </c>
      <c r="F1958" s="54">
        <v>4319.62</v>
      </c>
      <c r="G1958" s="46">
        <v>3206.62</v>
      </c>
      <c r="H1958" s="53">
        <v>3676.62</v>
      </c>
      <c r="I1958" s="54"/>
      <c r="J1958" s="46">
        <v>106.181</v>
      </c>
      <c r="K1958" s="54">
        <v>25.480689999999999</v>
      </c>
      <c r="L1958" s="46">
        <v>23.651199999999999</v>
      </c>
      <c r="M1958" s="53">
        <f t="shared" si="120"/>
        <v>1.8294899999999998</v>
      </c>
      <c r="N1958" s="11">
        <v>4.7464981170012361</v>
      </c>
      <c r="O1958" s="11">
        <v>4.405703937562901</v>
      </c>
      <c r="P1958" s="11">
        <v>0.34079417943833512</v>
      </c>
      <c r="Q1958" s="26">
        <v>1280</v>
      </c>
      <c r="R1958">
        <v>150</v>
      </c>
      <c r="S1958">
        <v>180</v>
      </c>
      <c r="T1958" s="27">
        <f t="shared" si="121"/>
        <v>1610</v>
      </c>
      <c r="U1958" s="46" t="str">
        <f t="shared" si="122"/>
        <v>NJ</v>
      </c>
      <c r="V1958">
        <f t="shared" si="123"/>
        <v>7641.8619683719899</v>
      </c>
    </row>
    <row r="1959" spans="1:22" x14ac:dyDescent="0.2">
      <c r="A1959" s="24">
        <v>54091</v>
      </c>
      <c r="B1959" s="25" t="s">
        <v>2177</v>
      </c>
      <c r="C1959" s="46">
        <v>1305</v>
      </c>
      <c r="D1959" s="46">
        <v>0</v>
      </c>
      <c r="E1959" s="53">
        <v>12</v>
      </c>
      <c r="F1959" s="54">
        <v>1072.42</v>
      </c>
      <c r="G1959" s="46">
        <v>0</v>
      </c>
      <c r="H1959" s="53">
        <v>0</v>
      </c>
      <c r="I1959" s="54"/>
      <c r="J1959" s="46">
        <v>106.1592</v>
      </c>
      <c r="K1959" s="54">
        <v>24.670529999999999</v>
      </c>
      <c r="L1959" s="46">
        <v>22.585699999999999</v>
      </c>
      <c r="M1959" s="53">
        <f t="shared" si="120"/>
        <v>2.0848300000000002</v>
      </c>
      <c r="N1959" s="11">
        <v>4.5955829371348456</v>
      </c>
      <c r="O1959" s="11">
        <v>4.2072244715961311</v>
      </c>
      <c r="P1959" s="11">
        <v>0.38835846553871528</v>
      </c>
      <c r="Q1959" s="26">
        <v>1970</v>
      </c>
      <c r="R1959">
        <v>15760</v>
      </c>
      <c r="S1959">
        <v>0</v>
      </c>
      <c r="T1959" s="27">
        <f t="shared" si="121"/>
        <v>17730</v>
      </c>
      <c r="U1959" s="46" t="str">
        <f t="shared" si="122"/>
        <v>WV</v>
      </c>
      <c r="V1959">
        <f t="shared" si="123"/>
        <v>81479.685475400809</v>
      </c>
    </row>
    <row r="1960" spans="1:22" x14ac:dyDescent="0.2">
      <c r="A1960" s="24">
        <v>42041</v>
      </c>
      <c r="B1960" s="25" t="s">
        <v>2178</v>
      </c>
      <c r="C1960" s="46">
        <v>2567</v>
      </c>
      <c r="D1960" s="46">
        <v>2827</v>
      </c>
      <c r="E1960" s="53">
        <v>1193</v>
      </c>
      <c r="F1960" s="54">
        <v>1940.62</v>
      </c>
      <c r="G1960" s="46">
        <v>2200.62</v>
      </c>
      <c r="H1960" s="53">
        <v>566.62</v>
      </c>
      <c r="I1960" s="54"/>
      <c r="J1960" s="46">
        <v>106.1234</v>
      </c>
      <c r="K1960" s="54">
        <v>24.543289999999999</v>
      </c>
      <c r="L1960" s="46">
        <v>22.751239999999999</v>
      </c>
      <c r="M1960" s="53">
        <f t="shared" si="120"/>
        <v>1.7920499999999997</v>
      </c>
      <c r="N1960" s="11">
        <v>4.571880893728359</v>
      </c>
      <c r="O1960" s="11">
        <v>4.2380609716394329</v>
      </c>
      <c r="P1960" s="11">
        <v>0.33381992208892552</v>
      </c>
      <c r="Q1960" s="26">
        <v>72470</v>
      </c>
      <c r="R1960">
        <v>81640</v>
      </c>
      <c r="S1960">
        <v>0</v>
      </c>
      <c r="T1960" s="27">
        <f t="shared" si="121"/>
        <v>154110</v>
      </c>
      <c r="U1960" s="46" t="str">
        <f t="shared" si="122"/>
        <v>PA</v>
      </c>
      <c r="V1960">
        <f t="shared" si="123"/>
        <v>704572.56453247741</v>
      </c>
    </row>
    <row r="1961" spans="1:22" x14ac:dyDescent="0.2">
      <c r="A1961" s="24">
        <v>40123</v>
      </c>
      <c r="B1961" s="25" t="s">
        <v>2179</v>
      </c>
      <c r="C1961" s="46">
        <v>593</v>
      </c>
      <c r="D1961" s="46">
        <v>593</v>
      </c>
      <c r="E1961" s="53">
        <v>593</v>
      </c>
      <c r="F1961" s="54">
        <v>234.68</v>
      </c>
      <c r="G1961" s="46">
        <v>234.68</v>
      </c>
      <c r="H1961" s="53">
        <v>234.68</v>
      </c>
      <c r="I1961" s="54"/>
      <c r="J1961" s="46">
        <v>106.1014</v>
      </c>
      <c r="K1961" s="54">
        <v>11.508459999999999</v>
      </c>
      <c r="L1961" s="46">
        <v>15.352919999999999</v>
      </c>
      <c r="M1961" s="53">
        <f t="shared" si="120"/>
        <v>-3.8444599999999998</v>
      </c>
      <c r="N1961" s="11">
        <v>2.1437756873767562</v>
      </c>
      <c r="O1961" s="11">
        <v>2.859914934425662</v>
      </c>
      <c r="P1961" s="11">
        <v>-0.7161392470489053</v>
      </c>
      <c r="Q1961" s="26">
        <v>10370</v>
      </c>
      <c r="R1961">
        <v>68430</v>
      </c>
      <c r="S1961">
        <v>191100</v>
      </c>
      <c r="T1961" s="27">
        <f t="shared" si="121"/>
        <v>269900</v>
      </c>
      <c r="U1961" s="46" t="str">
        <f t="shared" si="122"/>
        <v>OK</v>
      </c>
      <c r="V1961">
        <f t="shared" si="123"/>
        <v>578605.05802298652</v>
      </c>
    </row>
    <row r="1962" spans="1:22" x14ac:dyDescent="0.2">
      <c r="A1962" s="24">
        <v>36037</v>
      </c>
      <c r="B1962" s="25" t="s">
        <v>2180</v>
      </c>
      <c r="C1962" s="46">
        <v>760</v>
      </c>
      <c r="D1962" s="46">
        <v>217</v>
      </c>
      <c r="E1962" s="53">
        <v>110</v>
      </c>
      <c r="F1962" s="54">
        <v>579.5</v>
      </c>
      <c r="G1962" s="46">
        <v>36.5</v>
      </c>
      <c r="H1962" s="53">
        <v>0</v>
      </c>
      <c r="I1962" s="54">
        <v>106.0729</v>
      </c>
      <c r="J1962" s="46">
        <v>106.0729</v>
      </c>
      <c r="K1962" s="54">
        <v>20.25076</v>
      </c>
      <c r="L1962" s="46">
        <v>18.688199999999998</v>
      </c>
      <c r="M1962" s="53">
        <f t="shared" si="120"/>
        <v>1.5625600000000013</v>
      </c>
      <c r="N1962" s="11">
        <v>3.7722759551583551</v>
      </c>
      <c r="O1962" s="11">
        <v>3.481205026635561</v>
      </c>
      <c r="P1962" s="11">
        <v>0.29107092852279343</v>
      </c>
      <c r="Q1962" s="26">
        <v>98060</v>
      </c>
      <c r="R1962">
        <v>87120</v>
      </c>
      <c r="S1962">
        <v>880</v>
      </c>
      <c r="T1962" s="27">
        <f t="shared" si="121"/>
        <v>186060</v>
      </c>
      <c r="U1962" s="46" t="str">
        <f t="shared" si="122"/>
        <v>NY</v>
      </c>
      <c r="V1962">
        <f t="shared" si="123"/>
        <v>701869.66421676357</v>
      </c>
    </row>
    <row r="1963" spans="1:22" x14ac:dyDescent="0.2">
      <c r="A1963" s="24">
        <v>55055</v>
      </c>
      <c r="B1963" s="25" t="s">
        <v>2181</v>
      </c>
      <c r="C1963" s="46">
        <v>1309</v>
      </c>
      <c r="D1963" s="46">
        <v>1297</v>
      </c>
      <c r="E1963" s="53">
        <v>254</v>
      </c>
      <c r="F1963" s="54">
        <v>952.98</v>
      </c>
      <c r="G1963" s="46">
        <v>940.98</v>
      </c>
      <c r="H1963" s="53">
        <v>0</v>
      </c>
      <c r="I1963" s="54">
        <v>106.0729</v>
      </c>
      <c r="J1963" s="46">
        <v>106.0729</v>
      </c>
      <c r="K1963" s="54">
        <v>17.57499</v>
      </c>
      <c r="L1963" s="46">
        <v>15.683529999999999</v>
      </c>
      <c r="M1963" s="53">
        <f t="shared" si="120"/>
        <v>1.8914600000000004</v>
      </c>
      <c r="N1963" s="11">
        <v>3.2738382257825651</v>
      </c>
      <c r="O1963" s="11">
        <v>2.9215003837389171</v>
      </c>
      <c r="P1963" s="11">
        <v>0.35233784204364788</v>
      </c>
      <c r="Q1963" s="26">
        <v>169800</v>
      </c>
      <c r="R1963">
        <v>58010</v>
      </c>
      <c r="S1963">
        <v>3030</v>
      </c>
      <c r="T1963" s="27">
        <f t="shared" si="121"/>
        <v>230840</v>
      </c>
      <c r="U1963" s="46" t="str">
        <f t="shared" si="122"/>
        <v>WI</v>
      </c>
      <c r="V1963">
        <f t="shared" si="123"/>
        <v>755732.81603964732</v>
      </c>
    </row>
    <row r="1964" spans="1:22" x14ac:dyDescent="0.2">
      <c r="A1964" s="24">
        <v>13313</v>
      </c>
      <c r="B1964" s="25" t="s">
        <v>2182</v>
      </c>
      <c r="C1964" s="46">
        <v>1201</v>
      </c>
      <c r="D1964" s="46">
        <v>1623</v>
      </c>
      <c r="E1964" s="53">
        <v>1144</v>
      </c>
      <c r="F1964" s="54">
        <v>683.5</v>
      </c>
      <c r="G1964" s="46">
        <v>1105.5</v>
      </c>
      <c r="H1964" s="53">
        <v>626.5</v>
      </c>
      <c r="I1964" s="54">
        <v>105.8198</v>
      </c>
      <c r="J1964" s="46">
        <v>105.8198</v>
      </c>
      <c r="K1964" s="54">
        <v>12.811730000000001</v>
      </c>
      <c r="L1964" s="46">
        <v>20.991949999999999</v>
      </c>
      <c r="M1964" s="53">
        <f t="shared" si="120"/>
        <v>-8.1802199999999985</v>
      </c>
      <c r="N1964" s="11">
        <v>2.3865465307465481</v>
      </c>
      <c r="O1964" s="11">
        <v>3.9103435247312399</v>
      </c>
      <c r="P1964" s="11">
        <v>-1.523796993984694</v>
      </c>
      <c r="Q1964" s="26">
        <v>3750</v>
      </c>
      <c r="R1964">
        <v>32560</v>
      </c>
      <c r="S1964">
        <v>6600</v>
      </c>
      <c r="T1964" s="27">
        <f t="shared" si="121"/>
        <v>42910</v>
      </c>
      <c r="U1964" s="46" t="str">
        <f t="shared" si="122"/>
        <v>GA</v>
      </c>
      <c r="V1964">
        <f t="shared" si="123"/>
        <v>102406.71163433438</v>
      </c>
    </row>
    <row r="1965" spans="1:22" x14ac:dyDescent="0.2">
      <c r="A1965" s="24">
        <v>34027</v>
      </c>
      <c r="B1965" s="25" t="s">
        <v>2183</v>
      </c>
      <c r="C1965" s="46">
        <v>11025</v>
      </c>
      <c r="D1965" s="46">
        <v>10461</v>
      </c>
      <c r="E1965" s="53">
        <v>10675</v>
      </c>
      <c r="F1965" s="54">
        <v>10280.76</v>
      </c>
      <c r="G1965" s="46">
        <v>9716.76</v>
      </c>
      <c r="H1965" s="53">
        <v>9930.76</v>
      </c>
      <c r="I1965" s="54"/>
      <c r="J1965" s="46">
        <v>105.8053</v>
      </c>
      <c r="K1965" s="54">
        <v>24.87097</v>
      </c>
      <c r="L1965" s="46">
        <v>22.651219999999999</v>
      </c>
      <c r="M1965" s="53">
        <f t="shared" si="120"/>
        <v>2.2197500000000012</v>
      </c>
      <c r="N1965" s="11">
        <v>4.6329205477949857</v>
      </c>
      <c r="O1965" s="11">
        <v>4.2194294219575967</v>
      </c>
      <c r="P1965" s="11">
        <v>0.41349112583738901</v>
      </c>
      <c r="Q1965" s="26">
        <v>9630</v>
      </c>
      <c r="R1965">
        <v>12220</v>
      </c>
      <c r="S1965">
        <v>500</v>
      </c>
      <c r="T1965" s="27">
        <f t="shared" si="121"/>
        <v>22350</v>
      </c>
      <c r="U1965" s="46" t="str">
        <f t="shared" si="122"/>
        <v>NJ</v>
      </c>
      <c r="V1965">
        <f t="shared" si="123"/>
        <v>103545.77424321794</v>
      </c>
    </row>
    <row r="1966" spans="1:22" x14ac:dyDescent="0.2">
      <c r="A1966" s="24">
        <v>40009</v>
      </c>
      <c r="B1966" s="25" t="s">
        <v>2184</v>
      </c>
      <c r="C1966" s="46">
        <v>475</v>
      </c>
      <c r="D1966" s="46">
        <v>475</v>
      </c>
      <c r="E1966" s="53">
        <v>419</v>
      </c>
      <c r="F1966" s="54">
        <v>116.68</v>
      </c>
      <c r="G1966" s="46">
        <v>116.68</v>
      </c>
      <c r="H1966" s="53">
        <v>60.679989999999997</v>
      </c>
      <c r="I1966" s="54"/>
      <c r="J1966" s="46">
        <v>105.76130000000001</v>
      </c>
      <c r="K1966" s="54">
        <v>11.508459999999999</v>
      </c>
      <c r="L1966" s="46">
        <v>14.93953</v>
      </c>
      <c r="M1966" s="53">
        <f t="shared" si="120"/>
        <v>-3.4310700000000001</v>
      </c>
      <c r="N1966" s="11">
        <v>2.1437756873767562</v>
      </c>
      <c r="O1966" s="11">
        <v>2.7829093723083429</v>
      </c>
      <c r="P1966" s="11">
        <v>-0.63913368493158673</v>
      </c>
      <c r="Q1966" s="26">
        <v>86580</v>
      </c>
      <c r="R1966">
        <v>0</v>
      </c>
      <c r="S1966">
        <v>218870</v>
      </c>
      <c r="T1966" s="27">
        <f t="shared" si="121"/>
        <v>305450</v>
      </c>
      <c r="U1966" s="46" t="str">
        <f t="shared" si="122"/>
        <v>OK</v>
      </c>
      <c r="V1966">
        <f t="shared" si="123"/>
        <v>654816.28370923013</v>
      </c>
    </row>
    <row r="1967" spans="1:22" x14ac:dyDescent="0.2">
      <c r="A1967" s="24">
        <v>34041</v>
      </c>
      <c r="B1967" s="25" t="s">
        <v>2185</v>
      </c>
      <c r="C1967" s="46">
        <v>6489</v>
      </c>
      <c r="D1967" s="46">
        <v>5007</v>
      </c>
      <c r="E1967" s="53">
        <v>5595</v>
      </c>
      <c r="F1967" s="54">
        <v>5820.5</v>
      </c>
      <c r="G1967" s="46">
        <v>4338.5</v>
      </c>
      <c r="H1967" s="53">
        <v>4926.5</v>
      </c>
      <c r="I1967" s="54"/>
      <c r="J1967" s="46">
        <v>105.7497</v>
      </c>
      <c r="K1967" s="54">
        <v>23.845130000000001</v>
      </c>
      <c r="L1967" s="46">
        <v>22.087669999999999</v>
      </c>
      <c r="M1967" s="53">
        <f t="shared" si="120"/>
        <v>1.7574600000000018</v>
      </c>
      <c r="N1967" s="11">
        <v>4.4418288768730232</v>
      </c>
      <c r="O1967" s="11">
        <v>4.1144523191461717</v>
      </c>
      <c r="P1967" s="11">
        <v>0.3273765577268512</v>
      </c>
      <c r="Q1967" s="26">
        <v>45970</v>
      </c>
      <c r="R1967">
        <v>24360</v>
      </c>
      <c r="S1967">
        <v>390</v>
      </c>
      <c r="T1967" s="27">
        <f t="shared" si="121"/>
        <v>70720</v>
      </c>
      <c r="U1967" s="46" t="str">
        <f t="shared" si="122"/>
        <v>NJ</v>
      </c>
      <c r="V1967">
        <f t="shared" si="123"/>
        <v>314126.1381724602</v>
      </c>
    </row>
    <row r="1968" spans="1:22" x14ac:dyDescent="0.2">
      <c r="A1968" s="24">
        <v>13255</v>
      </c>
      <c r="B1968" s="25" t="s">
        <v>2186</v>
      </c>
      <c r="C1968" s="46">
        <v>1649</v>
      </c>
      <c r="D1968" s="46">
        <v>2688</v>
      </c>
      <c r="E1968" s="53">
        <v>1395</v>
      </c>
      <c r="F1968" s="54">
        <v>1129.48</v>
      </c>
      <c r="G1968" s="46">
        <v>2168.48</v>
      </c>
      <c r="H1968" s="53">
        <v>875.48</v>
      </c>
      <c r="I1968" s="54">
        <v>105.6932</v>
      </c>
      <c r="J1968" s="46">
        <v>105.6932</v>
      </c>
      <c r="K1968" s="54">
        <v>12.498710000000001</v>
      </c>
      <c r="L1968" s="46">
        <v>22.687729999999998</v>
      </c>
      <c r="M1968" s="53">
        <f t="shared" si="120"/>
        <v>-10.189019999999998</v>
      </c>
      <c r="N1968" s="11">
        <v>2.328237715695475</v>
      </c>
      <c r="O1968" s="11">
        <v>4.226230440542718</v>
      </c>
      <c r="P1968" s="11">
        <v>-1.8979927248472439</v>
      </c>
      <c r="Q1968" s="26">
        <v>200</v>
      </c>
      <c r="R1968">
        <v>31000</v>
      </c>
      <c r="S1968">
        <v>5340</v>
      </c>
      <c r="T1968" s="27">
        <f t="shared" si="121"/>
        <v>36540</v>
      </c>
      <c r="U1968" s="46" t="str">
        <f t="shared" si="122"/>
        <v>GA</v>
      </c>
      <c r="V1968">
        <f t="shared" si="123"/>
        <v>85073.806131512654</v>
      </c>
    </row>
    <row r="1969" spans="1:22" x14ac:dyDescent="0.2">
      <c r="A1969" s="24">
        <v>22117</v>
      </c>
      <c r="B1969" s="25" t="s">
        <v>2187</v>
      </c>
      <c r="C1969" s="46">
        <v>776</v>
      </c>
      <c r="D1969" s="46">
        <v>1296</v>
      </c>
      <c r="E1969" s="53">
        <v>182</v>
      </c>
      <c r="F1969" s="54">
        <v>451.56</v>
      </c>
      <c r="G1969" s="46">
        <v>971.56</v>
      </c>
      <c r="H1969" s="53">
        <v>0</v>
      </c>
      <c r="I1969" s="54">
        <v>105.6932</v>
      </c>
      <c r="J1969" s="46">
        <v>105.6932</v>
      </c>
      <c r="K1969" s="54">
        <v>11.374879999999999</v>
      </c>
      <c r="L1969" s="46">
        <v>16.577369999999998</v>
      </c>
      <c r="M1969" s="53">
        <f t="shared" si="120"/>
        <v>-5.2024899999999992</v>
      </c>
      <c r="N1969" s="11">
        <v>2.1188926399212509</v>
      </c>
      <c r="O1969" s="11">
        <v>3.0880033268264229</v>
      </c>
      <c r="P1969" s="11">
        <v>-0.96911068690517221</v>
      </c>
      <c r="Q1969" s="26">
        <v>17020</v>
      </c>
      <c r="R1969">
        <v>54190</v>
      </c>
      <c r="S1969">
        <v>16250</v>
      </c>
      <c r="T1969" s="27">
        <f t="shared" si="121"/>
        <v>87460</v>
      </c>
      <c r="U1969" s="46" t="str">
        <f t="shared" si="122"/>
        <v>LA</v>
      </c>
      <c r="V1969">
        <f t="shared" si="123"/>
        <v>185318.35028751261</v>
      </c>
    </row>
    <row r="1970" spans="1:22" x14ac:dyDescent="0.2">
      <c r="A1970" s="24">
        <v>28025</v>
      </c>
      <c r="B1970" s="25" t="s">
        <v>2188</v>
      </c>
      <c r="C1970" s="46">
        <v>689</v>
      </c>
      <c r="D1970" s="46">
        <v>302</v>
      </c>
      <c r="E1970" s="53">
        <v>176</v>
      </c>
      <c r="F1970" s="54">
        <v>396.36</v>
      </c>
      <c r="G1970" s="46">
        <v>9.359985</v>
      </c>
      <c r="H1970" s="53">
        <v>0</v>
      </c>
      <c r="I1970" s="54">
        <v>105.6932</v>
      </c>
      <c r="J1970" s="46">
        <v>105.6932</v>
      </c>
      <c r="K1970" s="54">
        <v>11.012829999999999</v>
      </c>
      <c r="L1970" s="46">
        <v>15.72898</v>
      </c>
      <c r="M1970" s="53">
        <f t="shared" si="120"/>
        <v>-4.7161500000000007</v>
      </c>
      <c r="N1970" s="11">
        <v>2.0514506027056059</v>
      </c>
      <c r="O1970" s="11">
        <v>2.9299667298000989</v>
      </c>
      <c r="P1970" s="11">
        <v>-0.87851612709449312</v>
      </c>
      <c r="Q1970" s="26">
        <v>28560</v>
      </c>
      <c r="R1970">
        <v>65790</v>
      </c>
      <c r="S1970">
        <v>1850</v>
      </c>
      <c r="T1970" s="27">
        <f t="shared" si="121"/>
        <v>96200</v>
      </c>
      <c r="U1970" s="46" t="str">
        <f t="shared" si="122"/>
        <v>MS</v>
      </c>
      <c r="V1970">
        <f t="shared" si="123"/>
        <v>197349.54798027928</v>
      </c>
    </row>
    <row r="1971" spans="1:22" x14ac:dyDescent="0.2">
      <c r="A1971" s="24">
        <v>48007</v>
      </c>
      <c r="B1971" s="25" t="s">
        <v>2189</v>
      </c>
      <c r="C1971" s="46">
        <v>445.54500000000002</v>
      </c>
      <c r="D1971" s="46">
        <v>497.56</v>
      </c>
      <c r="E1971" s="53">
        <v>437.69499999999999</v>
      </c>
      <c r="F1971" s="54">
        <v>246.1653</v>
      </c>
      <c r="G1971" s="46">
        <v>298.18</v>
      </c>
      <c r="H1971" s="53">
        <v>238.31460000000001</v>
      </c>
      <c r="I1971" s="54"/>
      <c r="J1971" s="46">
        <v>105.58920000000001</v>
      </c>
      <c r="K1971" s="54">
        <v>11.4861</v>
      </c>
      <c r="L1971" s="46">
        <v>15.51089</v>
      </c>
      <c r="M1971" s="53">
        <f t="shared" si="120"/>
        <v>-4.0247899999999994</v>
      </c>
      <c r="N1971" s="11">
        <v>2.1396105059041921</v>
      </c>
      <c r="O1971" s="11">
        <v>2.8893413081833059</v>
      </c>
      <c r="P1971" s="11">
        <v>-0.74973080227911404</v>
      </c>
      <c r="Q1971" s="26">
        <v>2350</v>
      </c>
      <c r="R1971">
        <v>7470</v>
      </c>
      <c r="S1971">
        <v>12510</v>
      </c>
      <c r="T1971" s="27">
        <f t="shared" si="121"/>
        <v>22330</v>
      </c>
      <c r="U1971" s="46" t="str">
        <f t="shared" si="122"/>
        <v>TX</v>
      </c>
      <c r="V1971">
        <f t="shared" si="123"/>
        <v>47777.502596840612</v>
      </c>
    </row>
    <row r="1972" spans="1:22" x14ac:dyDescent="0.2">
      <c r="A1972" s="24">
        <v>48013</v>
      </c>
      <c r="B1972" s="25" t="s">
        <v>2190</v>
      </c>
      <c r="C1972" s="46">
        <v>675</v>
      </c>
      <c r="D1972" s="46">
        <v>675</v>
      </c>
      <c r="E1972" s="53">
        <v>675</v>
      </c>
      <c r="F1972" s="54">
        <v>475.62</v>
      </c>
      <c r="G1972" s="46">
        <v>475.62</v>
      </c>
      <c r="H1972" s="53">
        <v>475.62</v>
      </c>
      <c r="I1972" s="54"/>
      <c r="J1972" s="46">
        <v>105.58920000000001</v>
      </c>
      <c r="K1972" s="54">
        <v>11.4861</v>
      </c>
      <c r="L1972" s="46">
        <v>15.76778</v>
      </c>
      <c r="M1972" s="53">
        <f t="shared" si="120"/>
        <v>-4.2816799999999997</v>
      </c>
      <c r="N1972" s="11">
        <v>2.1396105059041921</v>
      </c>
      <c r="O1972" s="11">
        <v>2.9371943255575008</v>
      </c>
      <c r="P1972" s="11">
        <v>-0.79758381965330805</v>
      </c>
      <c r="Q1972" s="26">
        <v>87750</v>
      </c>
      <c r="R1972">
        <v>176130</v>
      </c>
      <c r="S1972">
        <v>52870</v>
      </c>
      <c r="T1972" s="27">
        <f t="shared" si="121"/>
        <v>316750</v>
      </c>
      <c r="U1972" s="46" t="str">
        <f t="shared" si="122"/>
        <v>TX</v>
      </c>
      <c r="V1972">
        <f t="shared" si="123"/>
        <v>677721.6277451528</v>
      </c>
    </row>
    <row r="1973" spans="1:22" x14ac:dyDescent="0.2">
      <c r="A1973" s="24">
        <v>48015</v>
      </c>
      <c r="B1973" s="25" t="s">
        <v>2191</v>
      </c>
      <c r="C1973" s="46">
        <v>1730</v>
      </c>
      <c r="D1973" s="46">
        <v>1730</v>
      </c>
      <c r="E1973" s="53">
        <v>1730</v>
      </c>
      <c r="F1973" s="54">
        <v>1530.62</v>
      </c>
      <c r="G1973" s="46">
        <v>1530.62</v>
      </c>
      <c r="H1973" s="53">
        <v>1530.62</v>
      </c>
      <c r="I1973" s="54"/>
      <c r="J1973" s="46">
        <v>105.58920000000001</v>
      </c>
      <c r="K1973" s="54">
        <v>11.4861</v>
      </c>
      <c r="L1973" s="46">
        <v>15.570589999999999</v>
      </c>
      <c r="M1973" s="53">
        <f t="shared" si="120"/>
        <v>-4.0844899999999988</v>
      </c>
      <c r="N1973" s="11">
        <v>2.1396105059041921</v>
      </c>
      <c r="O1973" s="11">
        <v>2.9004621191811628</v>
      </c>
      <c r="P1973" s="11">
        <v>-0.76085161327697048</v>
      </c>
      <c r="Q1973" s="26">
        <v>30190</v>
      </c>
      <c r="R1973">
        <v>222070</v>
      </c>
      <c r="S1973">
        <v>12720</v>
      </c>
      <c r="T1973" s="27">
        <f t="shared" si="121"/>
        <v>264980</v>
      </c>
      <c r="U1973" s="46" t="str">
        <f t="shared" si="122"/>
        <v>TX</v>
      </c>
      <c r="V1973">
        <f t="shared" si="123"/>
        <v>566953.99185449281</v>
      </c>
    </row>
    <row r="1974" spans="1:22" x14ac:dyDescent="0.2">
      <c r="A1974" s="24">
        <v>48019</v>
      </c>
      <c r="B1974" s="25" t="s">
        <v>2192</v>
      </c>
      <c r="C1974" s="46">
        <v>574</v>
      </c>
      <c r="D1974" s="46">
        <v>821</v>
      </c>
      <c r="E1974" s="53">
        <v>294</v>
      </c>
      <c r="F1974" s="54">
        <v>374.62</v>
      </c>
      <c r="G1974" s="46">
        <v>621.62</v>
      </c>
      <c r="H1974" s="53">
        <v>94.62</v>
      </c>
      <c r="I1974" s="54"/>
      <c r="J1974" s="46">
        <v>105.58920000000001</v>
      </c>
      <c r="K1974" s="54">
        <v>11.4861</v>
      </c>
      <c r="L1974" s="46">
        <v>15.463190000000001</v>
      </c>
      <c r="M1974" s="53">
        <f t="shared" si="120"/>
        <v>-3.9770900000000005</v>
      </c>
      <c r="N1974" s="11">
        <v>2.1396105059041921</v>
      </c>
      <c r="O1974" s="11">
        <v>2.880455836079491</v>
      </c>
      <c r="P1974" s="11">
        <v>-0.7408453301752993</v>
      </c>
      <c r="Q1974" s="26">
        <v>1060</v>
      </c>
      <c r="R1974">
        <v>1250</v>
      </c>
      <c r="S1974">
        <v>64920</v>
      </c>
      <c r="T1974" s="27">
        <f t="shared" si="121"/>
        <v>67230</v>
      </c>
      <c r="U1974" s="46" t="str">
        <f t="shared" si="122"/>
        <v>TX</v>
      </c>
      <c r="V1974">
        <f t="shared" si="123"/>
        <v>143846.01431193884</v>
      </c>
    </row>
    <row r="1975" spans="1:22" x14ac:dyDescent="0.2">
      <c r="A1975" s="24">
        <v>48021</v>
      </c>
      <c r="B1975" s="25" t="s">
        <v>2193</v>
      </c>
      <c r="C1975" s="46">
        <v>325</v>
      </c>
      <c r="D1975" s="46">
        <v>1169</v>
      </c>
      <c r="E1975" s="53">
        <v>471</v>
      </c>
      <c r="F1975" s="54">
        <v>125.62</v>
      </c>
      <c r="G1975" s="46">
        <v>969.62</v>
      </c>
      <c r="H1975" s="53">
        <v>271.62</v>
      </c>
      <c r="I1975" s="54"/>
      <c r="J1975" s="46">
        <v>105.58920000000001</v>
      </c>
      <c r="K1975" s="54">
        <v>11.4861</v>
      </c>
      <c r="L1975" s="46">
        <v>15.233090000000001</v>
      </c>
      <c r="M1975" s="53">
        <f t="shared" si="120"/>
        <v>-3.7469900000000003</v>
      </c>
      <c r="N1975" s="11">
        <v>2.1396105059041921</v>
      </c>
      <c r="O1975" s="11">
        <v>2.837593212786246</v>
      </c>
      <c r="P1975" s="11">
        <v>-0.69798270688205311</v>
      </c>
      <c r="Q1975" s="26">
        <v>22040</v>
      </c>
      <c r="R1975">
        <v>138700</v>
      </c>
      <c r="S1975">
        <v>16430</v>
      </c>
      <c r="T1975" s="27">
        <f t="shared" si="121"/>
        <v>177170</v>
      </c>
      <c r="U1975" s="46" t="str">
        <f t="shared" si="122"/>
        <v>TX</v>
      </c>
      <c r="V1975">
        <f t="shared" si="123"/>
        <v>379074.79333104572</v>
      </c>
    </row>
    <row r="1976" spans="1:22" x14ac:dyDescent="0.2">
      <c r="A1976" s="24">
        <v>48025</v>
      </c>
      <c r="B1976" s="25" t="s">
        <v>2194</v>
      </c>
      <c r="C1976" s="46">
        <v>654</v>
      </c>
      <c r="D1976" s="46">
        <v>654</v>
      </c>
      <c r="E1976" s="53">
        <v>654</v>
      </c>
      <c r="F1976" s="54">
        <v>454.62</v>
      </c>
      <c r="G1976" s="46">
        <v>454.62</v>
      </c>
      <c r="H1976" s="53">
        <v>454.62</v>
      </c>
      <c r="I1976" s="54"/>
      <c r="J1976" s="46">
        <v>105.58920000000001</v>
      </c>
      <c r="K1976" s="54">
        <v>11.4861</v>
      </c>
      <c r="L1976" s="46">
        <v>15.3307</v>
      </c>
      <c r="M1976" s="53">
        <f t="shared" si="120"/>
        <v>-3.8445999999999998</v>
      </c>
      <c r="N1976" s="11">
        <v>2.1396105059041921</v>
      </c>
      <c r="O1976" s="11">
        <v>2.855775831906862</v>
      </c>
      <c r="P1976" s="11">
        <v>-0.71616532600266913</v>
      </c>
      <c r="Q1976" s="26">
        <v>77440</v>
      </c>
      <c r="R1976">
        <v>179820</v>
      </c>
      <c r="S1976">
        <v>18110</v>
      </c>
      <c r="T1976" s="27">
        <f t="shared" si="121"/>
        <v>275370</v>
      </c>
      <c r="U1976" s="46" t="str">
        <f t="shared" si="122"/>
        <v>TX</v>
      </c>
      <c r="V1976">
        <f t="shared" si="123"/>
        <v>589184.54501083738</v>
      </c>
    </row>
    <row r="1977" spans="1:22" x14ac:dyDescent="0.2">
      <c r="A1977" s="24">
        <v>48027</v>
      </c>
      <c r="B1977" s="25" t="s">
        <v>2195</v>
      </c>
      <c r="C1977" s="46">
        <v>1092</v>
      </c>
      <c r="D1977" s="46">
        <v>1102</v>
      </c>
      <c r="E1977" s="53">
        <v>1083</v>
      </c>
      <c r="F1977" s="54">
        <v>892.62</v>
      </c>
      <c r="G1977" s="46">
        <v>902.62</v>
      </c>
      <c r="H1977" s="53">
        <v>883.62</v>
      </c>
      <c r="I1977" s="54"/>
      <c r="J1977" s="46">
        <v>105.58920000000001</v>
      </c>
      <c r="K1977" s="54">
        <v>11.4861</v>
      </c>
      <c r="L1977" s="46">
        <v>15.44716</v>
      </c>
      <c r="M1977" s="53">
        <f t="shared" si="120"/>
        <v>-3.9610599999999998</v>
      </c>
      <c r="N1977" s="11">
        <v>2.1396105059041921</v>
      </c>
      <c r="O1977" s="11">
        <v>2.8774697958735351</v>
      </c>
      <c r="P1977" s="11">
        <v>-0.73785928996934214</v>
      </c>
      <c r="Q1977" s="26">
        <v>127290</v>
      </c>
      <c r="R1977">
        <v>52050</v>
      </c>
      <c r="S1977">
        <v>223050</v>
      </c>
      <c r="T1977" s="27">
        <f t="shared" si="121"/>
        <v>402390</v>
      </c>
      <c r="U1977" s="46" t="str">
        <f t="shared" si="122"/>
        <v>TX</v>
      </c>
      <c r="V1977">
        <f t="shared" si="123"/>
        <v>860957.87147078791</v>
      </c>
    </row>
    <row r="1978" spans="1:22" x14ac:dyDescent="0.2">
      <c r="A1978" s="24">
        <v>48029</v>
      </c>
      <c r="B1978" s="25" t="s">
        <v>2196</v>
      </c>
      <c r="C1978" s="46">
        <v>1395</v>
      </c>
      <c r="D1978" s="46">
        <v>1395</v>
      </c>
      <c r="E1978" s="53">
        <v>1166</v>
      </c>
      <c r="F1978" s="54">
        <v>1195.6199999999999</v>
      </c>
      <c r="G1978" s="46">
        <v>1195.6199999999999</v>
      </c>
      <c r="H1978" s="53">
        <v>966.62</v>
      </c>
      <c r="I1978" s="54"/>
      <c r="J1978" s="46">
        <v>105.58920000000001</v>
      </c>
      <c r="K1978" s="54">
        <v>11.4861</v>
      </c>
      <c r="L1978" s="46">
        <v>15.79091</v>
      </c>
      <c r="M1978" s="53">
        <f t="shared" si="120"/>
        <v>-4.3048099999999998</v>
      </c>
      <c r="N1978" s="11">
        <v>2.1396105059041921</v>
      </c>
      <c r="O1978" s="11">
        <v>2.9415029412757652</v>
      </c>
      <c r="P1978" s="11">
        <v>-0.80189243537157306</v>
      </c>
      <c r="Q1978" s="26">
        <v>45310</v>
      </c>
      <c r="R1978">
        <v>79500</v>
      </c>
      <c r="S1978">
        <v>39700</v>
      </c>
      <c r="T1978" s="27">
        <f t="shared" si="121"/>
        <v>164510</v>
      </c>
      <c r="U1978" s="46" t="str">
        <f t="shared" si="122"/>
        <v>TX</v>
      </c>
      <c r="V1978">
        <f t="shared" si="123"/>
        <v>351987.32432629867</v>
      </c>
    </row>
    <row r="1979" spans="1:22" x14ac:dyDescent="0.2">
      <c r="A1979" s="24">
        <v>48031</v>
      </c>
      <c r="B1979" s="25" t="s">
        <v>2197</v>
      </c>
      <c r="C1979" s="46">
        <v>1211</v>
      </c>
      <c r="D1979" s="46">
        <v>1211</v>
      </c>
      <c r="E1979" s="53">
        <v>1211</v>
      </c>
      <c r="F1979" s="54">
        <v>1011.62</v>
      </c>
      <c r="G1979" s="46">
        <v>1011.62</v>
      </c>
      <c r="H1979" s="53">
        <v>1011.62</v>
      </c>
      <c r="I1979" s="54"/>
      <c r="J1979" s="46">
        <v>105.58920000000001</v>
      </c>
      <c r="K1979" s="54">
        <v>11.4861</v>
      </c>
      <c r="L1979" s="46">
        <v>15.391540000000001</v>
      </c>
      <c r="M1979" s="53">
        <f t="shared" si="120"/>
        <v>-3.9054400000000005</v>
      </c>
      <c r="N1979" s="11">
        <v>2.1396105059041921</v>
      </c>
      <c r="O1979" s="11">
        <v>2.867109000099652</v>
      </c>
      <c r="P1979" s="11">
        <v>-0.72749849419545964</v>
      </c>
      <c r="Q1979" s="26">
        <v>960</v>
      </c>
      <c r="R1979">
        <v>1750</v>
      </c>
      <c r="S1979">
        <v>70470</v>
      </c>
      <c r="T1979" s="27">
        <f t="shared" si="121"/>
        <v>73180</v>
      </c>
      <c r="U1979" s="46" t="str">
        <f t="shared" si="122"/>
        <v>TX</v>
      </c>
      <c r="V1979">
        <f t="shared" si="123"/>
        <v>156576.69682206877</v>
      </c>
    </row>
    <row r="1980" spans="1:22" x14ac:dyDescent="0.2">
      <c r="A1980" s="24">
        <v>48035</v>
      </c>
      <c r="B1980" s="25" t="s">
        <v>2198</v>
      </c>
      <c r="C1980" s="46">
        <v>478</v>
      </c>
      <c r="D1980" s="46">
        <v>873</v>
      </c>
      <c r="E1980" s="53">
        <v>346</v>
      </c>
      <c r="F1980" s="54">
        <v>278.62</v>
      </c>
      <c r="G1980" s="46">
        <v>673.62</v>
      </c>
      <c r="H1980" s="53">
        <v>146.62</v>
      </c>
      <c r="I1980" s="54"/>
      <c r="J1980" s="46">
        <v>105.58920000000001</v>
      </c>
      <c r="K1980" s="54">
        <v>11.4861</v>
      </c>
      <c r="L1980" s="46">
        <v>15.055490000000001</v>
      </c>
      <c r="M1980" s="53">
        <f t="shared" si="120"/>
        <v>-3.5693900000000003</v>
      </c>
      <c r="N1980" s="11">
        <v>2.1396105059041921</v>
      </c>
      <c r="O1980" s="11">
        <v>2.8045101971544311</v>
      </c>
      <c r="P1980" s="11">
        <v>-0.66489969125023851</v>
      </c>
      <c r="Q1980" s="26">
        <v>13070</v>
      </c>
      <c r="R1980">
        <v>18650</v>
      </c>
      <c r="S1980">
        <v>386990</v>
      </c>
      <c r="T1980" s="27">
        <f t="shared" si="121"/>
        <v>418710</v>
      </c>
      <c r="U1980" s="46" t="str">
        <f t="shared" si="122"/>
        <v>TX</v>
      </c>
      <c r="V1980">
        <f t="shared" si="123"/>
        <v>895876.31492714433</v>
      </c>
    </row>
    <row r="1981" spans="1:22" x14ac:dyDescent="0.2">
      <c r="A1981" s="24">
        <v>48039</v>
      </c>
      <c r="B1981" s="25" t="s">
        <v>2199</v>
      </c>
      <c r="C1981" s="46">
        <v>1293</v>
      </c>
      <c r="D1981" s="46">
        <v>1293</v>
      </c>
      <c r="E1981" s="53">
        <v>1293</v>
      </c>
      <c r="F1981" s="54">
        <v>1093.6199999999999</v>
      </c>
      <c r="G1981" s="46">
        <v>1093.6199999999999</v>
      </c>
      <c r="H1981" s="53">
        <v>1093.6199999999999</v>
      </c>
      <c r="I1981" s="54"/>
      <c r="J1981" s="46">
        <v>105.58920000000001</v>
      </c>
      <c r="K1981" s="54">
        <v>11.4861</v>
      </c>
      <c r="L1981" s="46">
        <v>15.228669999999999</v>
      </c>
      <c r="M1981" s="53">
        <f t="shared" si="120"/>
        <v>-3.7425699999999988</v>
      </c>
      <c r="N1981" s="11">
        <v>2.1396105059041921</v>
      </c>
      <c r="O1981" s="11">
        <v>2.8367698629602729</v>
      </c>
      <c r="P1981" s="11">
        <v>-0.6971593570560809</v>
      </c>
      <c r="Q1981" s="26">
        <v>101780</v>
      </c>
      <c r="R1981">
        <v>230390</v>
      </c>
      <c r="S1981">
        <v>21420</v>
      </c>
      <c r="T1981" s="27">
        <f t="shared" si="121"/>
        <v>353590</v>
      </c>
      <c r="U1981" s="46" t="str">
        <f t="shared" si="122"/>
        <v>TX</v>
      </c>
      <c r="V1981">
        <f t="shared" si="123"/>
        <v>756544.87878266326</v>
      </c>
    </row>
    <row r="1982" spans="1:22" x14ac:dyDescent="0.2">
      <c r="A1982" s="24">
        <v>48041</v>
      </c>
      <c r="B1982" s="25" t="s">
        <v>2200</v>
      </c>
      <c r="C1982" s="46">
        <v>1517</v>
      </c>
      <c r="D1982" s="46">
        <v>1517</v>
      </c>
      <c r="E1982" s="53">
        <v>1517</v>
      </c>
      <c r="F1982" s="54">
        <v>1317.62</v>
      </c>
      <c r="G1982" s="46">
        <v>1317.62</v>
      </c>
      <c r="H1982" s="53">
        <v>1317.62</v>
      </c>
      <c r="I1982" s="54"/>
      <c r="J1982" s="46">
        <v>105.58920000000001</v>
      </c>
      <c r="K1982" s="54">
        <v>11.4861</v>
      </c>
      <c r="L1982" s="46">
        <v>15.411289999999999</v>
      </c>
      <c r="M1982" s="53">
        <f t="shared" si="120"/>
        <v>-3.9251899999999988</v>
      </c>
      <c r="N1982" s="11">
        <v>2.1396105059041921</v>
      </c>
      <c r="O1982" s="11">
        <v>2.870787995362762</v>
      </c>
      <c r="P1982" s="11">
        <v>-0.73117748945856942</v>
      </c>
      <c r="Q1982" s="26">
        <v>28080</v>
      </c>
      <c r="R1982">
        <v>126550</v>
      </c>
      <c r="S1982">
        <v>20590</v>
      </c>
      <c r="T1982" s="27">
        <f t="shared" si="121"/>
        <v>175220</v>
      </c>
      <c r="U1982" s="46" t="str">
        <f t="shared" si="122"/>
        <v>TX</v>
      </c>
      <c r="V1982">
        <f t="shared" si="123"/>
        <v>374902.55284453253</v>
      </c>
    </row>
    <row r="1983" spans="1:22" x14ac:dyDescent="0.2">
      <c r="A1983" s="24">
        <v>48047</v>
      </c>
      <c r="B1983" s="25" t="s">
        <v>2201</v>
      </c>
      <c r="C1983" s="46">
        <v>394</v>
      </c>
      <c r="D1983" s="46">
        <v>428</v>
      </c>
      <c r="E1983" s="53">
        <v>394</v>
      </c>
      <c r="F1983" s="54">
        <v>194.62</v>
      </c>
      <c r="G1983" s="46">
        <v>228.62</v>
      </c>
      <c r="H1983" s="53">
        <v>194.62</v>
      </c>
      <c r="I1983" s="54"/>
      <c r="J1983" s="46">
        <v>105.58920000000001</v>
      </c>
      <c r="K1983" s="54">
        <v>11.4861</v>
      </c>
      <c r="L1983" s="46">
        <v>15.553190000000001</v>
      </c>
      <c r="M1983" s="53">
        <f t="shared" si="120"/>
        <v>-4.0670900000000003</v>
      </c>
      <c r="N1983" s="11">
        <v>2.1396105059041921</v>
      </c>
      <c r="O1983" s="11">
        <v>2.897220877784803</v>
      </c>
      <c r="P1983" s="11">
        <v>-0.75761037188061064</v>
      </c>
      <c r="Q1983" s="26">
        <v>6740</v>
      </c>
      <c r="R1983">
        <v>63760</v>
      </c>
      <c r="S1983">
        <v>253920</v>
      </c>
      <c r="T1983" s="27">
        <f t="shared" si="121"/>
        <v>324420</v>
      </c>
      <c r="U1983" s="46" t="str">
        <f t="shared" si="122"/>
        <v>TX</v>
      </c>
      <c r="V1983">
        <f t="shared" si="123"/>
        <v>694132.44032543804</v>
      </c>
    </row>
    <row r="1984" spans="1:22" x14ac:dyDescent="0.2">
      <c r="A1984" s="24">
        <v>48049</v>
      </c>
      <c r="B1984" s="25" t="s">
        <v>2202</v>
      </c>
      <c r="C1984" s="46">
        <v>643</v>
      </c>
      <c r="D1984" s="46">
        <v>643</v>
      </c>
      <c r="E1984" s="53">
        <v>643</v>
      </c>
      <c r="F1984" s="54">
        <v>443.62</v>
      </c>
      <c r="G1984" s="46">
        <v>443.62</v>
      </c>
      <c r="H1984" s="53">
        <v>443.62</v>
      </c>
      <c r="I1984" s="54"/>
      <c r="J1984" s="46">
        <v>105.58920000000001</v>
      </c>
      <c r="K1984" s="54">
        <v>11.4861</v>
      </c>
      <c r="L1984" s="46">
        <v>15.202629999999999</v>
      </c>
      <c r="M1984" s="53">
        <f t="shared" si="120"/>
        <v>-3.7165299999999988</v>
      </c>
      <c r="N1984" s="11">
        <v>2.1396105059041921</v>
      </c>
      <c r="O1984" s="11">
        <v>2.8319191775602031</v>
      </c>
      <c r="P1984" s="11">
        <v>-0.69230867165601073</v>
      </c>
      <c r="Q1984" s="26">
        <v>30790</v>
      </c>
      <c r="R1984">
        <v>20650</v>
      </c>
      <c r="S1984">
        <v>136450</v>
      </c>
      <c r="T1984" s="27">
        <f t="shared" si="121"/>
        <v>187890</v>
      </c>
      <c r="U1984" s="46" t="str">
        <f t="shared" si="122"/>
        <v>TX</v>
      </c>
      <c r="V1984">
        <f t="shared" si="123"/>
        <v>402011.41795433866</v>
      </c>
    </row>
    <row r="1985" spans="1:22" x14ac:dyDescent="0.2">
      <c r="A1985" s="24">
        <v>48051</v>
      </c>
      <c r="B1985" s="25" t="s">
        <v>2203</v>
      </c>
      <c r="C1985" s="46">
        <v>589</v>
      </c>
      <c r="D1985" s="46">
        <v>1116</v>
      </c>
      <c r="E1985" s="53">
        <v>542</v>
      </c>
      <c r="F1985" s="54">
        <v>389.62</v>
      </c>
      <c r="G1985" s="46">
        <v>916.62</v>
      </c>
      <c r="H1985" s="53">
        <v>342.62</v>
      </c>
      <c r="I1985" s="54"/>
      <c r="J1985" s="46">
        <v>105.58920000000001</v>
      </c>
      <c r="K1985" s="54">
        <v>11.4861</v>
      </c>
      <c r="L1985" s="46">
        <v>15.355549999999999</v>
      </c>
      <c r="M1985" s="53">
        <f t="shared" si="120"/>
        <v>-3.8694499999999987</v>
      </c>
      <c r="N1985" s="11">
        <v>2.1396105059041921</v>
      </c>
      <c r="O1985" s="11">
        <v>2.860404846199939</v>
      </c>
      <c r="P1985" s="11">
        <v>-0.72079434029574663</v>
      </c>
      <c r="Q1985" s="26">
        <v>44720</v>
      </c>
      <c r="R1985">
        <v>151200</v>
      </c>
      <c r="S1985">
        <v>7490</v>
      </c>
      <c r="T1985" s="27">
        <f t="shared" si="121"/>
        <v>203410</v>
      </c>
      <c r="U1985" s="46" t="str">
        <f t="shared" si="122"/>
        <v>TX</v>
      </c>
      <c r="V1985">
        <f t="shared" si="123"/>
        <v>435218.17300597171</v>
      </c>
    </row>
    <row r="1986" spans="1:22" x14ac:dyDescent="0.2">
      <c r="A1986" s="24">
        <v>48053</v>
      </c>
      <c r="B1986" s="25" t="s">
        <v>2204</v>
      </c>
      <c r="C1986" s="46">
        <v>392</v>
      </c>
      <c r="D1986" s="46">
        <v>821</v>
      </c>
      <c r="E1986" s="53">
        <v>340</v>
      </c>
      <c r="F1986" s="54">
        <v>192.62</v>
      </c>
      <c r="G1986" s="46">
        <v>621.62</v>
      </c>
      <c r="H1986" s="53">
        <v>140.62</v>
      </c>
      <c r="I1986" s="54"/>
      <c r="J1986" s="46">
        <v>105.58920000000001</v>
      </c>
      <c r="K1986" s="54">
        <v>11.4861</v>
      </c>
      <c r="L1986" s="46">
        <v>15.61204</v>
      </c>
      <c r="M1986" s="53">
        <f t="shared" si="120"/>
        <v>-4.1259399999999999</v>
      </c>
      <c r="N1986" s="11">
        <v>2.1396105059041921</v>
      </c>
      <c r="O1986" s="11">
        <v>2.908183352277665</v>
      </c>
      <c r="P1986" s="11">
        <v>-0.76857284637347267</v>
      </c>
      <c r="Q1986" s="26">
        <v>1330</v>
      </c>
      <c r="R1986">
        <v>520</v>
      </c>
      <c r="S1986">
        <v>144540</v>
      </c>
      <c r="T1986" s="27">
        <f t="shared" si="121"/>
        <v>146390</v>
      </c>
      <c r="U1986" s="46" t="str">
        <f t="shared" si="122"/>
        <v>TX</v>
      </c>
      <c r="V1986">
        <f t="shared" si="123"/>
        <v>313217.5819593147</v>
      </c>
    </row>
    <row r="1987" spans="1:22" x14ac:dyDescent="0.2">
      <c r="A1987" s="24">
        <v>48055</v>
      </c>
      <c r="B1987" s="25" t="s">
        <v>2205</v>
      </c>
      <c r="C1987" s="46">
        <v>470</v>
      </c>
      <c r="D1987" s="46">
        <v>1272</v>
      </c>
      <c r="E1987" s="53">
        <v>532</v>
      </c>
      <c r="F1987" s="54">
        <v>270.62</v>
      </c>
      <c r="G1987" s="46">
        <v>1072.6199999999999</v>
      </c>
      <c r="H1987" s="53">
        <v>332.62</v>
      </c>
      <c r="I1987" s="54"/>
      <c r="J1987" s="46">
        <v>105.58920000000001</v>
      </c>
      <c r="K1987" s="54">
        <v>11.4861</v>
      </c>
      <c r="L1987" s="46">
        <v>15.34071</v>
      </c>
      <c r="M1987" s="53">
        <f t="shared" si="120"/>
        <v>-3.8546099999999992</v>
      </c>
      <c r="N1987" s="11">
        <v>2.1396105059041921</v>
      </c>
      <c r="O1987" s="11">
        <v>2.8576404771009738</v>
      </c>
      <c r="P1987" s="11">
        <v>-0.71802997119678191</v>
      </c>
      <c r="Q1987" s="26">
        <v>19700</v>
      </c>
      <c r="R1987">
        <v>83880</v>
      </c>
      <c r="S1987">
        <v>26550</v>
      </c>
      <c r="T1987" s="27">
        <f t="shared" si="121"/>
        <v>130130</v>
      </c>
      <c r="U1987" s="46" t="str">
        <f t="shared" si="122"/>
        <v>TX</v>
      </c>
      <c r="V1987">
        <f t="shared" si="123"/>
        <v>278427.5151333125</v>
      </c>
    </row>
    <row r="1988" spans="1:22" x14ac:dyDescent="0.2">
      <c r="A1988" s="24">
        <v>48057</v>
      </c>
      <c r="B1988" s="25" t="s">
        <v>2206</v>
      </c>
      <c r="C1988" s="46">
        <v>732</v>
      </c>
      <c r="D1988" s="46">
        <v>732</v>
      </c>
      <c r="E1988" s="53">
        <v>732</v>
      </c>
      <c r="F1988" s="54">
        <v>532.62</v>
      </c>
      <c r="G1988" s="46">
        <v>532.62</v>
      </c>
      <c r="H1988" s="53">
        <v>532.62</v>
      </c>
      <c r="I1988" s="54"/>
      <c r="J1988" s="46">
        <v>105.58920000000001</v>
      </c>
      <c r="K1988" s="54">
        <v>11.4861</v>
      </c>
      <c r="L1988" s="46">
        <v>15.32546</v>
      </c>
      <c r="M1988" s="53">
        <f t="shared" si="120"/>
        <v>-3.8393599999999992</v>
      </c>
      <c r="N1988" s="11">
        <v>2.1396105059041921</v>
      </c>
      <c r="O1988" s="11">
        <v>2.8547997339231301</v>
      </c>
      <c r="P1988" s="11">
        <v>-0.71518922801893747</v>
      </c>
      <c r="Q1988" s="26">
        <v>67710</v>
      </c>
      <c r="R1988">
        <v>50260</v>
      </c>
      <c r="S1988">
        <v>18580</v>
      </c>
      <c r="T1988" s="27">
        <f t="shared" si="121"/>
        <v>136550</v>
      </c>
      <c r="U1988" s="46" t="str">
        <f t="shared" si="122"/>
        <v>TX</v>
      </c>
      <c r="V1988">
        <f t="shared" si="123"/>
        <v>292163.81458121742</v>
      </c>
    </row>
    <row r="1989" spans="1:22" x14ac:dyDescent="0.2">
      <c r="A1989" s="24">
        <v>48059</v>
      </c>
      <c r="B1989" s="25" t="s">
        <v>2207</v>
      </c>
      <c r="C1989" s="46">
        <v>417</v>
      </c>
      <c r="D1989" s="46">
        <v>417</v>
      </c>
      <c r="E1989" s="53">
        <v>417</v>
      </c>
      <c r="F1989" s="54">
        <v>217.62</v>
      </c>
      <c r="G1989" s="46">
        <v>217.62</v>
      </c>
      <c r="H1989" s="53">
        <v>217.62</v>
      </c>
      <c r="I1989" s="54"/>
      <c r="J1989" s="46">
        <v>105.58920000000001</v>
      </c>
      <c r="K1989" s="54">
        <v>11.4861</v>
      </c>
      <c r="L1989" s="46">
        <v>15.29189</v>
      </c>
      <c r="M1989" s="53">
        <f t="shared" si="120"/>
        <v>-3.80579</v>
      </c>
      <c r="N1989" s="11">
        <v>2.1396105059041921</v>
      </c>
      <c r="O1989" s="11">
        <v>2.8485463733670491</v>
      </c>
      <c r="P1989" s="11">
        <v>-0.70893586746285653</v>
      </c>
      <c r="Q1989" s="26">
        <v>23120</v>
      </c>
      <c r="R1989">
        <v>10880</v>
      </c>
      <c r="S1989">
        <v>122140</v>
      </c>
      <c r="T1989" s="27">
        <f t="shared" si="121"/>
        <v>156140</v>
      </c>
      <c r="U1989" s="46" t="str">
        <f t="shared" si="122"/>
        <v>TX</v>
      </c>
      <c r="V1989">
        <f t="shared" si="123"/>
        <v>334078.78439188056</v>
      </c>
    </row>
    <row r="1990" spans="1:22" x14ac:dyDescent="0.2">
      <c r="A1990" s="24">
        <v>48061</v>
      </c>
      <c r="B1990" s="25" t="s">
        <v>2208</v>
      </c>
      <c r="C1990" s="46">
        <v>797</v>
      </c>
      <c r="D1990" s="46">
        <v>1143</v>
      </c>
      <c r="E1990" s="53">
        <v>716</v>
      </c>
      <c r="F1990" s="54">
        <v>597.62</v>
      </c>
      <c r="G1990" s="46">
        <v>943.62</v>
      </c>
      <c r="H1990" s="53">
        <v>516.62</v>
      </c>
      <c r="I1990" s="54"/>
      <c r="J1990" s="46">
        <v>105.58920000000001</v>
      </c>
      <c r="K1990" s="54">
        <v>11.4861</v>
      </c>
      <c r="L1990" s="46">
        <v>15.432729999999999</v>
      </c>
      <c r="M1990" s="53">
        <f t="shared" si="120"/>
        <v>-3.946629999999999</v>
      </c>
      <c r="N1990" s="11">
        <v>2.1396105059041921</v>
      </c>
      <c r="O1990" s="11">
        <v>2.8747818008534489</v>
      </c>
      <c r="P1990" s="11">
        <v>-0.73517129494925693</v>
      </c>
      <c r="Q1990" s="26">
        <v>197670</v>
      </c>
      <c r="R1990">
        <v>28660</v>
      </c>
      <c r="S1990">
        <v>14760</v>
      </c>
      <c r="T1990" s="27">
        <f t="shared" si="121"/>
        <v>241090</v>
      </c>
      <c r="U1990" s="46" t="str">
        <f t="shared" si="122"/>
        <v>TX</v>
      </c>
      <c r="V1990">
        <f t="shared" si="123"/>
        <v>515838.69686844165</v>
      </c>
    </row>
    <row r="1991" spans="1:22" x14ac:dyDescent="0.2">
      <c r="A1991" s="24">
        <v>48071</v>
      </c>
      <c r="B1991" s="25" t="s">
        <v>2209</v>
      </c>
      <c r="C1991" s="46">
        <v>642</v>
      </c>
      <c r="D1991" s="46">
        <v>642</v>
      </c>
      <c r="E1991" s="53">
        <v>642</v>
      </c>
      <c r="F1991" s="54">
        <v>442.62</v>
      </c>
      <c r="G1991" s="46">
        <v>442.62</v>
      </c>
      <c r="H1991" s="53">
        <v>442.62</v>
      </c>
      <c r="I1991" s="54"/>
      <c r="J1991" s="46">
        <v>105.58920000000001</v>
      </c>
      <c r="K1991" s="54">
        <v>11.4861</v>
      </c>
      <c r="L1991" s="46">
        <v>15.2973</v>
      </c>
      <c r="M1991" s="53">
        <f t="shared" si="120"/>
        <v>-3.8111999999999995</v>
      </c>
      <c r="N1991" s="11">
        <v>2.1396105059041921</v>
      </c>
      <c r="O1991" s="11">
        <v>2.8495541386517789</v>
      </c>
      <c r="P1991" s="11">
        <v>-0.70994363274758676</v>
      </c>
      <c r="Q1991" s="26">
        <v>53290</v>
      </c>
      <c r="R1991">
        <v>117760</v>
      </c>
      <c r="S1991">
        <v>5080</v>
      </c>
      <c r="T1991" s="27">
        <f t="shared" si="121"/>
        <v>176130</v>
      </c>
      <c r="U1991" s="46" t="str">
        <f t="shared" si="122"/>
        <v>TX</v>
      </c>
      <c r="V1991">
        <f t="shared" si="123"/>
        <v>376849.59840490535</v>
      </c>
    </row>
    <row r="1992" spans="1:22" x14ac:dyDescent="0.2">
      <c r="A1992" s="24">
        <v>48083</v>
      </c>
      <c r="B1992" s="25" t="s">
        <v>2210</v>
      </c>
      <c r="C1992" s="46">
        <v>470</v>
      </c>
      <c r="D1992" s="46">
        <v>470</v>
      </c>
      <c r="E1992" s="53">
        <v>470</v>
      </c>
      <c r="F1992" s="54">
        <v>270.62</v>
      </c>
      <c r="G1992" s="46">
        <v>270.62</v>
      </c>
      <c r="H1992" s="53">
        <v>270.62</v>
      </c>
      <c r="I1992" s="54"/>
      <c r="J1992" s="46">
        <v>105.58920000000001</v>
      </c>
      <c r="K1992" s="54">
        <v>11.4861</v>
      </c>
      <c r="L1992" s="46">
        <v>15.575390000000001</v>
      </c>
      <c r="M1992" s="53">
        <f t="shared" si="120"/>
        <v>-4.0892900000000001</v>
      </c>
      <c r="N1992" s="11">
        <v>2.1396105059041921</v>
      </c>
      <c r="O1992" s="11">
        <v>2.9013562547387801</v>
      </c>
      <c r="P1992" s="11">
        <v>-0.76174574883458734</v>
      </c>
      <c r="Q1992" s="26">
        <v>59890</v>
      </c>
      <c r="R1992">
        <v>2510</v>
      </c>
      <c r="S1992">
        <v>157340</v>
      </c>
      <c r="T1992" s="27">
        <f t="shared" si="121"/>
        <v>219740</v>
      </c>
      <c r="U1992" s="46" t="str">
        <f t="shared" si="122"/>
        <v>TX</v>
      </c>
      <c r="V1992">
        <f t="shared" si="123"/>
        <v>470158.0125673872</v>
      </c>
    </row>
    <row r="1993" spans="1:22" x14ac:dyDescent="0.2">
      <c r="A1993" s="24">
        <v>48089</v>
      </c>
      <c r="B1993" s="25" t="s">
        <v>2211</v>
      </c>
      <c r="C1993" s="46">
        <v>1314</v>
      </c>
      <c r="D1993" s="46">
        <v>1314</v>
      </c>
      <c r="E1993" s="53">
        <v>1314</v>
      </c>
      <c r="F1993" s="54">
        <v>1114.6199999999999</v>
      </c>
      <c r="G1993" s="46">
        <v>1114.6199999999999</v>
      </c>
      <c r="H1993" s="53">
        <v>1114.6199999999999</v>
      </c>
      <c r="I1993" s="54"/>
      <c r="J1993" s="46">
        <v>105.58920000000001</v>
      </c>
      <c r="K1993" s="54">
        <v>11.4861</v>
      </c>
      <c r="L1993" s="46">
        <v>15.68703</v>
      </c>
      <c r="M1993" s="53">
        <f t="shared" si="120"/>
        <v>-4.2009299999999996</v>
      </c>
      <c r="N1993" s="11">
        <v>2.1396105059041921</v>
      </c>
      <c r="O1993" s="11">
        <v>2.9221523575830131</v>
      </c>
      <c r="P1993" s="11">
        <v>-0.78254185167882029</v>
      </c>
      <c r="Q1993" s="26">
        <v>116260</v>
      </c>
      <c r="R1993">
        <v>199610</v>
      </c>
      <c r="S1993">
        <v>10180</v>
      </c>
      <c r="T1993" s="27">
        <f t="shared" si="121"/>
        <v>326050</v>
      </c>
      <c r="U1993" s="46" t="str">
        <f t="shared" si="122"/>
        <v>TX</v>
      </c>
      <c r="V1993">
        <f t="shared" si="123"/>
        <v>697620.00545006187</v>
      </c>
    </row>
    <row r="1994" spans="1:22" x14ac:dyDescent="0.2">
      <c r="A1994" s="24">
        <v>48091</v>
      </c>
      <c r="B1994" s="25" t="s">
        <v>2212</v>
      </c>
      <c r="C1994" s="46">
        <v>1090</v>
      </c>
      <c r="D1994" s="46">
        <v>1559</v>
      </c>
      <c r="E1994" s="53">
        <v>956</v>
      </c>
      <c r="F1994" s="54">
        <v>890.62</v>
      </c>
      <c r="G1994" s="46">
        <v>1359.62</v>
      </c>
      <c r="H1994" s="53">
        <v>756.62</v>
      </c>
      <c r="I1994" s="54"/>
      <c r="J1994" s="46">
        <v>105.58920000000001</v>
      </c>
      <c r="K1994" s="54">
        <v>11.4861</v>
      </c>
      <c r="L1994" s="46">
        <v>15.28806</v>
      </c>
      <c r="M1994" s="53">
        <f t="shared" si="120"/>
        <v>-3.8019599999999993</v>
      </c>
      <c r="N1994" s="11">
        <v>2.1396105059041921</v>
      </c>
      <c r="O1994" s="11">
        <v>2.8478329277033669</v>
      </c>
      <c r="P1994" s="11">
        <v>-0.70822242179917483</v>
      </c>
      <c r="Q1994" s="26">
        <v>3880</v>
      </c>
      <c r="R1994">
        <v>3340</v>
      </c>
      <c r="S1994">
        <v>53280</v>
      </c>
      <c r="T1994" s="27">
        <f t="shared" si="121"/>
        <v>60500</v>
      </c>
      <c r="U1994" s="46" t="str">
        <f t="shared" si="122"/>
        <v>TX</v>
      </c>
      <c r="V1994">
        <f t="shared" si="123"/>
        <v>129446.43560720362</v>
      </c>
    </row>
    <row r="1995" spans="1:22" x14ac:dyDescent="0.2">
      <c r="A1995" s="24">
        <v>48093</v>
      </c>
      <c r="B1995" s="25" t="s">
        <v>2213</v>
      </c>
      <c r="C1995" s="46">
        <v>765</v>
      </c>
      <c r="D1995" s="46">
        <v>765</v>
      </c>
      <c r="E1995" s="53">
        <v>715</v>
      </c>
      <c r="F1995" s="54">
        <v>565.62</v>
      </c>
      <c r="G1995" s="46">
        <v>565.62</v>
      </c>
      <c r="H1995" s="53">
        <v>515.62</v>
      </c>
      <c r="I1995" s="54"/>
      <c r="J1995" s="46">
        <v>105.58920000000001</v>
      </c>
      <c r="K1995" s="54">
        <v>11.4861</v>
      </c>
      <c r="L1995" s="46">
        <v>15.23227</v>
      </c>
      <c r="M1995" s="53">
        <f t="shared" si="120"/>
        <v>-3.7461699999999993</v>
      </c>
      <c r="N1995" s="11">
        <v>2.1396105059041921</v>
      </c>
      <c r="O1995" s="11">
        <v>2.8374404646284859</v>
      </c>
      <c r="P1995" s="11">
        <v>-0.69782995872429343</v>
      </c>
      <c r="Q1995" s="26">
        <v>50490</v>
      </c>
      <c r="R1995">
        <v>44190</v>
      </c>
      <c r="S1995">
        <v>233750</v>
      </c>
      <c r="T1995" s="27">
        <f t="shared" si="121"/>
        <v>328430</v>
      </c>
      <c r="U1995" s="46" t="str">
        <f t="shared" si="122"/>
        <v>TX</v>
      </c>
      <c r="V1995">
        <f t="shared" si="123"/>
        <v>702712.27845411387</v>
      </c>
    </row>
    <row r="1996" spans="1:22" x14ac:dyDescent="0.2">
      <c r="A1996" s="24">
        <v>48095</v>
      </c>
      <c r="B1996" s="25" t="s">
        <v>2214</v>
      </c>
      <c r="C1996" s="46">
        <v>393</v>
      </c>
      <c r="D1996" s="46">
        <v>393</v>
      </c>
      <c r="E1996" s="53">
        <v>393</v>
      </c>
      <c r="F1996" s="54">
        <v>193.62</v>
      </c>
      <c r="G1996" s="46">
        <v>193.62</v>
      </c>
      <c r="H1996" s="53">
        <v>193.62</v>
      </c>
      <c r="I1996" s="54"/>
      <c r="J1996" s="46">
        <v>105.58920000000001</v>
      </c>
      <c r="K1996" s="54">
        <v>11.4861</v>
      </c>
      <c r="L1996" s="46">
        <v>15.355740000000001</v>
      </c>
      <c r="M1996" s="53">
        <f t="shared" ref="M1996:M2059" si="124">K1996-L1996</f>
        <v>-3.8696400000000004</v>
      </c>
      <c r="N1996" s="11">
        <v>2.1396105059041921</v>
      </c>
      <c r="O1996" s="11">
        <v>2.8604402390657619</v>
      </c>
      <c r="P1996" s="11">
        <v>-0.72082973316156917</v>
      </c>
      <c r="Q1996" s="26">
        <v>55560</v>
      </c>
      <c r="R1996">
        <v>1930</v>
      </c>
      <c r="S1996">
        <v>31150</v>
      </c>
      <c r="T1996" s="27">
        <f t="shared" ref="T1996:T2059" si="125">SUM(Q1996:S1996)</f>
        <v>88640</v>
      </c>
      <c r="U1996" s="46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">
      <c r="A1997" s="24">
        <v>48099</v>
      </c>
      <c r="B1997" s="25" t="s">
        <v>2215</v>
      </c>
      <c r="C1997" s="46">
        <v>569</v>
      </c>
      <c r="D1997" s="46">
        <v>569</v>
      </c>
      <c r="E1997" s="53">
        <v>569</v>
      </c>
      <c r="F1997" s="54">
        <v>369.62</v>
      </c>
      <c r="G1997" s="46">
        <v>369.62</v>
      </c>
      <c r="H1997" s="53">
        <v>369.62</v>
      </c>
      <c r="I1997" s="54"/>
      <c r="J1997" s="46">
        <v>105.58920000000001</v>
      </c>
      <c r="K1997" s="54">
        <v>11.4861</v>
      </c>
      <c r="L1997" s="46">
        <v>15.43671</v>
      </c>
      <c r="M1997" s="53">
        <f t="shared" si="124"/>
        <v>-3.9506099999999993</v>
      </c>
      <c r="N1997" s="11">
        <v>2.1396105059041921</v>
      </c>
      <c r="O1997" s="11">
        <v>2.8755231882533061</v>
      </c>
      <c r="P1997" s="11">
        <v>-0.73591268234911422</v>
      </c>
      <c r="Q1997" s="26">
        <v>26290</v>
      </c>
      <c r="R1997">
        <v>8370</v>
      </c>
      <c r="S1997">
        <v>265850</v>
      </c>
      <c r="T1997" s="27">
        <f t="shared" si="125"/>
        <v>300510</v>
      </c>
      <c r="U1997" s="46" t="str">
        <f t="shared" si="126"/>
        <v>TX</v>
      </c>
      <c r="V1997">
        <f t="shared" si="127"/>
        <v>642974.35312926874</v>
      </c>
    </row>
    <row r="1998" spans="1:22" x14ac:dyDescent="0.2">
      <c r="A1998" s="24">
        <v>48123</v>
      </c>
      <c r="B1998" s="25" t="s">
        <v>2216</v>
      </c>
      <c r="C1998" s="46">
        <v>760</v>
      </c>
      <c r="D1998" s="46">
        <v>760</v>
      </c>
      <c r="E1998" s="53">
        <v>760</v>
      </c>
      <c r="F1998" s="54">
        <v>560.62</v>
      </c>
      <c r="G1998" s="46">
        <v>560.62</v>
      </c>
      <c r="H1998" s="53">
        <v>560.62</v>
      </c>
      <c r="I1998" s="54"/>
      <c r="J1998" s="46">
        <v>105.58920000000001</v>
      </c>
      <c r="K1998" s="54">
        <v>11.4861</v>
      </c>
      <c r="L1998" s="46">
        <v>15.78317</v>
      </c>
      <c r="M1998" s="53">
        <f t="shared" si="124"/>
        <v>-4.2970699999999997</v>
      </c>
      <c r="N1998" s="11">
        <v>2.1396105059041921</v>
      </c>
      <c r="O1998" s="11">
        <v>2.940061147689109</v>
      </c>
      <c r="P1998" s="11">
        <v>-0.80045064178491632</v>
      </c>
      <c r="Q1998" s="26">
        <v>18200</v>
      </c>
      <c r="R1998">
        <v>237900</v>
      </c>
      <c r="S1998">
        <v>18340</v>
      </c>
      <c r="T1998" s="27">
        <f t="shared" si="125"/>
        <v>274440</v>
      </c>
      <c r="U1998" s="46" t="str">
        <f t="shared" si="126"/>
        <v>TX</v>
      </c>
      <c r="V1998">
        <f t="shared" si="127"/>
        <v>587194.70724034647</v>
      </c>
    </row>
    <row r="1999" spans="1:22" x14ac:dyDescent="0.2">
      <c r="A1999" s="24">
        <v>48127</v>
      </c>
      <c r="B1999" s="25" t="s">
        <v>2217</v>
      </c>
      <c r="C1999" s="46">
        <v>416</v>
      </c>
      <c r="D1999" s="46">
        <v>416</v>
      </c>
      <c r="E1999" s="53">
        <v>416</v>
      </c>
      <c r="F1999" s="54">
        <v>216.62</v>
      </c>
      <c r="G1999" s="46">
        <v>216.62</v>
      </c>
      <c r="H1999" s="53">
        <v>216.62</v>
      </c>
      <c r="I1999" s="54"/>
      <c r="J1999" s="46">
        <v>105.58920000000001</v>
      </c>
      <c r="K1999" s="54">
        <v>11.4861</v>
      </c>
      <c r="L1999" s="46">
        <v>15.392709999999999</v>
      </c>
      <c r="M1999" s="53">
        <f t="shared" si="124"/>
        <v>-3.9066099999999988</v>
      </c>
      <c r="N1999" s="11">
        <v>2.1396105059041921</v>
      </c>
      <c r="O1999" s="11">
        <v>2.8673269456418211</v>
      </c>
      <c r="P1999" s="11">
        <v>-0.72771643973762845</v>
      </c>
      <c r="Q1999" s="26">
        <v>4260</v>
      </c>
      <c r="R1999">
        <v>1110</v>
      </c>
      <c r="S1999">
        <v>75430</v>
      </c>
      <c r="T1999" s="27">
        <f t="shared" si="125"/>
        <v>80800</v>
      </c>
      <c r="U1999" s="46" t="str">
        <f t="shared" si="126"/>
        <v>TX</v>
      </c>
      <c r="V1999">
        <f t="shared" si="127"/>
        <v>172880.52887705874</v>
      </c>
    </row>
    <row r="2000" spans="1:22" x14ac:dyDescent="0.2">
      <c r="A2000" s="24">
        <v>48131</v>
      </c>
      <c r="B2000" s="25" t="s">
        <v>2218</v>
      </c>
      <c r="C2000" s="46">
        <v>431</v>
      </c>
      <c r="D2000" s="46">
        <v>460</v>
      </c>
      <c r="E2000" s="53">
        <v>341</v>
      </c>
      <c r="F2000" s="54">
        <v>231.62</v>
      </c>
      <c r="G2000" s="46">
        <v>260.62</v>
      </c>
      <c r="H2000" s="53">
        <v>141.62</v>
      </c>
      <c r="I2000" s="54"/>
      <c r="J2000" s="46">
        <v>105.58920000000001</v>
      </c>
      <c r="K2000" s="54">
        <v>11.4861</v>
      </c>
      <c r="L2000" s="46">
        <v>15.495200000000001</v>
      </c>
      <c r="M2000" s="53">
        <f t="shared" si="124"/>
        <v>-4.0091000000000001</v>
      </c>
      <c r="N2000" s="11">
        <v>2.1396105059041921</v>
      </c>
      <c r="O2000" s="11">
        <v>2.8864186025793468</v>
      </c>
      <c r="P2000" s="11">
        <v>-0.74680809667515502</v>
      </c>
      <c r="Q2000" s="26">
        <v>59850</v>
      </c>
      <c r="R2000">
        <v>187650</v>
      </c>
      <c r="S2000">
        <v>73570</v>
      </c>
      <c r="T2000" s="27">
        <f t="shared" si="125"/>
        <v>321070</v>
      </c>
      <c r="U2000" s="46" t="str">
        <f t="shared" si="126"/>
        <v>TX</v>
      </c>
      <c r="V2000">
        <f t="shared" si="127"/>
        <v>686964.74513065896</v>
      </c>
    </row>
    <row r="2001" spans="1:22" x14ac:dyDescent="0.2">
      <c r="A2001" s="24">
        <v>48143</v>
      </c>
      <c r="B2001" s="25" t="s">
        <v>2219</v>
      </c>
      <c r="C2001" s="46">
        <v>610</v>
      </c>
      <c r="D2001" s="46">
        <v>1057</v>
      </c>
      <c r="E2001" s="53">
        <v>339</v>
      </c>
      <c r="F2001" s="54">
        <v>410.62</v>
      </c>
      <c r="G2001" s="46">
        <v>857.62</v>
      </c>
      <c r="H2001" s="53">
        <v>139.62</v>
      </c>
      <c r="I2001" s="54"/>
      <c r="J2001" s="46">
        <v>105.58920000000001</v>
      </c>
      <c r="K2001" s="54">
        <v>11.4861</v>
      </c>
      <c r="L2001" s="46">
        <v>15.32638</v>
      </c>
      <c r="M2001" s="53">
        <f t="shared" si="124"/>
        <v>-3.8402799999999999</v>
      </c>
      <c r="N2001" s="11">
        <v>2.1396105059041921</v>
      </c>
      <c r="O2001" s="11">
        <v>2.8549711099050059</v>
      </c>
      <c r="P2001" s="11">
        <v>-0.71536060400081414</v>
      </c>
      <c r="Q2001" s="26">
        <v>30460</v>
      </c>
      <c r="R2001">
        <v>39390</v>
      </c>
      <c r="S2001">
        <v>313730</v>
      </c>
      <c r="T2001" s="27">
        <f t="shared" si="125"/>
        <v>383580</v>
      </c>
      <c r="U2001" s="46" t="str">
        <f t="shared" si="126"/>
        <v>TX</v>
      </c>
      <c r="V2001">
        <f t="shared" si="127"/>
        <v>820711.79785473004</v>
      </c>
    </row>
    <row r="2002" spans="1:22" x14ac:dyDescent="0.2">
      <c r="A2002" s="24">
        <v>48145</v>
      </c>
      <c r="B2002" s="25" t="s">
        <v>2220</v>
      </c>
      <c r="C2002" s="46">
        <v>798</v>
      </c>
      <c r="D2002" s="46">
        <v>798</v>
      </c>
      <c r="E2002" s="53">
        <v>798</v>
      </c>
      <c r="F2002" s="54">
        <v>598.62</v>
      </c>
      <c r="G2002" s="46">
        <v>598.62</v>
      </c>
      <c r="H2002" s="53">
        <v>598.62</v>
      </c>
      <c r="I2002" s="54"/>
      <c r="J2002" s="46">
        <v>105.58920000000001</v>
      </c>
      <c r="K2002" s="54">
        <v>11.4861</v>
      </c>
      <c r="L2002" s="46">
        <v>15.762119999999999</v>
      </c>
      <c r="M2002" s="53">
        <f t="shared" si="124"/>
        <v>-4.276019999999999</v>
      </c>
      <c r="N2002" s="11">
        <v>2.1396105059041921</v>
      </c>
      <c r="O2002" s="11">
        <v>2.9361399907124772</v>
      </c>
      <c r="P2002" s="11">
        <v>-0.79652948480828489</v>
      </c>
      <c r="Q2002" s="26">
        <v>149670</v>
      </c>
      <c r="R2002">
        <v>149900</v>
      </c>
      <c r="S2002">
        <v>103080</v>
      </c>
      <c r="T2002" s="27">
        <f t="shared" si="125"/>
        <v>402650</v>
      </c>
      <c r="U2002" s="46" t="str">
        <f t="shared" si="126"/>
        <v>TX</v>
      </c>
      <c r="V2002">
        <f t="shared" si="127"/>
        <v>861514.170202323</v>
      </c>
    </row>
    <row r="2003" spans="1:22" x14ac:dyDescent="0.2">
      <c r="A2003" s="24">
        <v>48149</v>
      </c>
      <c r="B2003" s="25" t="s">
        <v>2221</v>
      </c>
      <c r="C2003" s="46">
        <v>791</v>
      </c>
      <c r="D2003" s="46">
        <v>1120</v>
      </c>
      <c r="E2003" s="53">
        <v>516</v>
      </c>
      <c r="F2003" s="54">
        <v>591.62</v>
      </c>
      <c r="G2003" s="46">
        <v>920.62</v>
      </c>
      <c r="H2003" s="53">
        <v>316.62</v>
      </c>
      <c r="I2003" s="54"/>
      <c r="J2003" s="46">
        <v>105.58920000000001</v>
      </c>
      <c r="K2003" s="54">
        <v>11.4861</v>
      </c>
      <c r="L2003" s="46">
        <v>15.27787</v>
      </c>
      <c r="M2003" s="53">
        <f t="shared" si="124"/>
        <v>-3.7917699999999996</v>
      </c>
      <c r="N2003" s="11">
        <v>2.1396105059041921</v>
      </c>
      <c r="O2003" s="11">
        <v>2.845934752425844</v>
      </c>
      <c r="P2003" s="11">
        <v>-0.70632424652165127</v>
      </c>
      <c r="Q2003" s="26">
        <v>25430</v>
      </c>
      <c r="R2003">
        <v>264490</v>
      </c>
      <c r="S2003">
        <v>12750</v>
      </c>
      <c r="T2003" s="27">
        <f t="shared" si="125"/>
        <v>302670</v>
      </c>
      <c r="U2003" s="46" t="str">
        <f t="shared" si="126"/>
        <v>TX</v>
      </c>
      <c r="V2003">
        <f t="shared" si="127"/>
        <v>647595.91182202182</v>
      </c>
    </row>
    <row r="2004" spans="1:22" x14ac:dyDescent="0.2">
      <c r="A2004" s="24">
        <v>48157</v>
      </c>
      <c r="B2004" s="25" t="s">
        <v>2222</v>
      </c>
      <c r="C2004" s="46">
        <v>1211</v>
      </c>
      <c r="D2004" s="46">
        <v>1481</v>
      </c>
      <c r="E2004" s="53">
        <v>1195</v>
      </c>
      <c r="F2004" s="54">
        <v>1011.62</v>
      </c>
      <c r="G2004" s="46">
        <v>1281.6199999999999</v>
      </c>
      <c r="H2004" s="53">
        <v>995.62</v>
      </c>
      <c r="I2004" s="54"/>
      <c r="J2004" s="46">
        <v>105.58920000000001</v>
      </c>
      <c r="K2004" s="54">
        <v>11.4861</v>
      </c>
      <c r="L2004" s="46">
        <v>15.55982</v>
      </c>
      <c r="M2004" s="53">
        <f t="shared" si="124"/>
        <v>-4.0737199999999998</v>
      </c>
      <c r="N2004" s="11">
        <v>2.1396105059041921</v>
      </c>
      <c r="O2004" s="11">
        <v>2.8984559025237608</v>
      </c>
      <c r="P2004" s="11">
        <v>-0.75884539661956851</v>
      </c>
      <c r="Q2004" s="26">
        <v>142000</v>
      </c>
      <c r="R2004">
        <v>198940</v>
      </c>
      <c r="S2004">
        <v>9850</v>
      </c>
      <c r="T2004" s="27">
        <f t="shared" si="125"/>
        <v>350790</v>
      </c>
      <c r="U2004" s="46" t="str">
        <f t="shared" si="126"/>
        <v>TX</v>
      </c>
      <c r="V2004">
        <f t="shared" si="127"/>
        <v>750553.96936613158</v>
      </c>
    </row>
    <row r="2005" spans="1:22" x14ac:dyDescent="0.2">
      <c r="A2005" s="24">
        <v>48161</v>
      </c>
      <c r="B2005" s="25" t="s">
        <v>2223</v>
      </c>
      <c r="C2005" s="46">
        <v>732</v>
      </c>
      <c r="D2005" s="46">
        <v>914</v>
      </c>
      <c r="E2005" s="53">
        <v>445</v>
      </c>
      <c r="F2005" s="54">
        <v>532.62</v>
      </c>
      <c r="G2005" s="46">
        <v>714.62</v>
      </c>
      <c r="H2005" s="53">
        <v>245.62</v>
      </c>
      <c r="I2005" s="54"/>
      <c r="J2005" s="46">
        <v>105.58920000000001</v>
      </c>
      <c r="K2005" s="54">
        <v>11.4861</v>
      </c>
      <c r="L2005" s="46">
        <v>15.42609</v>
      </c>
      <c r="M2005" s="53">
        <f t="shared" si="124"/>
        <v>-3.9399899999999999</v>
      </c>
      <c r="N2005" s="11">
        <v>2.1396105059041921</v>
      </c>
      <c r="O2005" s="11">
        <v>2.8735449133320801</v>
      </c>
      <c r="P2005" s="11">
        <v>-0.73393440742788751</v>
      </c>
      <c r="Q2005" s="26">
        <v>1970</v>
      </c>
      <c r="R2005">
        <v>205960</v>
      </c>
      <c r="S2005">
        <v>41570</v>
      </c>
      <c r="T2005" s="27">
        <f t="shared" si="125"/>
        <v>249500</v>
      </c>
      <c r="U2005" s="46" t="str">
        <f t="shared" si="126"/>
        <v>TX</v>
      </c>
      <c r="V2005">
        <f t="shared" si="127"/>
        <v>533832.82122309587</v>
      </c>
    </row>
    <row r="2006" spans="1:22" x14ac:dyDescent="0.2">
      <c r="A2006" s="24">
        <v>48163</v>
      </c>
      <c r="B2006" s="25" t="s">
        <v>2224</v>
      </c>
      <c r="C2006" s="46">
        <v>431</v>
      </c>
      <c r="D2006" s="46">
        <v>488</v>
      </c>
      <c r="E2006" s="53">
        <v>294</v>
      </c>
      <c r="F2006" s="54">
        <v>231.62</v>
      </c>
      <c r="G2006" s="46">
        <v>288.62</v>
      </c>
      <c r="H2006" s="53">
        <v>94.62</v>
      </c>
      <c r="I2006" s="54"/>
      <c r="J2006" s="46">
        <v>105.58920000000001</v>
      </c>
      <c r="K2006" s="54">
        <v>11.4861</v>
      </c>
      <c r="L2006" s="46">
        <v>15.69078</v>
      </c>
      <c r="M2006" s="53">
        <f t="shared" si="124"/>
        <v>-4.2046799999999998</v>
      </c>
      <c r="N2006" s="11">
        <v>2.1396105059041921</v>
      </c>
      <c r="O2006" s="11">
        <v>2.9228509009874011</v>
      </c>
      <c r="P2006" s="11">
        <v>-0.78324039508320842</v>
      </c>
      <c r="Q2006" s="26">
        <v>134930</v>
      </c>
      <c r="R2006">
        <v>86130</v>
      </c>
      <c r="S2006">
        <v>44220</v>
      </c>
      <c r="T2006" s="27">
        <f t="shared" si="125"/>
        <v>265280</v>
      </c>
      <c r="U2006" s="46" t="str">
        <f t="shared" si="126"/>
        <v>TX</v>
      </c>
      <c r="V2006">
        <f t="shared" si="127"/>
        <v>567595.87500626408</v>
      </c>
    </row>
    <row r="2007" spans="1:22" x14ac:dyDescent="0.2">
      <c r="A2007" s="24">
        <v>48171</v>
      </c>
      <c r="B2007" s="25" t="s">
        <v>2225</v>
      </c>
      <c r="C2007" s="46">
        <v>1277</v>
      </c>
      <c r="D2007" s="46">
        <v>1277</v>
      </c>
      <c r="E2007" s="53">
        <v>1277</v>
      </c>
      <c r="F2007" s="54">
        <v>1077.6199999999999</v>
      </c>
      <c r="G2007" s="46">
        <v>1077.6199999999999</v>
      </c>
      <c r="H2007" s="53">
        <v>1077.6199999999999</v>
      </c>
      <c r="I2007" s="54"/>
      <c r="J2007" s="46">
        <v>105.58920000000001</v>
      </c>
      <c r="K2007" s="54">
        <v>11.4861</v>
      </c>
      <c r="L2007" s="46">
        <v>15.42146</v>
      </c>
      <c r="M2007" s="53">
        <f t="shared" si="124"/>
        <v>-3.9353599999999993</v>
      </c>
      <c r="N2007" s="11">
        <v>2.1396105059041921</v>
      </c>
      <c r="O2007" s="11">
        <v>2.872682445075462</v>
      </c>
      <c r="P2007" s="11">
        <v>-0.73307193917126967</v>
      </c>
      <c r="Q2007" s="26">
        <v>18420</v>
      </c>
      <c r="R2007">
        <v>5560</v>
      </c>
      <c r="S2007">
        <v>73630</v>
      </c>
      <c r="T2007" s="27">
        <f t="shared" si="125"/>
        <v>97610</v>
      </c>
      <c r="U2007" s="46" t="str">
        <f t="shared" si="126"/>
        <v>TX</v>
      </c>
      <c r="V2007">
        <f t="shared" si="127"/>
        <v>208847.3814813082</v>
      </c>
    </row>
    <row r="2008" spans="1:22" x14ac:dyDescent="0.2">
      <c r="A2008" s="24">
        <v>48175</v>
      </c>
      <c r="B2008" s="25" t="s">
        <v>2226</v>
      </c>
      <c r="C2008" s="46">
        <v>665</v>
      </c>
      <c r="D2008" s="46">
        <v>665</v>
      </c>
      <c r="E2008" s="53">
        <v>665</v>
      </c>
      <c r="F2008" s="54">
        <v>465.62</v>
      </c>
      <c r="G2008" s="46">
        <v>465.62</v>
      </c>
      <c r="H2008" s="53">
        <v>465.62</v>
      </c>
      <c r="I2008" s="54"/>
      <c r="J2008" s="46">
        <v>105.58920000000001</v>
      </c>
      <c r="K2008" s="54">
        <v>11.4861</v>
      </c>
      <c r="L2008" s="46">
        <v>15.416499999999999</v>
      </c>
      <c r="M2008" s="53">
        <f t="shared" si="124"/>
        <v>-3.9303999999999988</v>
      </c>
      <c r="N2008" s="11">
        <v>2.1396105059041921</v>
      </c>
      <c r="O2008" s="11">
        <v>2.8717585049992582</v>
      </c>
      <c r="P2008" s="11">
        <v>-0.73214799909506578</v>
      </c>
      <c r="Q2008" s="26">
        <v>15460</v>
      </c>
      <c r="R2008">
        <v>212980</v>
      </c>
      <c r="S2008">
        <v>32720</v>
      </c>
      <c r="T2008" s="27">
        <f t="shared" si="125"/>
        <v>261160</v>
      </c>
      <c r="U2008" s="46" t="str">
        <f t="shared" si="126"/>
        <v>TX</v>
      </c>
      <c r="V2008">
        <f t="shared" si="127"/>
        <v>558780.6797219388</v>
      </c>
    </row>
    <row r="2009" spans="1:22" x14ac:dyDescent="0.2">
      <c r="A2009" s="24">
        <v>48177</v>
      </c>
      <c r="B2009" s="25" t="s">
        <v>2227</v>
      </c>
      <c r="C2009" s="46">
        <v>617</v>
      </c>
      <c r="D2009" s="46">
        <v>797</v>
      </c>
      <c r="E2009" s="53">
        <v>433</v>
      </c>
      <c r="F2009" s="54">
        <v>417.62</v>
      </c>
      <c r="G2009" s="46">
        <v>597.62</v>
      </c>
      <c r="H2009" s="53">
        <v>233.62</v>
      </c>
      <c r="I2009" s="54"/>
      <c r="J2009" s="46">
        <v>105.58920000000001</v>
      </c>
      <c r="K2009" s="54">
        <v>11.4861</v>
      </c>
      <c r="L2009" s="46">
        <v>15.25333</v>
      </c>
      <c r="M2009" s="53">
        <f t="shared" si="124"/>
        <v>-3.7672299999999996</v>
      </c>
      <c r="N2009" s="11">
        <v>2.1396105059041921</v>
      </c>
      <c r="O2009" s="11">
        <v>2.8413634843875291</v>
      </c>
      <c r="P2009" s="11">
        <v>-0.70175297848333629</v>
      </c>
      <c r="Q2009" s="26">
        <v>32690</v>
      </c>
      <c r="R2009">
        <v>232760</v>
      </c>
      <c r="S2009">
        <v>11270</v>
      </c>
      <c r="T2009" s="27">
        <f t="shared" si="125"/>
        <v>276720</v>
      </c>
      <c r="U2009" s="46" t="str">
        <f t="shared" si="126"/>
        <v>TX</v>
      </c>
      <c r="V2009">
        <f t="shared" si="127"/>
        <v>592073.01919380808</v>
      </c>
    </row>
    <row r="2010" spans="1:22" x14ac:dyDescent="0.2">
      <c r="A2010" s="24">
        <v>48185</v>
      </c>
      <c r="B2010" s="25" t="s">
        <v>2228</v>
      </c>
      <c r="C2010" s="46">
        <v>1369</v>
      </c>
      <c r="D2010" s="46">
        <v>1369</v>
      </c>
      <c r="E2010" s="53">
        <v>1369</v>
      </c>
      <c r="F2010" s="54">
        <v>1169.6199999999999</v>
      </c>
      <c r="G2010" s="46">
        <v>1169.6199999999999</v>
      </c>
      <c r="H2010" s="53">
        <v>1169.6199999999999</v>
      </c>
      <c r="I2010" s="54"/>
      <c r="J2010" s="46">
        <v>105.58920000000001</v>
      </c>
      <c r="K2010" s="54">
        <v>11.4861</v>
      </c>
      <c r="L2010" s="46">
        <v>15.623139999999999</v>
      </c>
      <c r="M2010" s="53">
        <f t="shared" si="124"/>
        <v>-4.1370399999999989</v>
      </c>
      <c r="N2010" s="11">
        <v>2.1396105059041921</v>
      </c>
      <c r="O2010" s="11">
        <v>2.910251040754654</v>
      </c>
      <c r="P2010" s="11">
        <v>-0.77064053485046069</v>
      </c>
      <c r="Q2010" s="26">
        <v>9750</v>
      </c>
      <c r="R2010">
        <v>265960</v>
      </c>
      <c r="S2010">
        <v>23950</v>
      </c>
      <c r="T2010" s="27">
        <f t="shared" si="125"/>
        <v>299660</v>
      </c>
      <c r="U2010" s="46" t="str">
        <f t="shared" si="126"/>
        <v>TX</v>
      </c>
      <c r="V2010">
        <f t="shared" si="127"/>
        <v>641155.68419925019</v>
      </c>
    </row>
    <row r="2011" spans="1:22" x14ac:dyDescent="0.2">
      <c r="A2011" s="24">
        <v>48187</v>
      </c>
      <c r="B2011" s="25" t="s">
        <v>2229</v>
      </c>
      <c r="C2011" s="46">
        <v>1680</v>
      </c>
      <c r="D2011" s="46">
        <v>1680</v>
      </c>
      <c r="E2011" s="53">
        <v>1680</v>
      </c>
      <c r="F2011" s="54">
        <v>1480.62</v>
      </c>
      <c r="G2011" s="46">
        <v>1480.62</v>
      </c>
      <c r="H2011" s="53">
        <v>1480.62</v>
      </c>
      <c r="I2011" s="54"/>
      <c r="J2011" s="46">
        <v>105.58920000000001</v>
      </c>
      <c r="K2011" s="54">
        <v>11.4861</v>
      </c>
      <c r="L2011" s="46">
        <v>15.25512</v>
      </c>
      <c r="M2011" s="53">
        <f t="shared" si="124"/>
        <v>-3.7690199999999994</v>
      </c>
      <c r="N2011" s="11">
        <v>2.1396105059041921</v>
      </c>
      <c r="O2011" s="11">
        <v>2.841696922439223</v>
      </c>
      <c r="P2011" s="11">
        <v>-0.70208641653503079</v>
      </c>
      <c r="Q2011" s="26">
        <v>61540</v>
      </c>
      <c r="R2011">
        <v>85820</v>
      </c>
      <c r="S2011">
        <v>40460</v>
      </c>
      <c r="T2011" s="27">
        <f t="shared" si="125"/>
        <v>187820</v>
      </c>
      <c r="U2011" s="46" t="str">
        <f t="shared" si="126"/>
        <v>TX</v>
      </c>
      <c r="V2011">
        <f t="shared" si="127"/>
        <v>401861.64521892538</v>
      </c>
    </row>
    <row r="2012" spans="1:22" x14ac:dyDescent="0.2">
      <c r="A2012" s="24">
        <v>48193</v>
      </c>
      <c r="B2012" s="25" t="s">
        <v>2230</v>
      </c>
      <c r="C2012" s="46">
        <v>546</v>
      </c>
      <c r="D2012" s="46">
        <v>779</v>
      </c>
      <c r="E2012" s="53">
        <v>470</v>
      </c>
      <c r="F2012" s="54">
        <v>346.62</v>
      </c>
      <c r="G2012" s="46">
        <v>579.62</v>
      </c>
      <c r="H2012" s="53">
        <v>270.62</v>
      </c>
      <c r="I2012" s="54"/>
      <c r="J2012" s="46">
        <v>105.58920000000001</v>
      </c>
      <c r="K2012" s="54">
        <v>11.4861</v>
      </c>
      <c r="L2012" s="46">
        <v>15.28182</v>
      </c>
      <c r="M2012" s="53">
        <f t="shared" si="124"/>
        <v>-3.7957199999999993</v>
      </c>
      <c r="N2012" s="11">
        <v>2.1396105059041921</v>
      </c>
      <c r="O2012" s="11">
        <v>2.846670551478466</v>
      </c>
      <c r="P2012" s="11">
        <v>-0.70706004557427315</v>
      </c>
      <c r="Q2012" s="26">
        <v>13180</v>
      </c>
      <c r="R2012">
        <v>8840</v>
      </c>
      <c r="S2012">
        <v>253840</v>
      </c>
      <c r="T2012" s="27">
        <f t="shared" si="125"/>
        <v>275860</v>
      </c>
      <c r="U2012" s="46" t="str">
        <f t="shared" si="126"/>
        <v>TX</v>
      </c>
      <c r="V2012">
        <f t="shared" si="127"/>
        <v>590232.95415873046</v>
      </c>
    </row>
    <row r="2013" spans="1:22" x14ac:dyDescent="0.2">
      <c r="A2013" s="24">
        <v>48199</v>
      </c>
      <c r="B2013" s="25" t="s">
        <v>2231</v>
      </c>
      <c r="C2013" s="46">
        <v>1166</v>
      </c>
      <c r="D2013" s="46">
        <v>1239</v>
      </c>
      <c r="E2013" s="53">
        <v>634</v>
      </c>
      <c r="F2013" s="54">
        <v>955.04</v>
      </c>
      <c r="G2013" s="46">
        <v>1028.04</v>
      </c>
      <c r="H2013" s="53">
        <v>423.04</v>
      </c>
      <c r="I2013" s="54"/>
      <c r="J2013" s="46">
        <v>105.58920000000001</v>
      </c>
      <c r="K2013" s="54">
        <v>11.35178</v>
      </c>
      <c r="L2013" s="46">
        <v>16.755379999999999</v>
      </c>
      <c r="M2013" s="53">
        <f t="shared" si="124"/>
        <v>-5.4035999999999991</v>
      </c>
      <c r="N2013" s="11">
        <v>2.1145896125502208</v>
      </c>
      <c r="O2013" s="11">
        <v>3.1211627165371172</v>
      </c>
      <c r="P2013" s="11">
        <v>-1.0065731039868959</v>
      </c>
      <c r="Q2013" s="26">
        <v>0</v>
      </c>
      <c r="R2013">
        <v>240</v>
      </c>
      <c r="S2013">
        <v>310</v>
      </c>
      <c r="T2013" s="27">
        <f t="shared" si="125"/>
        <v>550</v>
      </c>
      <c r="U2013" s="46" t="str">
        <f t="shared" si="126"/>
        <v>TX</v>
      </c>
      <c r="V2013">
        <f t="shared" si="127"/>
        <v>1163.0242869026215</v>
      </c>
    </row>
    <row r="2014" spans="1:22" x14ac:dyDescent="0.2">
      <c r="A2014" s="24">
        <v>48201</v>
      </c>
      <c r="B2014" s="25" t="s">
        <v>2232</v>
      </c>
      <c r="C2014" s="46">
        <v>2195</v>
      </c>
      <c r="D2014" s="46">
        <v>2225</v>
      </c>
      <c r="E2014" s="53">
        <v>1459</v>
      </c>
      <c r="F2014" s="54">
        <v>2023.48</v>
      </c>
      <c r="G2014" s="46">
        <v>2053.48</v>
      </c>
      <c r="H2014" s="53">
        <v>1287.48</v>
      </c>
      <c r="I2014" s="54"/>
      <c r="J2014" s="46">
        <v>105.58920000000001</v>
      </c>
      <c r="K2014" s="54">
        <v>11.324120000000001</v>
      </c>
      <c r="L2014" s="46">
        <v>16.635459999999998</v>
      </c>
      <c r="M2014" s="53">
        <f t="shared" si="124"/>
        <v>-5.3113399999999977</v>
      </c>
      <c r="N2014" s="11">
        <v>2.1094371563994549</v>
      </c>
      <c r="O2014" s="11">
        <v>3.098824229855996</v>
      </c>
      <c r="P2014" s="11">
        <v>-0.98938707345654031</v>
      </c>
      <c r="Q2014" s="26">
        <v>32700</v>
      </c>
      <c r="R2014">
        <v>159670</v>
      </c>
      <c r="S2014">
        <v>32560</v>
      </c>
      <c r="T2014" s="27">
        <f t="shared" si="125"/>
        <v>224930</v>
      </c>
      <c r="U2014" s="46" t="str">
        <f t="shared" si="126"/>
        <v>TX</v>
      </c>
      <c r="V2014">
        <f t="shared" si="127"/>
        <v>474475.69958892942</v>
      </c>
    </row>
    <row r="2015" spans="1:22" x14ac:dyDescent="0.2">
      <c r="A2015" s="24">
        <v>48209</v>
      </c>
      <c r="B2015" s="25" t="s">
        <v>2233</v>
      </c>
      <c r="C2015" s="46">
        <v>855</v>
      </c>
      <c r="D2015" s="46">
        <v>1438</v>
      </c>
      <c r="E2015" s="53">
        <v>665</v>
      </c>
      <c r="F2015" s="54">
        <v>655.62</v>
      </c>
      <c r="G2015" s="46">
        <v>1238.6199999999999</v>
      </c>
      <c r="H2015" s="53">
        <v>465.62</v>
      </c>
      <c r="I2015" s="54"/>
      <c r="J2015" s="46">
        <v>105.58920000000001</v>
      </c>
      <c r="K2015" s="54">
        <v>11.4861</v>
      </c>
      <c r="L2015" s="46">
        <v>15.53833</v>
      </c>
      <c r="M2015" s="53">
        <f t="shared" si="124"/>
        <v>-4.0522299999999998</v>
      </c>
      <c r="N2015" s="11">
        <v>2.1396105059041921</v>
      </c>
      <c r="O2015" s="11">
        <v>2.8944527831210149</v>
      </c>
      <c r="P2015" s="11">
        <v>-0.7548422772168224</v>
      </c>
      <c r="Q2015" s="26">
        <v>10170</v>
      </c>
      <c r="R2015">
        <v>4910</v>
      </c>
      <c r="S2015">
        <v>75820</v>
      </c>
      <c r="T2015" s="27">
        <f t="shared" si="125"/>
        <v>90900</v>
      </c>
      <c r="U2015" s="46" t="str">
        <f t="shared" si="126"/>
        <v>TX</v>
      </c>
      <c r="V2015">
        <f t="shared" si="127"/>
        <v>194490.59498669105</v>
      </c>
    </row>
    <row r="2016" spans="1:22" x14ac:dyDescent="0.2">
      <c r="A2016" s="24">
        <v>48215</v>
      </c>
      <c r="B2016" s="25" t="s">
        <v>2234</v>
      </c>
      <c r="C2016" s="46">
        <v>844</v>
      </c>
      <c r="D2016" s="46">
        <v>1109</v>
      </c>
      <c r="E2016" s="53">
        <v>797</v>
      </c>
      <c r="F2016" s="54">
        <v>644.62</v>
      </c>
      <c r="G2016" s="46">
        <v>909.62</v>
      </c>
      <c r="H2016" s="53">
        <v>597.62</v>
      </c>
      <c r="I2016" s="54"/>
      <c r="J2016" s="46">
        <v>105.58920000000001</v>
      </c>
      <c r="K2016" s="54">
        <v>11.4861</v>
      </c>
      <c r="L2016" s="46">
        <v>15.45478</v>
      </c>
      <c r="M2016" s="53">
        <f t="shared" si="124"/>
        <v>-3.9686799999999991</v>
      </c>
      <c r="N2016" s="11">
        <v>2.1396105059041921</v>
      </c>
      <c r="O2016" s="11">
        <v>2.878889236071251</v>
      </c>
      <c r="P2016" s="11">
        <v>-0.73927873016705825</v>
      </c>
      <c r="Q2016" s="26">
        <v>355170</v>
      </c>
      <c r="R2016">
        <v>142270</v>
      </c>
      <c r="S2016">
        <v>121890</v>
      </c>
      <c r="T2016" s="27">
        <f t="shared" si="125"/>
        <v>619330</v>
      </c>
      <c r="U2016" s="46" t="str">
        <f t="shared" si="126"/>
        <v>TX</v>
      </c>
      <c r="V2016">
        <f t="shared" si="127"/>
        <v>1325124.9746216433</v>
      </c>
    </row>
    <row r="2017" spans="1:22" x14ac:dyDescent="0.2">
      <c r="A2017" s="24">
        <v>48239</v>
      </c>
      <c r="B2017" s="25" t="s">
        <v>2235</v>
      </c>
      <c r="C2017" s="46">
        <v>809</v>
      </c>
      <c r="D2017" s="46">
        <v>809</v>
      </c>
      <c r="E2017" s="53">
        <v>809</v>
      </c>
      <c r="F2017" s="54">
        <v>609.62</v>
      </c>
      <c r="G2017" s="46">
        <v>609.62</v>
      </c>
      <c r="H2017" s="53">
        <v>609.62</v>
      </c>
      <c r="I2017" s="54"/>
      <c r="J2017" s="46">
        <v>105.58920000000001</v>
      </c>
      <c r="K2017" s="54">
        <v>11.4861</v>
      </c>
      <c r="L2017" s="46">
        <v>15.485760000000001</v>
      </c>
      <c r="M2017" s="53">
        <f t="shared" si="124"/>
        <v>-3.9996600000000004</v>
      </c>
      <c r="N2017" s="11">
        <v>2.1396105059041921</v>
      </c>
      <c r="O2017" s="11">
        <v>2.8846601359827009</v>
      </c>
      <c r="P2017" s="11">
        <v>-0.745049630078509</v>
      </c>
      <c r="Q2017" s="26">
        <v>160310</v>
      </c>
      <c r="R2017">
        <v>176450</v>
      </c>
      <c r="S2017">
        <v>9450</v>
      </c>
      <c r="T2017" s="27">
        <f t="shared" si="125"/>
        <v>346210</v>
      </c>
      <c r="U2017" s="46" t="str">
        <f t="shared" si="126"/>
        <v>TX</v>
      </c>
      <c r="V2017">
        <f t="shared" si="127"/>
        <v>740754.55324909033</v>
      </c>
    </row>
    <row r="2018" spans="1:22" x14ac:dyDescent="0.2">
      <c r="A2018" s="24">
        <v>48241</v>
      </c>
      <c r="B2018" s="25" t="s">
        <v>2236</v>
      </c>
      <c r="C2018" s="46">
        <v>746</v>
      </c>
      <c r="D2018" s="46">
        <v>1179</v>
      </c>
      <c r="E2018" s="53">
        <v>455</v>
      </c>
      <c r="F2018" s="54">
        <v>514.76</v>
      </c>
      <c r="G2018" s="46">
        <v>947.76</v>
      </c>
      <c r="H2018" s="53">
        <v>223.76</v>
      </c>
      <c r="I2018" s="54"/>
      <c r="J2018" s="46">
        <v>105.58920000000001</v>
      </c>
      <c r="K2018" s="54">
        <v>11.58995</v>
      </c>
      <c r="L2018" s="46">
        <v>16.915469999999999</v>
      </c>
      <c r="M2018" s="53">
        <f t="shared" si="124"/>
        <v>-5.3255199999999991</v>
      </c>
      <c r="N2018" s="11">
        <v>2.1589555012497099</v>
      </c>
      <c r="O2018" s="11">
        <v>3.150984000166043</v>
      </c>
      <c r="P2018" s="11">
        <v>-0.99202849891633282</v>
      </c>
      <c r="Q2018" s="26">
        <v>330</v>
      </c>
      <c r="R2018">
        <v>29400</v>
      </c>
      <c r="S2018">
        <v>53840</v>
      </c>
      <c r="T2018" s="27">
        <f t="shared" si="125"/>
        <v>83570</v>
      </c>
      <c r="U2018" s="46" t="str">
        <f t="shared" si="126"/>
        <v>TX</v>
      </c>
      <c r="V2018">
        <f t="shared" si="127"/>
        <v>180423.91123943825</v>
      </c>
    </row>
    <row r="2019" spans="1:22" x14ac:dyDescent="0.2">
      <c r="A2019" s="24">
        <v>48245</v>
      </c>
      <c r="B2019" s="25" t="s">
        <v>2237</v>
      </c>
      <c r="C2019" s="46">
        <v>825</v>
      </c>
      <c r="D2019" s="46">
        <v>825</v>
      </c>
      <c r="E2019" s="53">
        <v>825</v>
      </c>
      <c r="F2019" s="54">
        <v>663.22</v>
      </c>
      <c r="G2019" s="46">
        <v>663.22</v>
      </c>
      <c r="H2019" s="53">
        <v>663.22</v>
      </c>
      <c r="I2019" s="54"/>
      <c r="J2019" s="46">
        <v>105.58920000000001</v>
      </c>
      <c r="K2019" s="54">
        <v>11.01315</v>
      </c>
      <c r="L2019" s="46">
        <v>16.244700000000002</v>
      </c>
      <c r="M2019" s="53">
        <f t="shared" si="124"/>
        <v>-5.2315500000000021</v>
      </c>
      <c r="N2019" s="11">
        <v>2.051510211742781</v>
      </c>
      <c r="O2019" s="11">
        <v>3.0260341443363581</v>
      </c>
      <c r="P2019" s="11">
        <v>-0.97452393259357672</v>
      </c>
      <c r="Q2019" s="26">
        <v>81250</v>
      </c>
      <c r="R2019">
        <v>157050</v>
      </c>
      <c r="S2019">
        <v>5500</v>
      </c>
      <c r="T2019" s="27">
        <f t="shared" si="125"/>
        <v>243800</v>
      </c>
      <c r="U2019" s="46" t="str">
        <f t="shared" si="126"/>
        <v>TX</v>
      </c>
      <c r="V2019">
        <f t="shared" si="127"/>
        <v>500158.18962289003</v>
      </c>
    </row>
    <row r="2020" spans="1:22" x14ac:dyDescent="0.2">
      <c r="A2020" s="24">
        <v>48247</v>
      </c>
      <c r="B2020" s="25" t="s">
        <v>2238</v>
      </c>
      <c r="C2020" s="46">
        <v>276</v>
      </c>
      <c r="D2020" s="46">
        <v>276</v>
      </c>
      <c r="E2020" s="53">
        <v>276</v>
      </c>
      <c r="F2020" s="54">
        <v>76.62</v>
      </c>
      <c r="G2020" s="46">
        <v>76.62</v>
      </c>
      <c r="H2020" s="53">
        <v>76.62</v>
      </c>
      <c r="I2020" s="54"/>
      <c r="J2020" s="46">
        <v>105.58920000000001</v>
      </c>
      <c r="K2020" s="54">
        <v>11.4861</v>
      </c>
      <c r="L2020" s="46">
        <v>15.303839999999999</v>
      </c>
      <c r="M2020" s="53">
        <f t="shared" si="124"/>
        <v>-3.8177399999999988</v>
      </c>
      <c r="N2020" s="11">
        <v>2.1396105059041921</v>
      </c>
      <c r="O2020" s="11">
        <v>2.8507723983490321</v>
      </c>
      <c r="P2020" s="11">
        <v>-0.71116189244483918</v>
      </c>
      <c r="Q2020" s="26">
        <v>590</v>
      </c>
      <c r="R2020">
        <v>22830</v>
      </c>
      <c r="S2020">
        <v>464330</v>
      </c>
      <c r="T2020" s="27">
        <f t="shared" si="125"/>
        <v>487750</v>
      </c>
      <c r="U2020" s="46" t="str">
        <f t="shared" si="126"/>
        <v>TX</v>
      </c>
      <c r="V2020">
        <f t="shared" si="127"/>
        <v>1043595.0242547697</v>
      </c>
    </row>
    <row r="2021" spans="1:22" x14ac:dyDescent="0.2">
      <c r="A2021" s="24">
        <v>48249</v>
      </c>
      <c r="B2021" s="25" t="s">
        <v>2239</v>
      </c>
      <c r="C2021" s="46">
        <v>612</v>
      </c>
      <c r="D2021" s="46">
        <v>612</v>
      </c>
      <c r="E2021" s="53">
        <v>612</v>
      </c>
      <c r="F2021" s="54">
        <v>412.62</v>
      </c>
      <c r="G2021" s="46">
        <v>412.62</v>
      </c>
      <c r="H2021" s="53">
        <v>412.62</v>
      </c>
      <c r="I2021" s="54"/>
      <c r="J2021" s="46">
        <v>105.58920000000001</v>
      </c>
      <c r="K2021" s="54">
        <v>11.4861</v>
      </c>
      <c r="L2021" s="46">
        <v>15.243169999999999</v>
      </c>
      <c r="M2021" s="53">
        <f t="shared" si="124"/>
        <v>-3.7570699999999988</v>
      </c>
      <c r="N2021" s="11">
        <v>2.1396105059041921</v>
      </c>
      <c r="O2021" s="11">
        <v>2.83947089745724</v>
      </c>
      <c r="P2021" s="11">
        <v>-0.69986039155304769</v>
      </c>
      <c r="Q2021" s="26">
        <v>182630</v>
      </c>
      <c r="R2021">
        <v>120930</v>
      </c>
      <c r="S2021">
        <v>9080</v>
      </c>
      <c r="T2021" s="27">
        <f t="shared" si="125"/>
        <v>312640</v>
      </c>
      <c r="U2021" s="46" t="str">
        <f t="shared" si="126"/>
        <v>TX</v>
      </c>
      <c r="V2021">
        <f t="shared" si="127"/>
        <v>668927.82856588659</v>
      </c>
    </row>
    <row r="2022" spans="1:22" x14ac:dyDescent="0.2">
      <c r="A2022" s="24">
        <v>48255</v>
      </c>
      <c r="B2022" s="25" t="s">
        <v>2240</v>
      </c>
      <c r="C2022" s="46">
        <v>660</v>
      </c>
      <c r="D2022" s="46">
        <v>660</v>
      </c>
      <c r="E2022" s="53">
        <v>660</v>
      </c>
      <c r="F2022" s="54">
        <v>460.62</v>
      </c>
      <c r="G2022" s="46">
        <v>460.62</v>
      </c>
      <c r="H2022" s="53">
        <v>460.62</v>
      </c>
      <c r="I2022" s="54"/>
      <c r="J2022" s="46">
        <v>105.58920000000001</v>
      </c>
      <c r="K2022" s="54">
        <v>11.4861</v>
      </c>
      <c r="L2022" s="46">
        <v>15.18214</v>
      </c>
      <c r="M2022" s="53">
        <f t="shared" si="124"/>
        <v>-3.69604</v>
      </c>
      <c r="N2022" s="11">
        <v>2.1396105059041921</v>
      </c>
      <c r="O2022" s="11">
        <v>2.828102336398628</v>
      </c>
      <c r="P2022" s="11">
        <v>-0.68849183049443508</v>
      </c>
      <c r="Q2022" s="26">
        <v>29230</v>
      </c>
      <c r="R2022">
        <v>194420</v>
      </c>
      <c r="S2022">
        <v>18000</v>
      </c>
      <c r="T2022" s="27">
        <f t="shared" si="125"/>
        <v>241650</v>
      </c>
      <c r="U2022" s="46" t="str">
        <f t="shared" si="126"/>
        <v>TX</v>
      </c>
      <c r="V2022">
        <f t="shared" si="127"/>
        <v>517036.87875174801</v>
      </c>
    </row>
    <row r="2023" spans="1:22" x14ac:dyDescent="0.2">
      <c r="A2023" s="24">
        <v>48259</v>
      </c>
      <c r="B2023" s="25" t="s">
        <v>2241</v>
      </c>
      <c r="C2023" s="46">
        <v>443</v>
      </c>
      <c r="D2023" s="46">
        <v>860</v>
      </c>
      <c r="E2023" s="53">
        <v>337</v>
      </c>
      <c r="F2023" s="54">
        <v>243.62</v>
      </c>
      <c r="G2023" s="46">
        <v>660.62</v>
      </c>
      <c r="H2023" s="53">
        <v>137.62</v>
      </c>
      <c r="I2023" s="54"/>
      <c r="J2023" s="46">
        <v>105.58920000000001</v>
      </c>
      <c r="K2023" s="54">
        <v>11.4861</v>
      </c>
      <c r="L2023" s="46">
        <v>15.10699</v>
      </c>
      <c r="M2023" s="53">
        <f t="shared" si="124"/>
        <v>-3.6208899999999993</v>
      </c>
      <c r="N2023" s="11">
        <v>2.1396105059041921</v>
      </c>
      <c r="O2023" s="11">
        <v>2.8141035265746921</v>
      </c>
      <c r="P2023" s="11">
        <v>-0.67449302067049988</v>
      </c>
      <c r="Q2023" s="26">
        <v>1600</v>
      </c>
      <c r="R2023">
        <v>1730</v>
      </c>
      <c r="S2023">
        <v>63950</v>
      </c>
      <c r="T2023" s="27">
        <f t="shared" si="125"/>
        <v>67280</v>
      </c>
      <c r="U2023" s="46" t="str">
        <f t="shared" si="126"/>
        <v>TX</v>
      </c>
      <c r="V2023">
        <f t="shared" si="127"/>
        <v>143952.99483723406</v>
      </c>
    </row>
    <row r="2024" spans="1:22" x14ac:dyDescent="0.2">
      <c r="A2024" s="24">
        <v>48261</v>
      </c>
      <c r="B2024" s="25" t="s">
        <v>2242</v>
      </c>
      <c r="C2024" s="46">
        <v>300</v>
      </c>
      <c r="D2024" s="46">
        <v>300</v>
      </c>
      <c r="E2024" s="53">
        <v>300</v>
      </c>
      <c r="F2024" s="54">
        <v>100.62</v>
      </c>
      <c r="G2024" s="46">
        <v>100.62</v>
      </c>
      <c r="H2024" s="53">
        <v>100.62</v>
      </c>
      <c r="I2024" s="54"/>
      <c r="J2024" s="46">
        <v>105.58920000000001</v>
      </c>
      <c r="K2024" s="54">
        <v>11.4861</v>
      </c>
      <c r="L2024" s="46">
        <v>15.06376</v>
      </c>
      <c r="M2024" s="53">
        <f t="shared" si="124"/>
        <v>-3.5776599999999998</v>
      </c>
      <c r="N2024" s="11">
        <v>2.1396105059041921</v>
      </c>
      <c r="O2024" s="11">
        <v>2.8060507182089078</v>
      </c>
      <c r="P2024" s="11">
        <v>-0.66644021230471551</v>
      </c>
      <c r="Q2024" s="26">
        <v>2100</v>
      </c>
      <c r="R2024">
        <v>25420</v>
      </c>
      <c r="S2024">
        <v>424410</v>
      </c>
      <c r="T2024" s="27">
        <f t="shared" si="125"/>
        <v>451930</v>
      </c>
      <c r="U2024" s="46" t="str">
        <f t="shared" si="126"/>
        <v>TX</v>
      </c>
      <c r="V2024">
        <f t="shared" si="127"/>
        <v>966954.17593328154</v>
      </c>
    </row>
    <row r="2025" spans="1:22" x14ac:dyDescent="0.2">
      <c r="A2025" s="24">
        <v>48265</v>
      </c>
      <c r="B2025" s="25" t="s">
        <v>2243</v>
      </c>
      <c r="C2025" s="46">
        <v>651</v>
      </c>
      <c r="D2025" s="46">
        <v>727</v>
      </c>
      <c r="E2025" s="53">
        <v>325</v>
      </c>
      <c r="F2025" s="54">
        <v>451.62</v>
      </c>
      <c r="G2025" s="46">
        <v>527.62</v>
      </c>
      <c r="H2025" s="53">
        <v>125.62</v>
      </c>
      <c r="I2025" s="54"/>
      <c r="J2025" s="46">
        <v>105.58920000000001</v>
      </c>
      <c r="K2025" s="54">
        <v>11.4861</v>
      </c>
      <c r="L2025" s="46">
        <v>15.51807</v>
      </c>
      <c r="M2025" s="53">
        <f t="shared" si="124"/>
        <v>-4.0319699999999994</v>
      </c>
      <c r="N2025" s="11">
        <v>2.1396105059041921</v>
      </c>
      <c r="O2025" s="11">
        <v>2.8906787859549081</v>
      </c>
      <c r="P2025" s="11">
        <v>-0.75106828005071569</v>
      </c>
      <c r="Q2025" s="26">
        <v>1760</v>
      </c>
      <c r="R2025">
        <v>1480</v>
      </c>
      <c r="S2025">
        <v>33380</v>
      </c>
      <c r="T2025" s="27">
        <f t="shared" si="125"/>
        <v>36620</v>
      </c>
      <c r="U2025" s="46" t="str">
        <f t="shared" si="126"/>
        <v>TX</v>
      </c>
      <c r="V2025">
        <f t="shared" si="127"/>
        <v>78352.536726211518</v>
      </c>
    </row>
    <row r="2026" spans="1:22" x14ac:dyDescent="0.2">
      <c r="A2026" s="24">
        <v>48267</v>
      </c>
      <c r="B2026" s="25" t="s">
        <v>2244</v>
      </c>
      <c r="C2026" s="46">
        <v>515</v>
      </c>
      <c r="D2026" s="46">
        <v>515</v>
      </c>
      <c r="E2026" s="53">
        <v>228</v>
      </c>
      <c r="F2026" s="54">
        <v>315.62</v>
      </c>
      <c r="G2026" s="46">
        <v>315.62</v>
      </c>
      <c r="H2026" s="53">
        <v>28.62</v>
      </c>
      <c r="I2026" s="54"/>
      <c r="J2026" s="46">
        <v>105.58920000000001</v>
      </c>
      <c r="K2026" s="54">
        <v>11.4861</v>
      </c>
      <c r="L2026" s="46">
        <v>15.17107</v>
      </c>
      <c r="M2026" s="53">
        <f t="shared" si="124"/>
        <v>-3.6849699999999999</v>
      </c>
      <c r="N2026" s="11">
        <v>2.1396105059041921</v>
      </c>
      <c r="O2026" s="11">
        <v>2.8260402362688741</v>
      </c>
      <c r="P2026" s="11">
        <v>-0.6864297303646818</v>
      </c>
      <c r="Q2026" s="26">
        <v>2380</v>
      </c>
      <c r="R2026">
        <v>1210</v>
      </c>
      <c r="S2026">
        <v>21830</v>
      </c>
      <c r="T2026" s="27">
        <f t="shared" si="125"/>
        <v>25420</v>
      </c>
      <c r="U2026" s="46" t="str">
        <f t="shared" si="126"/>
        <v>TX</v>
      </c>
      <c r="V2026">
        <f t="shared" si="127"/>
        <v>54388.899060084565</v>
      </c>
    </row>
    <row r="2027" spans="1:22" x14ac:dyDescent="0.2">
      <c r="A2027" s="24">
        <v>48273</v>
      </c>
      <c r="B2027" s="25" t="s">
        <v>2245</v>
      </c>
      <c r="C2027" s="46">
        <v>470.47500000000002</v>
      </c>
      <c r="D2027" s="46">
        <v>568.82600000000002</v>
      </c>
      <c r="E2027" s="53">
        <v>478.09100000000001</v>
      </c>
      <c r="F2027" s="54">
        <v>271.09500000000003</v>
      </c>
      <c r="G2027" s="46">
        <v>369.44560000000001</v>
      </c>
      <c r="H2027" s="53">
        <v>278.71120000000002</v>
      </c>
      <c r="I2027" s="54"/>
      <c r="J2027" s="46">
        <v>105.58920000000001</v>
      </c>
      <c r="K2027" s="54">
        <v>11.4861</v>
      </c>
      <c r="L2027" s="46">
        <v>15.29907</v>
      </c>
      <c r="M2027" s="53">
        <f t="shared" si="124"/>
        <v>-3.81297</v>
      </c>
      <c r="N2027" s="11">
        <v>2.1396105059041921</v>
      </c>
      <c r="O2027" s="11">
        <v>2.8498838511386499</v>
      </c>
      <c r="P2027" s="11">
        <v>-0.71027334523445795</v>
      </c>
      <c r="Q2027" s="26">
        <v>100710</v>
      </c>
      <c r="R2027">
        <v>106260</v>
      </c>
      <c r="S2027">
        <v>61920</v>
      </c>
      <c r="T2027" s="27">
        <f t="shared" si="125"/>
        <v>268890</v>
      </c>
      <c r="U2027" s="46" t="str">
        <f t="shared" si="126"/>
        <v>TX</v>
      </c>
      <c r="V2027">
        <f t="shared" si="127"/>
        <v>575319.86893257825</v>
      </c>
    </row>
    <row r="2028" spans="1:22" x14ac:dyDescent="0.2">
      <c r="A2028" s="24">
        <v>48281</v>
      </c>
      <c r="B2028" s="25" t="s">
        <v>2246</v>
      </c>
      <c r="C2028" s="46">
        <v>554</v>
      </c>
      <c r="D2028" s="46">
        <v>805</v>
      </c>
      <c r="E2028" s="53">
        <v>380</v>
      </c>
      <c r="F2028" s="54">
        <v>354.62</v>
      </c>
      <c r="G2028" s="46">
        <v>605.62</v>
      </c>
      <c r="H2028" s="53">
        <v>180.62</v>
      </c>
      <c r="I2028" s="54"/>
      <c r="J2028" s="46">
        <v>105.58920000000001</v>
      </c>
      <c r="K2028" s="54">
        <v>11.4861</v>
      </c>
      <c r="L2028" s="46">
        <v>15.1538</v>
      </c>
      <c r="M2028" s="53">
        <f t="shared" si="124"/>
        <v>-3.6677</v>
      </c>
      <c r="N2028" s="11">
        <v>2.1396105059041921</v>
      </c>
      <c r="O2028" s="11">
        <v>2.822823211043866</v>
      </c>
      <c r="P2028" s="11">
        <v>-0.68321270513967369</v>
      </c>
      <c r="Q2028" s="26">
        <v>4010</v>
      </c>
      <c r="R2028">
        <v>2740</v>
      </c>
      <c r="S2028">
        <v>121590</v>
      </c>
      <c r="T2028" s="27">
        <f t="shared" si="125"/>
        <v>128340</v>
      </c>
      <c r="U2028" s="46" t="str">
        <f t="shared" si="126"/>
        <v>TX</v>
      </c>
      <c r="V2028">
        <f t="shared" si="127"/>
        <v>274597.61232774402</v>
      </c>
    </row>
    <row r="2029" spans="1:22" x14ac:dyDescent="0.2">
      <c r="A2029" s="24">
        <v>48283</v>
      </c>
      <c r="B2029" s="25" t="s">
        <v>2247</v>
      </c>
      <c r="C2029" s="46">
        <v>424</v>
      </c>
      <c r="D2029" s="46">
        <v>424</v>
      </c>
      <c r="E2029" s="53">
        <v>424</v>
      </c>
      <c r="F2029" s="54">
        <v>224.62</v>
      </c>
      <c r="G2029" s="46">
        <v>224.62</v>
      </c>
      <c r="H2029" s="53">
        <v>224.62</v>
      </c>
      <c r="I2029" s="54"/>
      <c r="J2029" s="46">
        <v>105.58920000000001</v>
      </c>
      <c r="K2029" s="54">
        <v>11.4861</v>
      </c>
      <c r="L2029" s="46">
        <v>15.52792</v>
      </c>
      <c r="M2029" s="53">
        <f t="shared" si="124"/>
        <v>-4.0418199999999995</v>
      </c>
      <c r="N2029" s="11">
        <v>2.1396105059041921</v>
      </c>
      <c r="O2029" s="11">
        <v>2.8925136266304339</v>
      </c>
      <c r="P2029" s="11">
        <v>-0.75290312072624144</v>
      </c>
      <c r="Q2029" s="26">
        <v>39310</v>
      </c>
      <c r="R2029">
        <v>97870</v>
      </c>
      <c r="S2029">
        <v>143050</v>
      </c>
      <c r="T2029" s="27">
        <f t="shared" si="125"/>
        <v>280230</v>
      </c>
      <c r="U2029" s="46" t="str">
        <f t="shared" si="126"/>
        <v>TX</v>
      </c>
      <c r="V2029">
        <f t="shared" si="127"/>
        <v>599583.05206953175</v>
      </c>
    </row>
    <row r="2030" spans="1:22" x14ac:dyDescent="0.2">
      <c r="A2030" s="24">
        <v>48285</v>
      </c>
      <c r="B2030" s="25" t="s">
        <v>2248</v>
      </c>
      <c r="C2030" s="46">
        <v>922</v>
      </c>
      <c r="D2030" s="46">
        <v>977</v>
      </c>
      <c r="E2030" s="53">
        <v>548</v>
      </c>
      <c r="F2030" s="54">
        <v>722.62</v>
      </c>
      <c r="G2030" s="46">
        <v>777.62</v>
      </c>
      <c r="H2030" s="53">
        <v>348.62</v>
      </c>
      <c r="I2030" s="54"/>
      <c r="J2030" s="46">
        <v>105.58920000000001</v>
      </c>
      <c r="K2030" s="54">
        <v>11.4861</v>
      </c>
      <c r="L2030" s="46">
        <v>15.5624</v>
      </c>
      <c r="M2030" s="53">
        <f t="shared" si="124"/>
        <v>-4.0762999999999998</v>
      </c>
      <c r="N2030" s="11">
        <v>2.1396105059041921</v>
      </c>
      <c r="O2030" s="11">
        <v>2.8989365003859802</v>
      </c>
      <c r="P2030" s="11">
        <v>-0.75932599448178739</v>
      </c>
      <c r="Q2030" s="26">
        <v>20340</v>
      </c>
      <c r="R2030">
        <v>262280</v>
      </c>
      <c r="S2030">
        <v>20250</v>
      </c>
      <c r="T2030" s="27">
        <f t="shared" si="125"/>
        <v>302870</v>
      </c>
      <c r="U2030" s="46" t="str">
        <f t="shared" si="126"/>
        <v>TX</v>
      </c>
      <c r="V2030">
        <f t="shared" si="127"/>
        <v>648023.83392320271</v>
      </c>
    </row>
    <row r="2031" spans="1:22" x14ac:dyDescent="0.2">
      <c r="A2031" s="24">
        <v>48287</v>
      </c>
      <c r="B2031" s="25" t="s">
        <v>2249</v>
      </c>
      <c r="C2031" s="46">
        <v>1116</v>
      </c>
      <c r="D2031" s="46">
        <v>1116</v>
      </c>
      <c r="E2031" s="53">
        <v>1116</v>
      </c>
      <c r="F2031" s="54">
        <v>916.62</v>
      </c>
      <c r="G2031" s="46">
        <v>916.62</v>
      </c>
      <c r="H2031" s="53">
        <v>916.62</v>
      </c>
      <c r="I2031" s="54"/>
      <c r="J2031" s="46">
        <v>105.58920000000001</v>
      </c>
      <c r="K2031" s="54">
        <v>11.4861</v>
      </c>
      <c r="L2031" s="46">
        <v>15.51609</v>
      </c>
      <c r="M2031" s="53">
        <f t="shared" si="124"/>
        <v>-4.0299899999999997</v>
      </c>
      <c r="N2031" s="11">
        <v>2.1396105059041921</v>
      </c>
      <c r="O2031" s="11">
        <v>2.8903099550373912</v>
      </c>
      <c r="P2031" s="11">
        <v>-0.75069944913319886</v>
      </c>
      <c r="Q2031" s="26">
        <v>10290</v>
      </c>
      <c r="R2031">
        <v>162840</v>
      </c>
      <c r="S2031">
        <v>5970</v>
      </c>
      <c r="T2031" s="27">
        <f t="shared" si="125"/>
        <v>179100</v>
      </c>
      <c r="U2031" s="46" t="str">
        <f t="shared" si="126"/>
        <v>TX</v>
      </c>
      <c r="V2031">
        <f t="shared" si="127"/>
        <v>383204.24160744081</v>
      </c>
    </row>
    <row r="2032" spans="1:22" x14ac:dyDescent="0.2">
      <c r="A2032" s="24">
        <v>48291</v>
      </c>
      <c r="B2032" s="25" t="s">
        <v>2250</v>
      </c>
      <c r="C2032" s="46">
        <v>1152</v>
      </c>
      <c r="D2032" s="46">
        <v>1152</v>
      </c>
      <c r="E2032" s="53">
        <v>1152</v>
      </c>
      <c r="F2032" s="54">
        <v>979.88</v>
      </c>
      <c r="G2032" s="46">
        <v>979.88</v>
      </c>
      <c r="H2032" s="53">
        <v>979.88</v>
      </c>
      <c r="I2032" s="54"/>
      <c r="J2032" s="46">
        <v>105.58920000000001</v>
      </c>
      <c r="K2032" s="54">
        <v>11.12209</v>
      </c>
      <c r="L2032" s="46">
        <v>16.142600000000002</v>
      </c>
      <c r="M2032" s="53">
        <f t="shared" si="124"/>
        <v>-5.0205100000000016</v>
      </c>
      <c r="N2032" s="11">
        <v>2.0718033633358548</v>
      </c>
      <c r="O2032" s="11">
        <v>3.007015135912888</v>
      </c>
      <c r="P2032" s="11">
        <v>-0.93521177257703314</v>
      </c>
      <c r="Q2032" s="26">
        <v>52530</v>
      </c>
      <c r="R2032">
        <v>161910</v>
      </c>
      <c r="S2032">
        <v>42710</v>
      </c>
      <c r="T2032" s="27">
        <f t="shared" si="125"/>
        <v>257150</v>
      </c>
      <c r="U2032" s="46" t="str">
        <f t="shared" si="126"/>
        <v>TX</v>
      </c>
      <c r="V2032">
        <f t="shared" si="127"/>
        <v>532764.23488181503</v>
      </c>
    </row>
    <row r="2033" spans="1:22" x14ac:dyDescent="0.2">
      <c r="A2033" s="24">
        <v>48297</v>
      </c>
      <c r="B2033" s="25" t="s">
        <v>2251</v>
      </c>
      <c r="C2033" s="46">
        <v>403</v>
      </c>
      <c r="D2033" s="46">
        <v>549</v>
      </c>
      <c r="E2033" s="53">
        <v>352</v>
      </c>
      <c r="F2033" s="54">
        <v>203.62</v>
      </c>
      <c r="G2033" s="46">
        <v>349.62</v>
      </c>
      <c r="H2033" s="53">
        <v>152.62</v>
      </c>
      <c r="I2033" s="54"/>
      <c r="J2033" s="46">
        <v>105.58920000000001</v>
      </c>
      <c r="K2033" s="54">
        <v>11.4861</v>
      </c>
      <c r="L2033" s="46">
        <v>15.24212</v>
      </c>
      <c r="M2033" s="53">
        <f t="shared" si="124"/>
        <v>-3.7560199999999995</v>
      </c>
      <c r="N2033" s="11">
        <v>2.1396105059041921</v>
      </c>
      <c r="O2033" s="11">
        <v>2.8392753053040121</v>
      </c>
      <c r="P2033" s="11">
        <v>-0.69966479939981918</v>
      </c>
      <c r="Q2033" s="26">
        <v>50830</v>
      </c>
      <c r="R2033">
        <v>169610</v>
      </c>
      <c r="S2033">
        <v>26510</v>
      </c>
      <c r="T2033" s="27">
        <f t="shared" si="125"/>
        <v>246950</v>
      </c>
      <c r="U2033" s="46" t="str">
        <f t="shared" si="126"/>
        <v>TX</v>
      </c>
      <c r="V2033">
        <f t="shared" si="127"/>
        <v>528376.81443304021</v>
      </c>
    </row>
    <row r="2034" spans="1:22" x14ac:dyDescent="0.2">
      <c r="A2034" s="24">
        <v>48299</v>
      </c>
      <c r="B2034" s="25" t="s">
        <v>2252</v>
      </c>
      <c r="C2034" s="46">
        <v>796</v>
      </c>
      <c r="D2034" s="46">
        <v>796</v>
      </c>
      <c r="E2034" s="53">
        <v>796</v>
      </c>
      <c r="F2034" s="54">
        <v>596.62</v>
      </c>
      <c r="G2034" s="46">
        <v>596.62</v>
      </c>
      <c r="H2034" s="53">
        <v>596.62</v>
      </c>
      <c r="I2034" s="54"/>
      <c r="J2034" s="46">
        <v>105.58920000000001</v>
      </c>
      <c r="K2034" s="54">
        <v>11.4861</v>
      </c>
      <c r="L2034" s="46">
        <v>15.331530000000001</v>
      </c>
      <c r="M2034" s="53">
        <f t="shared" si="124"/>
        <v>-3.8454300000000003</v>
      </c>
      <c r="N2034" s="11">
        <v>2.1396105059041921</v>
      </c>
      <c r="O2034" s="11">
        <v>2.8559304428470331</v>
      </c>
      <c r="P2034" s="11">
        <v>-0.71631993694284035</v>
      </c>
      <c r="Q2034" s="26">
        <v>1450</v>
      </c>
      <c r="R2034">
        <v>1710</v>
      </c>
      <c r="S2034">
        <v>148640</v>
      </c>
      <c r="T2034" s="27">
        <f t="shared" si="125"/>
        <v>151800</v>
      </c>
      <c r="U2034" s="46" t="str">
        <f t="shared" si="126"/>
        <v>TX</v>
      </c>
      <c r="V2034">
        <f t="shared" si="127"/>
        <v>324792.87479625636</v>
      </c>
    </row>
    <row r="2035" spans="1:22" x14ac:dyDescent="0.2">
      <c r="A2035" s="24">
        <v>48307</v>
      </c>
      <c r="B2035" s="25" t="s">
        <v>2253</v>
      </c>
      <c r="C2035" s="46">
        <v>468</v>
      </c>
      <c r="D2035" s="46">
        <v>468</v>
      </c>
      <c r="E2035" s="53">
        <v>468</v>
      </c>
      <c r="F2035" s="54">
        <v>268.62</v>
      </c>
      <c r="G2035" s="46">
        <v>268.62</v>
      </c>
      <c r="H2035" s="53">
        <v>268.62</v>
      </c>
      <c r="I2035" s="54"/>
      <c r="J2035" s="46">
        <v>105.58920000000001</v>
      </c>
      <c r="K2035" s="54">
        <v>11.4861</v>
      </c>
      <c r="L2035" s="46">
        <v>15.588179999999999</v>
      </c>
      <c r="M2035" s="53">
        <f t="shared" si="124"/>
        <v>-4.1020799999999991</v>
      </c>
      <c r="N2035" s="11">
        <v>2.1396105059041921</v>
      </c>
      <c r="O2035" s="11">
        <v>2.9037387534433461</v>
      </c>
      <c r="P2035" s="11">
        <v>-0.7641282475391532</v>
      </c>
      <c r="Q2035" s="26">
        <v>50990</v>
      </c>
      <c r="R2035">
        <v>11300</v>
      </c>
      <c r="S2035">
        <v>80040</v>
      </c>
      <c r="T2035" s="27">
        <f t="shared" si="125"/>
        <v>142330</v>
      </c>
      <c r="U2035" s="46" t="str">
        <f t="shared" si="126"/>
        <v>TX</v>
      </c>
      <c r="V2035">
        <f t="shared" si="127"/>
        <v>304530.76330534369</v>
      </c>
    </row>
    <row r="2036" spans="1:22" x14ac:dyDescent="0.2">
      <c r="A2036" s="24">
        <v>48311</v>
      </c>
      <c r="B2036" s="25" t="s">
        <v>2254</v>
      </c>
      <c r="C2036" s="46">
        <v>403</v>
      </c>
      <c r="D2036" s="46">
        <v>403</v>
      </c>
      <c r="E2036" s="53">
        <v>352</v>
      </c>
      <c r="F2036" s="54">
        <v>203.62</v>
      </c>
      <c r="G2036" s="46">
        <v>203.62</v>
      </c>
      <c r="H2036" s="53">
        <v>152.62</v>
      </c>
      <c r="I2036" s="54"/>
      <c r="J2036" s="46">
        <v>105.58920000000001</v>
      </c>
      <c r="K2036" s="54">
        <v>11.4861</v>
      </c>
      <c r="L2036" s="46">
        <v>15.094720000000001</v>
      </c>
      <c r="M2036" s="53">
        <f t="shared" si="124"/>
        <v>-3.6086200000000002</v>
      </c>
      <c r="N2036" s="11">
        <v>2.1396105059041921</v>
      </c>
      <c r="O2036" s="11">
        <v>2.8118178925555348</v>
      </c>
      <c r="P2036" s="11">
        <v>-0.67220738665134261</v>
      </c>
      <c r="Q2036" s="26">
        <v>24160</v>
      </c>
      <c r="R2036">
        <v>145250</v>
      </c>
      <c r="S2036">
        <v>35700</v>
      </c>
      <c r="T2036" s="27">
        <f t="shared" si="125"/>
        <v>205110</v>
      </c>
      <c r="U2036" s="46" t="str">
        <f t="shared" si="126"/>
        <v>TX</v>
      </c>
      <c r="V2036">
        <f t="shared" si="127"/>
        <v>438855.51086600882</v>
      </c>
    </row>
    <row r="2037" spans="1:22" x14ac:dyDescent="0.2">
      <c r="A2037" s="24">
        <v>48313</v>
      </c>
      <c r="B2037" s="25" t="s">
        <v>2255</v>
      </c>
      <c r="C2037" s="46">
        <v>466</v>
      </c>
      <c r="D2037" s="46">
        <v>1171</v>
      </c>
      <c r="E2037" s="53">
        <v>1171</v>
      </c>
      <c r="F2037" s="54">
        <v>266.62</v>
      </c>
      <c r="G2037" s="46">
        <v>971.62</v>
      </c>
      <c r="H2037" s="53">
        <v>971.62</v>
      </c>
      <c r="I2037" s="54"/>
      <c r="J2037" s="46">
        <v>105.58920000000001</v>
      </c>
      <c r="K2037" s="54">
        <v>11.4861</v>
      </c>
      <c r="L2037" s="46">
        <v>15.36023</v>
      </c>
      <c r="M2037" s="53">
        <f t="shared" si="124"/>
        <v>-3.8741299999999992</v>
      </c>
      <c r="N2037" s="11">
        <v>2.1396105059041921</v>
      </c>
      <c r="O2037" s="11">
        <v>2.8612766283686151</v>
      </c>
      <c r="P2037" s="11">
        <v>-0.72166612246442285</v>
      </c>
      <c r="Q2037" s="26">
        <v>5390</v>
      </c>
      <c r="R2037">
        <v>188090</v>
      </c>
      <c r="S2037">
        <v>10910</v>
      </c>
      <c r="T2037" s="27">
        <f t="shared" si="125"/>
        <v>204390</v>
      </c>
      <c r="U2037" s="46" t="str">
        <f t="shared" si="126"/>
        <v>TX</v>
      </c>
      <c r="V2037">
        <f t="shared" si="127"/>
        <v>437314.99130175781</v>
      </c>
    </row>
    <row r="2038" spans="1:22" x14ac:dyDescent="0.2">
      <c r="A2038" s="24">
        <v>48319</v>
      </c>
      <c r="B2038" s="25" t="s">
        <v>2256</v>
      </c>
      <c r="C2038" s="46">
        <v>709</v>
      </c>
      <c r="D2038" s="46">
        <v>709</v>
      </c>
      <c r="E2038" s="53">
        <v>709</v>
      </c>
      <c r="F2038" s="54">
        <v>509.62</v>
      </c>
      <c r="G2038" s="46">
        <v>509.62</v>
      </c>
      <c r="H2038" s="53">
        <v>509.62</v>
      </c>
      <c r="I2038" s="54"/>
      <c r="J2038" s="46">
        <v>105.58920000000001</v>
      </c>
      <c r="K2038" s="54">
        <v>11.4861</v>
      </c>
      <c r="L2038" s="46">
        <v>15.304970000000001</v>
      </c>
      <c r="M2038" s="53">
        <f t="shared" si="124"/>
        <v>-3.8188700000000004</v>
      </c>
      <c r="N2038" s="11">
        <v>2.1396105059041921</v>
      </c>
      <c r="O2038" s="11">
        <v>2.8509828927615541</v>
      </c>
      <c r="P2038" s="11">
        <v>-0.71137238685736193</v>
      </c>
      <c r="Q2038" s="26">
        <v>6480</v>
      </c>
      <c r="R2038">
        <v>5990</v>
      </c>
      <c r="S2038">
        <v>88740</v>
      </c>
      <c r="T2038" s="27">
        <f t="shared" si="125"/>
        <v>101210</v>
      </c>
      <c r="U2038" s="46" t="str">
        <f t="shared" si="126"/>
        <v>TX</v>
      </c>
      <c r="V2038">
        <f t="shared" si="127"/>
        <v>216549.9793025633</v>
      </c>
    </row>
    <row r="2039" spans="1:22" x14ac:dyDescent="0.2">
      <c r="A2039" s="24">
        <v>48321</v>
      </c>
      <c r="B2039" s="25" t="s">
        <v>2257</v>
      </c>
      <c r="C2039" s="46">
        <v>770</v>
      </c>
      <c r="D2039" s="46">
        <v>770</v>
      </c>
      <c r="E2039" s="53">
        <v>770</v>
      </c>
      <c r="F2039" s="54">
        <v>570.62</v>
      </c>
      <c r="G2039" s="46">
        <v>570.62</v>
      </c>
      <c r="H2039" s="53">
        <v>570.62</v>
      </c>
      <c r="I2039" s="54"/>
      <c r="J2039" s="46">
        <v>105.58920000000001</v>
      </c>
      <c r="K2039" s="54">
        <v>11.4861</v>
      </c>
      <c r="L2039" s="46">
        <v>15.26234</v>
      </c>
      <c r="M2039" s="53">
        <f t="shared" si="124"/>
        <v>-3.7762399999999996</v>
      </c>
      <c r="N2039" s="11">
        <v>2.1396105059041921</v>
      </c>
      <c r="O2039" s="11">
        <v>2.8430418513404709</v>
      </c>
      <c r="P2039" s="11">
        <v>-0.70343134543627928</v>
      </c>
      <c r="Q2039" s="26">
        <v>167040</v>
      </c>
      <c r="R2039">
        <v>197610</v>
      </c>
      <c r="S2039">
        <v>15560</v>
      </c>
      <c r="T2039" s="27">
        <f t="shared" si="125"/>
        <v>380210</v>
      </c>
      <c r="U2039" s="46" t="str">
        <f t="shared" si="126"/>
        <v>TX</v>
      </c>
      <c r="V2039">
        <f t="shared" si="127"/>
        <v>813501.31044983293</v>
      </c>
    </row>
    <row r="2040" spans="1:22" x14ac:dyDescent="0.2">
      <c r="A2040" s="24">
        <v>48325</v>
      </c>
      <c r="B2040" s="25" t="s">
        <v>2258</v>
      </c>
      <c r="C2040" s="46">
        <v>940</v>
      </c>
      <c r="D2040" s="46">
        <v>940</v>
      </c>
      <c r="E2040" s="53">
        <v>940</v>
      </c>
      <c r="F2040" s="54">
        <v>740.62</v>
      </c>
      <c r="G2040" s="46">
        <v>740.62</v>
      </c>
      <c r="H2040" s="53">
        <v>740.62</v>
      </c>
      <c r="I2040" s="54"/>
      <c r="J2040" s="46">
        <v>105.58920000000001</v>
      </c>
      <c r="K2040" s="54">
        <v>11.4861</v>
      </c>
      <c r="L2040" s="46">
        <v>15.60624</v>
      </c>
      <c r="M2040" s="53">
        <f t="shared" si="124"/>
        <v>-4.1201399999999992</v>
      </c>
      <c r="N2040" s="11">
        <v>2.1396105059041921</v>
      </c>
      <c r="O2040" s="11">
        <v>2.9071029384788778</v>
      </c>
      <c r="P2040" s="11">
        <v>-0.7674924325746858</v>
      </c>
      <c r="Q2040" s="26">
        <v>85230</v>
      </c>
      <c r="R2040">
        <v>20500</v>
      </c>
      <c r="S2040">
        <v>137200</v>
      </c>
      <c r="T2040" s="27">
        <f t="shared" si="125"/>
        <v>242930</v>
      </c>
      <c r="U2040" s="46" t="str">
        <f t="shared" si="126"/>
        <v>TX</v>
      </c>
      <c r="V2040">
        <f t="shared" si="127"/>
        <v>519775.58019930538</v>
      </c>
    </row>
    <row r="2041" spans="1:22" x14ac:dyDescent="0.2">
      <c r="A2041" s="24">
        <v>48327</v>
      </c>
      <c r="B2041" s="25" t="s">
        <v>2259</v>
      </c>
      <c r="C2041" s="46">
        <v>439</v>
      </c>
      <c r="D2041" s="46">
        <v>439</v>
      </c>
      <c r="E2041" s="53">
        <v>439</v>
      </c>
      <c r="F2041" s="54">
        <v>239.62</v>
      </c>
      <c r="G2041" s="46">
        <v>239.62</v>
      </c>
      <c r="H2041" s="53">
        <v>239.62</v>
      </c>
      <c r="I2041" s="54"/>
      <c r="J2041" s="46">
        <v>105.58920000000001</v>
      </c>
      <c r="K2041" s="54">
        <v>11.4861</v>
      </c>
      <c r="L2041" s="46">
        <v>15.455640000000001</v>
      </c>
      <c r="M2041" s="53">
        <f t="shared" si="124"/>
        <v>-3.9695400000000003</v>
      </c>
      <c r="N2041" s="11">
        <v>2.1396105059041921</v>
      </c>
      <c r="O2041" s="11">
        <v>2.8790494353586569</v>
      </c>
      <c r="P2041" s="11">
        <v>-0.73943892945446477</v>
      </c>
      <c r="Q2041" s="26">
        <v>2290</v>
      </c>
      <c r="R2041">
        <v>2010</v>
      </c>
      <c r="S2041">
        <v>12850</v>
      </c>
      <c r="T2041" s="27">
        <f t="shared" si="125"/>
        <v>17150</v>
      </c>
      <c r="U2041" s="46" t="str">
        <f t="shared" si="126"/>
        <v>TX</v>
      </c>
      <c r="V2041">
        <f t="shared" si="127"/>
        <v>36694.320176256893</v>
      </c>
    </row>
    <row r="2042" spans="1:22" x14ac:dyDescent="0.2">
      <c r="A2042" s="24">
        <v>48331</v>
      </c>
      <c r="B2042" s="25" t="s">
        <v>2260</v>
      </c>
      <c r="C2042" s="46">
        <v>780</v>
      </c>
      <c r="D2042" s="46">
        <v>780</v>
      </c>
      <c r="E2042" s="53">
        <v>780</v>
      </c>
      <c r="F2042" s="54">
        <v>580.62</v>
      </c>
      <c r="G2042" s="46">
        <v>580.62</v>
      </c>
      <c r="H2042" s="53">
        <v>580.62</v>
      </c>
      <c r="I2042" s="54"/>
      <c r="J2042" s="46">
        <v>105.58920000000001</v>
      </c>
      <c r="K2042" s="54">
        <v>11.4861</v>
      </c>
      <c r="L2042" s="46">
        <v>15.34661</v>
      </c>
      <c r="M2042" s="53">
        <f t="shared" si="124"/>
        <v>-3.8605099999999997</v>
      </c>
      <c r="N2042" s="11">
        <v>2.1396105059041921</v>
      </c>
      <c r="O2042" s="11">
        <v>2.858739518723878</v>
      </c>
      <c r="P2042" s="11">
        <v>-0.71912901281968578</v>
      </c>
      <c r="Q2042" s="26">
        <v>104730</v>
      </c>
      <c r="R2042">
        <v>180440</v>
      </c>
      <c r="S2042">
        <v>52020</v>
      </c>
      <c r="T2042" s="27">
        <f t="shared" si="125"/>
        <v>337190</v>
      </c>
      <c r="U2042" s="46" t="str">
        <f t="shared" si="126"/>
        <v>TX</v>
      </c>
      <c r="V2042">
        <f t="shared" si="127"/>
        <v>721455.26648583449</v>
      </c>
    </row>
    <row r="2043" spans="1:22" x14ac:dyDescent="0.2">
      <c r="A2043" s="24">
        <v>48333</v>
      </c>
      <c r="B2043" s="25" t="s">
        <v>2261</v>
      </c>
      <c r="C2043" s="46">
        <v>585</v>
      </c>
      <c r="D2043" s="46">
        <v>585</v>
      </c>
      <c r="E2043" s="53">
        <v>585</v>
      </c>
      <c r="F2043" s="54">
        <v>385.62</v>
      </c>
      <c r="G2043" s="46">
        <v>385.62</v>
      </c>
      <c r="H2043" s="53">
        <v>385.62</v>
      </c>
      <c r="I2043" s="54"/>
      <c r="J2043" s="46">
        <v>105.58920000000001</v>
      </c>
      <c r="K2043" s="54">
        <v>11.4861</v>
      </c>
      <c r="L2043" s="46">
        <v>15.039199999999999</v>
      </c>
      <c r="M2043" s="53">
        <f t="shared" si="124"/>
        <v>-3.5530999999999988</v>
      </c>
      <c r="N2043" s="11">
        <v>2.1396105059041921</v>
      </c>
      <c r="O2043" s="11">
        <v>2.80147572460577</v>
      </c>
      <c r="P2043" s="11">
        <v>-0.661865218701577</v>
      </c>
      <c r="Q2043" s="26">
        <v>6230</v>
      </c>
      <c r="R2043">
        <v>10080</v>
      </c>
      <c r="S2043">
        <v>130490</v>
      </c>
      <c r="T2043" s="27">
        <f t="shared" si="125"/>
        <v>146800</v>
      </c>
      <c r="U2043" s="46" t="str">
        <f t="shared" si="126"/>
        <v>TX</v>
      </c>
      <c r="V2043">
        <f t="shared" si="127"/>
        <v>314094.82226673543</v>
      </c>
    </row>
    <row r="2044" spans="1:22" x14ac:dyDescent="0.2">
      <c r="A2044" s="24">
        <v>48339</v>
      </c>
      <c r="B2044" s="25" t="s">
        <v>2262</v>
      </c>
      <c r="C2044" s="46">
        <v>1775</v>
      </c>
      <c r="D2044" s="46">
        <v>2157</v>
      </c>
      <c r="E2044" s="53">
        <v>1312</v>
      </c>
      <c r="F2044" s="54">
        <v>1511.94</v>
      </c>
      <c r="G2044" s="46">
        <v>1893.94</v>
      </c>
      <c r="H2044" s="53">
        <v>1048.94</v>
      </c>
      <c r="I2044" s="54"/>
      <c r="J2044" s="46">
        <v>105.58920000000001</v>
      </c>
      <c r="K2044" s="54">
        <v>11.75736</v>
      </c>
      <c r="L2044" s="46">
        <v>17.039650000000002</v>
      </c>
      <c r="M2044" s="53">
        <f t="shared" si="124"/>
        <v>-5.2822900000000015</v>
      </c>
      <c r="N2044" s="11">
        <v>2.1901403416040011</v>
      </c>
      <c r="O2044" s="11">
        <v>3.1741160321545498</v>
      </c>
      <c r="P2044" s="11">
        <v>-0.9839756905505489</v>
      </c>
      <c r="Q2044" s="26">
        <v>790</v>
      </c>
      <c r="R2044">
        <v>51260</v>
      </c>
      <c r="S2044">
        <v>47890</v>
      </c>
      <c r="T2044" s="27">
        <f t="shared" si="125"/>
        <v>99940</v>
      </c>
      <c r="U2044" s="46" t="str">
        <f t="shared" si="126"/>
        <v>TX</v>
      </c>
      <c r="V2044">
        <f t="shared" si="127"/>
        <v>218882.62573990386</v>
      </c>
    </row>
    <row r="2045" spans="1:22" x14ac:dyDescent="0.2">
      <c r="A2045" s="24">
        <v>48351</v>
      </c>
      <c r="B2045" s="25" t="s">
        <v>2263</v>
      </c>
      <c r="C2045" s="46">
        <v>680</v>
      </c>
      <c r="D2045" s="46">
        <v>920</v>
      </c>
      <c r="E2045" s="53">
        <v>284</v>
      </c>
      <c r="F2045" s="54">
        <v>471.88</v>
      </c>
      <c r="G2045" s="46">
        <v>711.88</v>
      </c>
      <c r="H2045" s="53">
        <v>75.88</v>
      </c>
      <c r="I2045" s="54"/>
      <c r="J2045" s="46">
        <v>105.58920000000001</v>
      </c>
      <c r="K2045" s="54">
        <v>11.48794</v>
      </c>
      <c r="L2045" s="46">
        <v>16.79982</v>
      </c>
      <c r="M2045" s="53">
        <f t="shared" si="124"/>
        <v>-5.3118800000000004</v>
      </c>
      <c r="N2045" s="11">
        <v>2.139953257867945</v>
      </c>
      <c r="O2045" s="11">
        <v>3.1294409215747181</v>
      </c>
      <c r="P2045" s="11">
        <v>-0.98948766370677266</v>
      </c>
      <c r="Q2045" s="26">
        <v>500</v>
      </c>
      <c r="R2045">
        <v>11500</v>
      </c>
      <c r="S2045">
        <v>69370</v>
      </c>
      <c r="T2045" s="27">
        <f t="shared" si="125"/>
        <v>81370</v>
      </c>
      <c r="U2045" s="46" t="str">
        <f t="shared" si="126"/>
        <v>TX</v>
      </c>
      <c r="V2045">
        <f t="shared" si="127"/>
        <v>174127.99659271468</v>
      </c>
    </row>
    <row r="2046" spans="1:22" x14ac:dyDescent="0.2">
      <c r="A2046" s="24">
        <v>48355</v>
      </c>
      <c r="B2046" s="25" t="s">
        <v>2264</v>
      </c>
      <c r="C2046" s="46">
        <v>493</v>
      </c>
      <c r="D2046" s="46">
        <v>745</v>
      </c>
      <c r="E2046" s="53">
        <v>513</v>
      </c>
      <c r="F2046" s="54">
        <v>293.62</v>
      </c>
      <c r="G2046" s="46">
        <v>545.62</v>
      </c>
      <c r="H2046" s="53">
        <v>313.62</v>
      </c>
      <c r="I2046" s="54"/>
      <c r="J2046" s="46">
        <v>105.58920000000001</v>
      </c>
      <c r="K2046" s="54">
        <v>11.4861</v>
      </c>
      <c r="L2046" s="46">
        <v>15.224629999999999</v>
      </c>
      <c r="M2046" s="53">
        <f t="shared" si="124"/>
        <v>-3.738529999999999</v>
      </c>
      <c r="N2046" s="11">
        <v>2.1396105059041921</v>
      </c>
      <c r="O2046" s="11">
        <v>2.8360172988659458</v>
      </c>
      <c r="P2046" s="11">
        <v>-0.69640679296175356</v>
      </c>
      <c r="Q2046" s="26">
        <v>331860</v>
      </c>
      <c r="R2046">
        <v>24490</v>
      </c>
      <c r="S2046">
        <v>12760</v>
      </c>
      <c r="T2046" s="27">
        <f t="shared" si="125"/>
        <v>369110</v>
      </c>
      <c r="U2046" s="46" t="str">
        <f t="shared" si="126"/>
        <v>TX</v>
      </c>
      <c r="V2046">
        <f t="shared" si="127"/>
        <v>789751.63383429637</v>
      </c>
    </row>
    <row r="2047" spans="1:22" x14ac:dyDescent="0.2">
      <c r="A2047" s="24">
        <v>48361</v>
      </c>
      <c r="B2047" s="25" t="s">
        <v>2265</v>
      </c>
      <c r="C2047" s="46">
        <v>1077</v>
      </c>
      <c r="D2047" s="46">
        <v>1095</v>
      </c>
      <c r="E2047" s="53">
        <v>808</v>
      </c>
      <c r="F2047" s="54">
        <v>903.98</v>
      </c>
      <c r="G2047" s="46">
        <v>921.98</v>
      </c>
      <c r="H2047" s="53">
        <v>634.98</v>
      </c>
      <c r="I2047" s="54"/>
      <c r="J2047" s="46">
        <v>105.58920000000001</v>
      </c>
      <c r="K2047" s="54">
        <v>11.359209999999999</v>
      </c>
      <c r="L2047" s="46">
        <v>16.385999999999999</v>
      </c>
      <c r="M2047" s="53">
        <f t="shared" si="124"/>
        <v>-5.0267900000000001</v>
      </c>
      <c r="N2047" s="11">
        <v>2.1159736598821151</v>
      </c>
      <c r="O2047" s="11">
        <v>3.0523552598136958</v>
      </c>
      <c r="P2047" s="11">
        <v>-0.93638159993158121</v>
      </c>
      <c r="Q2047" s="26">
        <v>2260</v>
      </c>
      <c r="R2047">
        <v>19930</v>
      </c>
      <c r="S2047">
        <v>9640</v>
      </c>
      <c r="T2047" s="27">
        <f t="shared" si="125"/>
        <v>31830</v>
      </c>
      <c r="U2047" s="46" t="str">
        <f t="shared" si="126"/>
        <v>TX</v>
      </c>
      <c r="V2047">
        <f t="shared" si="127"/>
        <v>67351.441594047719</v>
      </c>
    </row>
    <row r="2048" spans="1:22" x14ac:dyDescent="0.2">
      <c r="A2048" s="24">
        <v>48385</v>
      </c>
      <c r="B2048" s="25" t="s">
        <v>2266</v>
      </c>
      <c r="C2048" s="46">
        <v>525</v>
      </c>
      <c r="D2048" s="46">
        <v>525</v>
      </c>
      <c r="E2048" s="53">
        <v>197</v>
      </c>
      <c r="F2048" s="54">
        <v>325.62</v>
      </c>
      <c r="G2048" s="46">
        <v>325.62</v>
      </c>
      <c r="H2048" s="53">
        <v>0</v>
      </c>
      <c r="I2048" s="54"/>
      <c r="J2048" s="46">
        <v>105.58920000000001</v>
      </c>
      <c r="K2048" s="54">
        <v>11.4861</v>
      </c>
      <c r="L2048" s="46">
        <v>15.315160000000001</v>
      </c>
      <c r="M2048" s="53">
        <f t="shared" si="124"/>
        <v>-3.8290600000000001</v>
      </c>
      <c r="N2048" s="11">
        <v>2.1396105059041921</v>
      </c>
      <c r="O2048" s="11">
        <v>2.8528810680390779</v>
      </c>
      <c r="P2048" s="11">
        <v>-0.71327056213488538</v>
      </c>
      <c r="Q2048" s="26">
        <v>120</v>
      </c>
      <c r="R2048">
        <v>140</v>
      </c>
      <c r="S2048">
        <v>21940</v>
      </c>
      <c r="T2048" s="27">
        <f t="shared" si="125"/>
        <v>22200</v>
      </c>
      <c r="U2048" s="46" t="str">
        <f t="shared" si="126"/>
        <v>TX</v>
      </c>
      <c r="V2048">
        <f t="shared" si="127"/>
        <v>47499.353231073066</v>
      </c>
    </row>
    <row r="2049" spans="1:22" x14ac:dyDescent="0.2">
      <c r="A2049" s="24">
        <v>48391</v>
      </c>
      <c r="B2049" s="25" t="s">
        <v>2267</v>
      </c>
      <c r="C2049" s="46">
        <v>416</v>
      </c>
      <c r="D2049" s="46">
        <v>416</v>
      </c>
      <c r="E2049" s="53">
        <v>416</v>
      </c>
      <c r="F2049" s="54">
        <v>216.62</v>
      </c>
      <c r="G2049" s="46">
        <v>216.62</v>
      </c>
      <c r="H2049" s="53">
        <v>216.62</v>
      </c>
      <c r="I2049" s="54"/>
      <c r="J2049" s="46">
        <v>105.58920000000001</v>
      </c>
      <c r="K2049" s="54">
        <v>11.4861</v>
      </c>
      <c r="L2049" s="46">
        <v>15.2979</v>
      </c>
      <c r="M2049" s="53">
        <f t="shared" si="124"/>
        <v>-3.8117999999999999</v>
      </c>
      <c r="N2049" s="11">
        <v>2.1396105059041921</v>
      </c>
      <c r="O2049" s="11">
        <v>2.8496659055964808</v>
      </c>
      <c r="P2049" s="11">
        <v>-0.71005539969228892</v>
      </c>
      <c r="Q2049" s="26">
        <v>91030</v>
      </c>
      <c r="R2049">
        <v>131160</v>
      </c>
      <c r="S2049">
        <v>14570</v>
      </c>
      <c r="T2049" s="27">
        <f t="shared" si="125"/>
        <v>236760</v>
      </c>
      <c r="U2049" s="46" t="str">
        <f t="shared" si="126"/>
        <v>TX</v>
      </c>
      <c r="V2049">
        <f t="shared" si="127"/>
        <v>506574.18337787653</v>
      </c>
    </row>
    <row r="2050" spans="1:22" x14ac:dyDescent="0.2">
      <c r="A2050" s="24">
        <v>48395</v>
      </c>
      <c r="B2050" s="25" t="s">
        <v>2268</v>
      </c>
      <c r="C2050" s="46">
        <v>1016</v>
      </c>
      <c r="D2050" s="46">
        <v>1016</v>
      </c>
      <c r="E2050" s="53">
        <v>1016</v>
      </c>
      <c r="F2050" s="54">
        <v>816.62</v>
      </c>
      <c r="G2050" s="46">
        <v>816.62</v>
      </c>
      <c r="H2050" s="53">
        <v>816.62</v>
      </c>
      <c r="I2050" s="54"/>
      <c r="J2050" s="46">
        <v>105.58920000000001</v>
      </c>
      <c r="K2050" s="54">
        <v>11.4861</v>
      </c>
      <c r="L2050" s="46">
        <v>15.286989999999999</v>
      </c>
      <c r="M2050" s="53">
        <f t="shared" si="124"/>
        <v>-3.800889999999999</v>
      </c>
      <c r="N2050" s="11">
        <v>2.1396105059041921</v>
      </c>
      <c r="O2050" s="11">
        <v>2.8476336099853148</v>
      </c>
      <c r="P2050" s="11">
        <v>-0.70802310408112268</v>
      </c>
      <c r="Q2050" s="26">
        <v>53020</v>
      </c>
      <c r="R2050">
        <v>178670</v>
      </c>
      <c r="S2050">
        <v>24640</v>
      </c>
      <c r="T2050" s="27">
        <f t="shared" si="125"/>
        <v>256330</v>
      </c>
      <c r="U2050" s="46" t="str">
        <f t="shared" si="126"/>
        <v>TX</v>
      </c>
      <c r="V2050">
        <f t="shared" si="127"/>
        <v>548446.36097842152</v>
      </c>
    </row>
    <row r="2051" spans="1:22" x14ac:dyDescent="0.2">
      <c r="A2051" s="24">
        <v>48399</v>
      </c>
      <c r="B2051" s="25" t="s">
        <v>2269</v>
      </c>
      <c r="C2051" s="46">
        <v>484</v>
      </c>
      <c r="D2051" s="46">
        <v>506</v>
      </c>
      <c r="E2051" s="53">
        <v>420</v>
      </c>
      <c r="F2051" s="54">
        <v>284.62</v>
      </c>
      <c r="G2051" s="46">
        <v>306.62</v>
      </c>
      <c r="H2051" s="53">
        <v>220.62</v>
      </c>
      <c r="I2051" s="54"/>
      <c r="J2051" s="46">
        <v>105.58920000000001</v>
      </c>
      <c r="K2051" s="54">
        <v>11.4861</v>
      </c>
      <c r="L2051" s="46">
        <v>15.30336</v>
      </c>
      <c r="M2051" s="53">
        <f t="shared" si="124"/>
        <v>-3.8172599999999992</v>
      </c>
      <c r="N2051" s="11">
        <v>2.1396105059041921</v>
      </c>
      <c r="O2051" s="11">
        <v>2.85068298479327</v>
      </c>
      <c r="P2051" s="11">
        <v>-0.71107247888907776</v>
      </c>
      <c r="Q2051" s="26">
        <v>113450</v>
      </c>
      <c r="R2051">
        <v>2420</v>
      </c>
      <c r="S2051">
        <v>88570</v>
      </c>
      <c r="T2051" s="27">
        <f t="shared" si="125"/>
        <v>204440</v>
      </c>
      <c r="U2051" s="46" t="str">
        <f t="shared" si="126"/>
        <v>TX</v>
      </c>
      <c r="V2051">
        <f t="shared" si="127"/>
        <v>437421.97182705306</v>
      </c>
    </row>
    <row r="2052" spans="1:22" x14ac:dyDescent="0.2">
      <c r="A2052" s="24">
        <v>48403</v>
      </c>
      <c r="B2052" s="25" t="s">
        <v>2270</v>
      </c>
      <c r="C2052" s="46">
        <v>1232</v>
      </c>
      <c r="D2052" s="46">
        <v>1232</v>
      </c>
      <c r="E2052" s="53">
        <v>1141</v>
      </c>
      <c r="F2052" s="54">
        <v>976.66</v>
      </c>
      <c r="G2052" s="46">
        <v>976.66</v>
      </c>
      <c r="H2052" s="53">
        <v>885.66</v>
      </c>
      <c r="I2052" s="54"/>
      <c r="J2052" s="46">
        <v>105.58920000000001</v>
      </c>
      <c r="K2052" s="54">
        <v>11.777850000000001</v>
      </c>
      <c r="L2052" s="46">
        <v>17.23198</v>
      </c>
      <c r="M2052" s="53">
        <f t="shared" si="124"/>
        <v>-5.4541299999999993</v>
      </c>
      <c r="N2052" s="11">
        <v>2.1939571827655771</v>
      </c>
      <c r="O2052" s="11">
        <v>3.2099429262788002</v>
      </c>
      <c r="P2052" s="11">
        <v>-1.0159857435132229</v>
      </c>
      <c r="Q2052" s="26">
        <v>0</v>
      </c>
      <c r="R2052">
        <v>7080</v>
      </c>
      <c r="S2052">
        <v>9690</v>
      </c>
      <c r="T2052" s="27">
        <f t="shared" si="125"/>
        <v>16770</v>
      </c>
      <c r="U2052" s="46" t="str">
        <f t="shared" si="126"/>
        <v>TX</v>
      </c>
      <c r="V2052">
        <f t="shared" si="127"/>
        <v>36792.661954978728</v>
      </c>
    </row>
    <row r="2053" spans="1:22" x14ac:dyDescent="0.2">
      <c r="A2053" s="24">
        <v>48405</v>
      </c>
      <c r="B2053" s="25" t="s">
        <v>2271</v>
      </c>
      <c r="C2053" s="46">
        <v>1337</v>
      </c>
      <c r="D2053" s="46">
        <v>1337</v>
      </c>
      <c r="E2053" s="53">
        <v>1006</v>
      </c>
      <c r="F2053" s="54">
        <v>1092.44</v>
      </c>
      <c r="G2053" s="46">
        <v>1092.44</v>
      </c>
      <c r="H2053" s="53">
        <v>761.44</v>
      </c>
      <c r="I2053" s="54"/>
      <c r="J2053" s="46">
        <v>105.58920000000001</v>
      </c>
      <c r="K2053" s="54">
        <v>11.51464</v>
      </c>
      <c r="L2053" s="46">
        <v>17.09132</v>
      </c>
      <c r="M2053" s="53">
        <f t="shared" si="124"/>
        <v>-5.5766799999999996</v>
      </c>
      <c r="N2053" s="11">
        <v>2.144926886907188</v>
      </c>
      <c r="O2053" s="11">
        <v>3.1837410288758101</v>
      </c>
      <c r="P2053" s="11">
        <v>-1.0388141419686221</v>
      </c>
      <c r="Q2053" s="26">
        <v>30</v>
      </c>
      <c r="R2053">
        <v>19690</v>
      </c>
      <c r="S2053">
        <v>17910</v>
      </c>
      <c r="T2053" s="27">
        <f t="shared" si="125"/>
        <v>37630</v>
      </c>
      <c r="U2053" s="46" t="str">
        <f t="shared" si="126"/>
        <v>TX</v>
      </c>
      <c r="V2053">
        <f t="shared" si="127"/>
        <v>80713.598754317485</v>
      </c>
    </row>
    <row r="2054" spans="1:22" x14ac:dyDescent="0.2">
      <c r="A2054" s="24">
        <v>48407</v>
      </c>
      <c r="B2054" s="25" t="s">
        <v>2272</v>
      </c>
      <c r="C2054" s="46">
        <v>1068.58</v>
      </c>
      <c r="D2054" s="46">
        <v>1168.8800000000001</v>
      </c>
      <c r="E2054" s="53">
        <v>697.10599999999999</v>
      </c>
      <c r="F2054" s="54">
        <v>841.90930000000003</v>
      </c>
      <c r="G2054" s="46">
        <v>942.20500000000004</v>
      </c>
      <c r="H2054" s="53">
        <v>470.4314</v>
      </c>
      <c r="I2054" s="54"/>
      <c r="J2054" s="46">
        <v>105.58920000000001</v>
      </c>
      <c r="K2054" s="54">
        <v>11.43093</v>
      </c>
      <c r="L2054" s="46">
        <v>16.810960000000001</v>
      </c>
      <c r="M2054" s="53">
        <f t="shared" si="124"/>
        <v>-5.3800300000000014</v>
      </c>
      <c r="N2054" s="11">
        <v>2.1293335353388372</v>
      </c>
      <c r="O2054" s="11">
        <v>3.1315160611813542</v>
      </c>
      <c r="P2054" s="11">
        <v>-1.002182525842517</v>
      </c>
      <c r="Q2054" s="26">
        <v>0</v>
      </c>
      <c r="R2054">
        <v>16490</v>
      </c>
      <c r="S2054">
        <v>9610</v>
      </c>
      <c r="T2054" s="27">
        <f t="shared" si="125"/>
        <v>26100</v>
      </c>
      <c r="U2054" s="46" t="str">
        <f t="shared" si="126"/>
        <v>TX</v>
      </c>
      <c r="V2054">
        <f t="shared" si="127"/>
        <v>55575.605272343651</v>
      </c>
    </row>
    <row r="2055" spans="1:22" x14ac:dyDescent="0.2">
      <c r="A2055" s="24">
        <v>48409</v>
      </c>
      <c r="B2055" s="25" t="s">
        <v>2273</v>
      </c>
      <c r="C2055" s="46">
        <v>389</v>
      </c>
      <c r="D2055" s="46">
        <v>640</v>
      </c>
      <c r="E2055" s="53">
        <v>348</v>
      </c>
      <c r="F2055" s="54">
        <v>189.62</v>
      </c>
      <c r="G2055" s="46">
        <v>440.62</v>
      </c>
      <c r="H2055" s="53">
        <v>148.62</v>
      </c>
      <c r="I2055" s="54"/>
      <c r="J2055" s="46">
        <v>105.58920000000001</v>
      </c>
      <c r="K2055" s="54">
        <v>11.4861</v>
      </c>
      <c r="L2055" s="46">
        <v>15.428190000000001</v>
      </c>
      <c r="M2055" s="53">
        <f t="shared" si="124"/>
        <v>-3.9420900000000003</v>
      </c>
      <c r="N2055" s="11">
        <v>2.1396105059041921</v>
      </c>
      <c r="O2055" s="11">
        <v>2.8739360976385369</v>
      </c>
      <c r="P2055" s="11">
        <v>-0.73432559173434486</v>
      </c>
      <c r="Q2055" s="26">
        <v>251720</v>
      </c>
      <c r="R2055">
        <v>34100</v>
      </c>
      <c r="S2055">
        <v>14110</v>
      </c>
      <c r="T2055" s="27">
        <f t="shared" si="125"/>
        <v>299930</v>
      </c>
      <c r="U2055" s="46" t="str">
        <f t="shared" si="126"/>
        <v>TX</v>
      </c>
      <c r="V2055">
        <f t="shared" si="127"/>
        <v>641733.37903584435</v>
      </c>
    </row>
    <row r="2056" spans="1:22" x14ac:dyDescent="0.2">
      <c r="A2056" s="24">
        <v>48411</v>
      </c>
      <c r="B2056" s="25" t="s">
        <v>2274</v>
      </c>
      <c r="C2056" s="46">
        <v>634</v>
      </c>
      <c r="D2056" s="46">
        <v>634</v>
      </c>
      <c r="E2056" s="53">
        <v>634</v>
      </c>
      <c r="F2056" s="54">
        <v>434.62</v>
      </c>
      <c r="G2056" s="46">
        <v>434.62</v>
      </c>
      <c r="H2056" s="53">
        <v>434.62</v>
      </c>
      <c r="I2056" s="54"/>
      <c r="J2056" s="46">
        <v>105.58920000000001</v>
      </c>
      <c r="K2056" s="54">
        <v>11.4861</v>
      </c>
      <c r="L2056" s="46">
        <v>15.29256</v>
      </c>
      <c r="M2056" s="53">
        <f t="shared" si="124"/>
        <v>-3.8064599999999995</v>
      </c>
      <c r="N2056" s="11">
        <v>2.1396105059041921</v>
      </c>
      <c r="O2056" s="11">
        <v>2.8486711797886328</v>
      </c>
      <c r="P2056" s="11">
        <v>-0.70906067388444027</v>
      </c>
      <c r="Q2056" s="26">
        <v>20850</v>
      </c>
      <c r="R2056">
        <v>14160</v>
      </c>
      <c r="S2056">
        <v>148520</v>
      </c>
      <c r="T2056" s="27">
        <f t="shared" si="125"/>
        <v>183530</v>
      </c>
      <c r="U2056" s="46" t="str">
        <f t="shared" si="126"/>
        <v>TX</v>
      </c>
      <c r="V2056">
        <f t="shared" si="127"/>
        <v>392682.71614859637</v>
      </c>
    </row>
    <row r="2057" spans="1:22" x14ac:dyDescent="0.2">
      <c r="A2057" s="24">
        <v>48425</v>
      </c>
      <c r="B2057" s="25" t="s">
        <v>2275</v>
      </c>
      <c r="C2057" s="46">
        <v>1235</v>
      </c>
      <c r="D2057" s="46">
        <v>1235</v>
      </c>
      <c r="E2057" s="53">
        <v>1235</v>
      </c>
      <c r="F2057" s="54">
        <v>1035.6199999999999</v>
      </c>
      <c r="G2057" s="46">
        <v>1035.6199999999999</v>
      </c>
      <c r="H2057" s="53">
        <v>1035.6199999999999</v>
      </c>
      <c r="I2057" s="54"/>
      <c r="J2057" s="46">
        <v>105.58920000000001</v>
      </c>
      <c r="K2057" s="54">
        <v>11.4861</v>
      </c>
      <c r="L2057" s="46">
        <v>15.388540000000001</v>
      </c>
      <c r="M2057" s="53">
        <f t="shared" si="124"/>
        <v>-3.9024400000000004</v>
      </c>
      <c r="N2057" s="11">
        <v>2.1396105059041921</v>
      </c>
      <c r="O2057" s="11">
        <v>2.8665501653761418</v>
      </c>
      <c r="P2057" s="11">
        <v>-0.72693965947194927</v>
      </c>
      <c r="Q2057" s="26">
        <v>570</v>
      </c>
      <c r="R2057">
        <v>4130</v>
      </c>
      <c r="S2057">
        <v>58080</v>
      </c>
      <c r="T2057" s="27">
        <f t="shared" si="125"/>
        <v>62780</v>
      </c>
      <c r="U2057" s="46" t="str">
        <f t="shared" si="126"/>
        <v>TX</v>
      </c>
      <c r="V2057">
        <f t="shared" si="127"/>
        <v>134324.74756066519</v>
      </c>
    </row>
    <row r="2058" spans="1:22" x14ac:dyDescent="0.2">
      <c r="A2058" s="24">
        <v>48427</v>
      </c>
      <c r="B2058" s="25" t="s">
        <v>2276</v>
      </c>
      <c r="C2058" s="46">
        <v>506</v>
      </c>
      <c r="D2058" s="46">
        <v>506</v>
      </c>
      <c r="E2058" s="53">
        <v>506</v>
      </c>
      <c r="F2058" s="54">
        <v>306.62</v>
      </c>
      <c r="G2058" s="46">
        <v>306.62</v>
      </c>
      <c r="H2058" s="53">
        <v>306.62</v>
      </c>
      <c r="I2058" s="54"/>
      <c r="J2058" s="46">
        <v>105.58920000000001</v>
      </c>
      <c r="K2058" s="54">
        <v>11.4861</v>
      </c>
      <c r="L2058" s="46">
        <v>15.23198</v>
      </c>
      <c r="M2058" s="53">
        <f t="shared" si="124"/>
        <v>-3.7458799999999997</v>
      </c>
      <c r="N2058" s="11">
        <v>2.1396105059041921</v>
      </c>
      <c r="O2058" s="11">
        <v>2.8373864439385459</v>
      </c>
      <c r="P2058" s="11">
        <v>-0.69777593803435423</v>
      </c>
      <c r="Q2058" s="26">
        <v>63370</v>
      </c>
      <c r="R2058">
        <v>124330</v>
      </c>
      <c r="S2058">
        <v>120960</v>
      </c>
      <c r="T2058" s="27">
        <f t="shared" si="125"/>
        <v>308660</v>
      </c>
      <c r="U2058" s="46" t="str">
        <f t="shared" si="126"/>
        <v>TX</v>
      </c>
      <c r="V2058">
        <f t="shared" si="127"/>
        <v>660412.17875238799</v>
      </c>
    </row>
    <row r="2059" spans="1:22" x14ac:dyDescent="0.2">
      <c r="A2059" s="24">
        <v>48453</v>
      </c>
      <c r="B2059" s="25" t="s">
        <v>2277</v>
      </c>
      <c r="C2059" s="46">
        <v>1285</v>
      </c>
      <c r="D2059" s="46">
        <v>1285</v>
      </c>
      <c r="E2059" s="53">
        <v>1285</v>
      </c>
      <c r="F2059" s="54">
        <v>1085.6199999999999</v>
      </c>
      <c r="G2059" s="46">
        <v>1085.6199999999999</v>
      </c>
      <c r="H2059" s="53">
        <v>1085.6199999999999</v>
      </c>
      <c r="I2059" s="54"/>
      <c r="J2059" s="46">
        <v>105.58920000000001</v>
      </c>
      <c r="K2059" s="54">
        <v>11.4861</v>
      </c>
      <c r="L2059" s="46">
        <v>15.23991</v>
      </c>
      <c r="M2059" s="53">
        <f t="shared" si="124"/>
        <v>-3.7538099999999996</v>
      </c>
      <c r="N2059" s="11">
        <v>2.1396105059041921</v>
      </c>
      <c r="O2059" s="11">
        <v>2.838863630391026</v>
      </c>
      <c r="P2059" s="11">
        <v>-0.69925312448683319</v>
      </c>
      <c r="Q2059" s="26">
        <v>41860</v>
      </c>
      <c r="R2059">
        <v>27890</v>
      </c>
      <c r="S2059">
        <v>73860</v>
      </c>
      <c r="T2059" s="27">
        <f t="shared" si="125"/>
        <v>143610</v>
      </c>
      <c r="U2059" s="46" t="str">
        <f t="shared" si="126"/>
        <v>TX</v>
      </c>
      <c r="V2059">
        <f t="shared" si="127"/>
        <v>307269.46475290105</v>
      </c>
    </row>
    <row r="2060" spans="1:22" x14ac:dyDescent="0.2">
      <c r="A2060" s="24">
        <v>48463</v>
      </c>
      <c r="B2060" s="25" t="s">
        <v>2278</v>
      </c>
      <c r="C2060" s="46">
        <v>488</v>
      </c>
      <c r="D2060" s="46">
        <v>488</v>
      </c>
      <c r="E2060" s="53">
        <v>343</v>
      </c>
      <c r="F2060" s="54">
        <v>288.62</v>
      </c>
      <c r="G2060" s="46">
        <v>288.62</v>
      </c>
      <c r="H2060" s="53">
        <v>143.62</v>
      </c>
      <c r="I2060" s="54"/>
      <c r="J2060" s="46">
        <v>105.58920000000001</v>
      </c>
      <c r="K2060" s="54">
        <v>11.4861</v>
      </c>
      <c r="L2060" s="46">
        <v>15.498810000000001</v>
      </c>
      <c r="M2060" s="53">
        <f t="shared" ref="M2060:M2123" si="128">K2060-L2060</f>
        <v>-4.0127100000000002</v>
      </c>
      <c r="N2060" s="11">
        <v>2.1396105059041921</v>
      </c>
      <c r="O2060" s="11">
        <v>2.8870910670299712</v>
      </c>
      <c r="P2060" s="11">
        <v>-0.7474805611257791</v>
      </c>
      <c r="Q2060" s="26">
        <v>57100</v>
      </c>
      <c r="R2060">
        <v>4310</v>
      </c>
      <c r="S2060">
        <v>108580</v>
      </c>
      <c r="T2060" s="27">
        <f t="shared" ref="T2060:T2123" si="129">SUM(Q2060:S2060)</f>
        <v>169990</v>
      </c>
      <c r="U2060" s="46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">
      <c r="A2061" s="24">
        <v>48469</v>
      </c>
      <c r="B2061" s="25" t="s">
        <v>2279</v>
      </c>
      <c r="C2061" s="46">
        <v>716</v>
      </c>
      <c r="D2061" s="46">
        <v>716</v>
      </c>
      <c r="E2061" s="53">
        <v>716</v>
      </c>
      <c r="F2061" s="54">
        <v>516.62</v>
      </c>
      <c r="G2061" s="46">
        <v>516.62</v>
      </c>
      <c r="H2061" s="53">
        <v>516.62</v>
      </c>
      <c r="I2061" s="54"/>
      <c r="J2061" s="46">
        <v>105.58920000000001</v>
      </c>
      <c r="K2061" s="54">
        <v>11.4861</v>
      </c>
      <c r="L2061" s="46">
        <v>15.23315</v>
      </c>
      <c r="M2061" s="53">
        <f t="shared" si="128"/>
        <v>-3.7470499999999998</v>
      </c>
      <c r="N2061" s="11">
        <v>2.1396105059041921</v>
      </c>
      <c r="O2061" s="11">
        <v>2.8376043894807159</v>
      </c>
      <c r="P2061" s="11">
        <v>-0.69799388357652314</v>
      </c>
      <c r="Q2061" s="26">
        <v>84220</v>
      </c>
      <c r="R2061">
        <v>245180</v>
      </c>
      <c r="S2061">
        <v>16490</v>
      </c>
      <c r="T2061" s="27">
        <f t="shared" si="129"/>
        <v>345890</v>
      </c>
      <c r="U2061" s="46" t="str">
        <f t="shared" si="130"/>
        <v>TX</v>
      </c>
      <c r="V2061">
        <f t="shared" si="131"/>
        <v>740069.87788720103</v>
      </c>
    </row>
    <row r="2062" spans="1:22" x14ac:dyDescent="0.2">
      <c r="A2062" s="24">
        <v>48471</v>
      </c>
      <c r="B2062" s="25" t="s">
        <v>2280</v>
      </c>
      <c r="C2062" s="46">
        <v>881</v>
      </c>
      <c r="D2062" s="46">
        <v>991</v>
      </c>
      <c r="E2062" s="53">
        <v>502</v>
      </c>
      <c r="F2062" s="54">
        <v>654.38</v>
      </c>
      <c r="G2062" s="46">
        <v>764.38</v>
      </c>
      <c r="H2062" s="53">
        <v>275.38</v>
      </c>
      <c r="I2062" s="54"/>
      <c r="J2062" s="46">
        <v>105.58920000000001</v>
      </c>
      <c r="K2062" s="54">
        <v>11.69882</v>
      </c>
      <c r="L2062" s="46">
        <v>17.16198</v>
      </c>
      <c r="M2062" s="53">
        <f t="shared" si="128"/>
        <v>-5.4631600000000002</v>
      </c>
      <c r="N2062" s="11">
        <v>2.179235613365901</v>
      </c>
      <c r="O2062" s="11">
        <v>3.1969034493968911</v>
      </c>
      <c r="P2062" s="11">
        <v>-1.017667836030989</v>
      </c>
      <c r="Q2062" s="26">
        <v>2270</v>
      </c>
      <c r="R2062">
        <v>104080</v>
      </c>
      <c r="S2062">
        <v>41010</v>
      </c>
      <c r="T2062" s="27">
        <f t="shared" si="129"/>
        <v>147360</v>
      </c>
      <c r="U2062" s="46" t="str">
        <f t="shared" si="130"/>
        <v>TX</v>
      </c>
      <c r="V2062">
        <f t="shared" si="131"/>
        <v>321132.15998559917</v>
      </c>
    </row>
    <row r="2063" spans="1:22" x14ac:dyDescent="0.2">
      <c r="A2063" s="24">
        <v>48473</v>
      </c>
      <c r="B2063" s="25" t="s">
        <v>2281</v>
      </c>
      <c r="C2063" s="46">
        <v>1958</v>
      </c>
      <c r="D2063" s="46">
        <v>1958</v>
      </c>
      <c r="E2063" s="53">
        <v>1958</v>
      </c>
      <c r="F2063" s="54">
        <v>1758.62</v>
      </c>
      <c r="G2063" s="46">
        <v>1758.62</v>
      </c>
      <c r="H2063" s="53">
        <v>1758.62</v>
      </c>
      <c r="I2063" s="54"/>
      <c r="J2063" s="46">
        <v>105.58920000000001</v>
      </c>
      <c r="K2063" s="54">
        <v>11.4861</v>
      </c>
      <c r="L2063" s="46">
        <v>15.15291</v>
      </c>
      <c r="M2063" s="53">
        <f t="shared" si="128"/>
        <v>-3.6668099999999999</v>
      </c>
      <c r="N2063" s="11">
        <v>2.1396105059041921</v>
      </c>
      <c r="O2063" s="11">
        <v>2.822657423409225</v>
      </c>
      <c r="P2063" s="11">
        <v>-0.68304691750503232</v>
      </c>
      <c r="Q2063" s="26">
        <v>29800</v>
      </c>
      <c r="R2063">
        <v>170970</v>
      </c>
      <c r="S2063">
        <v>13650</v>
      </c>
      <c r="T2063" s="27">
        <f t="shared" si="129"/>
        <v>214420</v>
      </c>
      <c r="U2063" s="46" t="str">
        <f t="shared" si="130"/>
        <v>TX</v>
      </c>
      <c r="V2063">
        <f t="shared" si="131"/>
        <v>458775.28467597684</v>
      </c>
    </row>
    <row r="2064" spans="1:22" x14ac:dyDescent="0.2">
      <c r="A2064" s="24">
        <v>48477</v>
      </c>
      <c r="B2064" s="25" t="s">
        <v>2282</v>
      </c>
      <c r="C2064" s="46">
        <v>1769</v>
      </c>
      <c r="D2064" s="46">
        <v>1769</v>
      </c>
      <c r="E2064" s="53">
        <v>1769</v>
      </c>
      <c r="F2064" s="54">
        <v>1569.62</v>
      </c>
      <c r="G2064" s="46">
        <v>1569.62</v>
      </c>
      <c r="H2064" s="53">
        <v>1569.62</v>
      </c>
      <c r="I2064" s="54"/>
      <c r="J2064" s="46">
        <v>105.58920000000001</v>
      </c>
      <c r="K2064" s="54">
        <v>11.4861</v>
      </c>
      <c r="L2064" s="46">
        <v>15.236840000000001</v>
      </c>
      <c r="M2064" s="53">
        <f t="shared" si="128"/>
        <v>-3.7507400000000004</v>
      </c>
      <c r="N2064" s="11">
        <v>2.1396105059041921</v>
      </c>
      <c r="O2064" s="11">
        <v>2.838291756190634</v>
      </c>
      <c r="P2064" s="11">
        <v>-0.69868125028644112</v>
      </c>
      <c r="Q2064" s="26">
        <v>12600</v>
      </c>
      <c r="R2064">
        <v>197120</v>
      </c>
      <c r="S2064">
        <v>23890</v>
      </c>
      <c r="T2064" s="27">
        <f t="shared" si="129"/>
        <v>233610</v>
      </c>
      <c r="U2064" s="46" t="str">
        <f t="shared" si="130"/>
        <v>TX</v>
      </c>
      <c r="V2064">
        <f t="shared" si="131"/>
        <v>499834.41028427833</v>
      </c>
    </row>
    <row r="2065" spans="1:22" x14ac:dyDescent="0.2">
      <c r="A2065" s="24">
        <v>48479</v>
      </c>
      <c r="B2065" s="25" t="s">
        <v>2283</v>
      </c>
      <c r="C2065" s="46">
        <v>330</v>
      </c>
      <c r="D2065" s="46">
        <v>330</v>
      </c>
      <c r="E2065" s="53">
        <v>272</v>
      </c>
      <c r="F2065" s="54">
        <v>130.62</v>
      </c>
      <c r="G2065" s="46">
        <v>130.62</v>
      </c>
      <c r="H2065" s="53">
        <v>72.62</v>
      </c>
      <c r="I2065" s="54"/>
      <c r="J2065" s="46">
        <v>105.58920000000001</v>
      </c>
      <c r="K2065" s="54">
        <v>11.4861</v>
      </c>
      <c r="L2065" s="46">
        <v>15.325049999999999</v>
      </c>
      <c r="M2065" s="53">
        <f t="shared" si="128"/>
        <v>-3.8389499999999988</v>
      </c>
      <c r="N2065" s="11">
        <v>2.1396105059041921</v>
      </c>
      <c r="O2065" s="11">
        <v>2.8547233598442499</v>
      </c>
      <c r="P2065" s="11">
        <v>-0.71511285394005764</v>
      </c>
      <c r="Q2065" s="26">
        <v>610</v>
      </c>
      <c r="R2065">
        <v>128630</v>
      </c>
      <c r="S2065">
        <v>251160</v>
      </c>
      <c r="T2065" s="27">
        <f t="shared" si="129"/>
        <v>380400</v>
      </c>
      <c r="U2065" s="46" t="str">
        <f t="shared" si="130"/>
        <v>TX</v>
      </c>
      <c r="V2065">
        <f t="shared" si="131"/>
        <v>813907.83644595463</v>
      </c>
    </row>
    <row r="2066" spans="1:22" x14ac:dyDescent="0.2">
      <c r="A2066" s="24">
        <v>48481</v>
      </c>
      <c r="B2066" s="25" t="s">
        <v>2284</v>
      </c>
      <c r="C2066" s="46">
        <v>966</v>
      </c>
      <c r="D2066" s="46">
        <v>966</v>
      </c>
      <c r="E2066" s="53">
        <v>966</v>
      </c>
      <c r="F2066" s="54">
        <v>766.62</v>
      </c>
      <c r="G2066" s="46">
        <v>766.62</v>
      </c>
      <c r="H2066" s="53">
        <v>766.62</v>
      </c>
      <c r="I2066" s="54"/>
      <c r="J2066" s="46">
        <v>105.58920000000001</v>
      </c>
      <c r="K2066" s="54">
        <v>11.4861</v>
      </c>
      <c r="L2066" s="46">
        <v>15.334519999999999</v>
      </c>
      <c r="M2066" s="53">
        <f t="shared" si="128"/>
        <v>-3.8484199999999991</v>
      </c>
      <c r="N2066" s="11">
        <v>2.1396105059041921</v>
      </c>
      <c r="O2066" s="11">
        <v>2.856487414788131</v>
      </c>
      <c r="P2066" s="11">
        <v>-0.71687690888393885</v>
      </c>
      <c r="Q2066" s="26">
        <v>344210</v>
      </c>
      <c r="R2066">
        <v>191380</v>
      </c>
      <c r="S2066">
        <v>4460</v>
      </c>
      <c r="T2066" s="27">
        <f t="shared" si="129"/>
        <v>540050</v>
      </c>
      <c r="U2066" s="46" t="str">
        <f t="shared" si="130"/>
        <v>TX</v>
      </c>
      <c r="V2066">
        <f t="shared" si="131"/>
        <v>1155496.653713559</v>
      </c>
    </row>
    <row r="2067" spans="1:22" x14ac:dyDescent="0.2">
      <c r="A2067" s="24">
        <v>48489</v>
      </c>
      <c r="B2067" s="25" t="s">
        <v>2285</v>
      </c>
      <c r="C2067" s="46">
        <v>377</v>
      </c>
      <c r="D2067" s="46">
        <v>1034</v>
      </c>
      <c r="E2067" s="53">
        <v>366</v>
      </c>
      <c r="F2067" s="54">
        <v>177.62</v>
      </c>
      <c r="G2067" s="46">
        <v>834.62</v>
      </c>
      <c r="H2067" s="53">
        <v>166.62</v>
      </c>
      <c r="I2067" s="54"/>
      <c r="J2067" s="46">
        <v>105.58920000000001</v>
      </c>
      <c r="K2067" s="54">
        <v>11.4861</v>
      </c>
      <c r="L2067" s="46">
        <v>15.224449999999999</v>
      </c>
      <c r="M2067" s="53">
        <f t="shared" si="128"/>
        <v>-3.7383499999999987</v>
      </c>
      <c r="N2067" s="11">
        <v>2.1396105059041921</v>
      </c>
      <c r="O2067" s="11">
        <v>2.835983768782536</v>
      </c>
      <c r="P2067" s="11">
        <v>-0.69637326287834289</v>
      </c>
      <c r="Q2067" s="26">
        <v>182940</v>
      </c>
      <c r="R2067">
        <v>20790</v>
      </c>
      <c r="S2067">
        <v>44900</v>
      </c>
      <c r="T2067" s="27">
        <f t="shared" si="129"/>
        <v>248630</v>
      </c>
      <c r="U2067" s="46" t="str">
        <f t="shared" si="130"/>
        <v>TX</v>
      </c>
      <c r="V2067">
        <f t="shared" si="131"/>
        <v>531971.36008295929</v>
      </c>
    </row>
    <row r="2068" spans="1:22" x14ac:dyDescent="0.2">
      <c r="A2068" s="24">
        <v>48491</v>
      </c>
      <c r="B2068" s="25" t="s">
        <v>2286</v>
      </c>
      <c r="C2068" s="46">
        <v>1569</v>
      </c>
      <c r="D2068" s="46">
        <v>1569</v>
      </c>
      <c r="E2068" s="53">
        <v>1569</v>
      </c>
      <c r="F2068" s="54">
        <v>1369.62</v>
      </c>
      <c r="G2068" s="46">
        <v>1369.62</v>
      </c>
      <c r="H2068" s="53">
        <v>1369.62</v>
      </c>
      <c r="I2068" s="54"/>
      <c r="J2068" s="46">
        <v>105.58920000000001</v>
      </c>
      <c r="K2068" s="54">
        <v>11.4861</v>
      </c>
      <c r="L2068" s="46">
        <v>15.04917</v>
      </c>
      <c r="M2068" s="53">
        <f t="shared" si="128"/>
        <v>-3.5630699999999997</v>
      </c>
      <c r="N2068" s="11">
        <v>2.1396105059041921</v>
      </c>
      <c r="O2068" s="11">
        <v>2.803332918670236</v>
      </c>
      <c r="P2068" s="11">
        <v>-0.66372241276604327</v>
      </c>
      <c r="Q2068" s="26">
        <v>150630</v>
      </c>
      <c r="R2068">
        <v>43330</v>
      </c>
      <c r="S2068">
        <v>239370</v>
      </c>
      <c r="T2068" s="27">
        <f t="shared" si="129"/>
        <v>433330</v>
      </c>
      <c r="U2068" s="46" t="str">
        <f t="shared" si="130"/>
        <v>TX</v>
      </c>
      <c r="V2068">
        <f t="shared" si="131"/>
        <v>927157.42052346352</v>
      </c>
    </row>
    <row r="2069" spans="1:22" x14ac:dyDescent="0.2">
      <c r="A2069" s="24">
        <v>48493</v>
      </c>
      <c r="B2069" s="25" t="s">
        <v>2287</v>
      </c>
      <c r="C2069" s="46">
        <v>1131</v>
      </c>
      <c r="D2069" s="46">
        <v>1131</v>
      </c>
      <c r="E2069" s="53">
        <v>1131</v>
      </c>
      <c r="F2069" s="54">
        <v>931.62</v>
      </c>
      <c r="G2069" s="46">
        <v>931.62</v>
      </c>
      <c r="H2069" s="53">
        <v>931.62</v>
      </c>
      <c r="I2069" s="54"/>
      <c r="J2069" s="46">
        <v>105.58920000000001</v>
      </c>
      <c r="K2069" s="54">
        <v>11.4861</v>
      </c>
      <c r="L2069" s="46">
        <v>15.23827</v>
      </c>
      <c r="M2069" s="53">
        <f t="shared" si="128"/>
        <v>-3.7521699999999996</v>
      </c>
      <c r="N2069" s="11">
        <v>2.1396105059041921</v>
      </c>
      <c r="O2069" s="11">
        <v>2.8385581340755071</v>
      </c>
      <c r="P2069" s="11">
        <v>-0.69894762817131428</v>
      </c>
      <c r="Q2069" s="26">
        <v>44600</v>
      </c>
      <c r="R2069">
        <v>195770</v>
      </c>
      <c r="S2069">
        <v>15150</v>
      </c>
      <c r="T2069" s="27">
        <f t="shared" si="129"/>
        <v>255520</v>
      </c>
      <c r="U2069" s="46" t="str">
        <f t="shared" si="130"/>
        <v>TX</v>
      </c>
      <c r="V2069">
        <f t="shared" si="131"/>
        <v>546713.27646863915</v>
      </c>
    </row>
    <row r="2070" spans="1:22" x14ac:dyDescent="0.2">
      <c r="A2070" s="24">
        <v>48505</v>
      </c>
      <c r="B2070" s="25" t="s">
        <v>2288</v>
      </c>
      <c r="C2070" s="46">
        <v>373</v>
      </c>
      <c r="D2070" s="46">
        <v>373</v>
      </c>
      <c r="E2070" s="53">
        <v>373</v>
      </c>
      <c r="F2070" s="54">
        <v>173.62</v>
      </c>
      <c r="G2070" s="46">
        <v>173.62</v>
      </c>
      <c r="H2070" s="53">
        <v>173.62</v>
      </c>
      <c r="I2070" s="54"/>
      <c r="J2070" s="46">
        <v>105.58920000000001</v>
      </c>
      <c r="K2070" s="54">
        <v>11.4861</v>
      </c>
      <c r="L2070" s="46">
        <v>15.350199999999999</v>
      </c>
      <c r="M2070" s="53">
        <f t="shared" si="128"/>
        <v>-3.8640999999999988</v>
      </c>
      <c r="N2070" s="11">
        <v>2.1396105059041921</v>
      </c>
      <c r="O2070" s="11">
        <v>2.8594082576096791</v>
      </c>
      <c r="P2070" s="11">
        <v>-0.71979775170548632</v>
      </c>
      <c r="Q2070" s="26">
        <v>30</v>
      </c>
      <c r="R2070">
        <v>12810</v>
      </c>
      <c r="S2070">
        <v>80160</v>
      </c>
      <c r="T2070" s="27">
        <f t="shared" si="129"/>
        <v>93000</v>
      </c>
      <c r="U2070" s="46" t="str">
        <f t="shared" si="130"/>
        <v>TX</v>
      </c>
      <c r="V2070">
        <f t="shared" si="131"/>
        <v>198983.77704908987</v>
      </c>
    </row>
    <row r="2071" spans="1:22" x14ac:dyDescent="0.2">
      <c r="A2071" s="24">
        <v>48507</v>
      </c>
      <c r="B2071" s="25" t="s">
        <v>2289</v>
      </c>
      <c r="C2071" s="46">
        <v>328</v>
      </c>
      <c r="D2071" s="46">
        <v>434</v>
      </c>
      <c r="E2071" s="53">
        <v>263</v>
      </c>
      <c r="F2071" s="54">
        <v>128.62</v>
      </c>
      <c r="G2071" s="46">
        <v>234.62</v>
      </c>
      <c r="H2071" s="53">
        <v>63.62</v>
      </c>
      <c r="I2071" s="54"/>
      <c r="J2071" s="46">
        <v>105.58920000000001</v>
      </c>
      <c r="K2071" s="54">
        <v>11.4861</v>
      </c>
      <c r="L2071" s="46">
        <v>15.15996</v>
      </c>
      <c r="M2071" s="53">
        <f t="shared" si="128"/>
        <v>-3.6738599999999995</v>
      </c>
      <c r="N2071" s="11">
        <v>2.1396105059041921</v>
      </c>
      <c r="O2071" s="11">
        <v>2.8239706850094741</v>
      </c>
      <c r="P2071" s="11">
        <v>-0.68436017910528157</v>
      </c>
      <c r="Q2071" s="26">
        <v>24010</v>
      </c>
      <c r="R2071">
        <v>1100</v>
      </c>
      <c r="S2071">
        <v>47680</v>
      </c>
      <c r="T2071" s="27">
        <f t="shared" si="129"/>
        <v>72790</v>
      </c>
      <c r="U2071" s="46" t="str">
        <f t="shared" si="130"/>
        <v>TX</v>
      </c>
      <c r="V2071">
        <f t="shared" si="131"/>
        <v>155742.24872476613</v>
      </c>
    </row>
    <row r="2072" spans="1:22" x14ac:dyDescent="0.2">
      <c r="A2072" s="24">
        <v>42129</v>
      </c>
      <c r="B2072" s="25" t="s">
        <v>2290</v>
      </c>
      <c r="C2072" s="46">
        <v>2481</v>
      </c>
      <c r="D2072" s="46">
        <v>2481</v>
      </c>
      <c r="E2072" s="53">
        <v>936</v>
      </c>
      <c r="F2072" s="54">
        <v>2012.36</v>
      </c>
      <c r="G2072" s="46">
        <v>2012.36</v>
      </c>
      <c r="H2072" s="53">
        <v>467.36</v>
      </c>
      <c r="I2072" s="54"/>
      <c r="J2072" s="46">
        <v>105.56399999999999</v>
      </c>
      <c r="K2072" s="54">
        <v>24.274920000000002</v>
      </c>
      <c r="L2072" s="46">
        <v>22.450489999999999</v>
      </c>
      <c r="M2072" s="53">
        <f t="shared" si="128"/>
        <v>1.8244300000000031</v>
      </c>
      <c r="N2072" s="11">
        <v>4.5218894021455327</v>
      </c>
      <c r="O2072" s="11">
        <v>4.1820377906075166</v>
      </c>
      <c r="P2072" s="11">
        <v>0.33985161153801491</v>
      </c>
      <c r="Q2072" s="26">
        <v>27790</v>
      </c>
      <c r="R2072">
        <v>118440</v>
      </c>
      <c r="S2072">
        <v>0</v>
      </c>
      <c r="T2072" s="27">
        <f t="shared" si="129"/>
        <v>146230</v>
      </c>
      <c r="U2072" s="46" t="str">
        <f t="shared" si="130"/>
        <v>PA</v>
      </c>
      <c r="V2072">
        <f t="shared" si="131"/>
        <v>661235.8872757412</v>
      </c>
    </row>
    <row r="2073" spans="1:22" x14ac:dyDescent="0.2">
      <c r="A2073" s="24">
        <v>38077</v>
      </c>
      <c r="B2073" s="25" t="s">
        <v>2291</v>
      </c>
      <c r="C2073" s="46">
        <v>901</v>
      </c>
      <c r="D2073" s="46">
        <v>646</v>
      </c>
      <c r="E2073" s="53">
        <v>14</v>
      </c>
      <c r="F2073" s="54">
        <v>874.04</v>
      </c>
      <c r="G2073" s="46">
        <v>619.04</v>
      </c>
      <c r="H2073" s="53">
        <v>0</v>
      </c>
      <c r="I2073" s="54"/>
      <c r="J2073" s="46">
        <v>105.54389999999999</v>
      </c>
      <c r="K2073" s="54">
        <v>14.28429</v>
      </c>
      <c r="L2073" s="46">
        <v>12.37247</v>
      </c>
      <c r="M2073" s="53">
        <f t="shared" si="128"/>
        <v>1.9118200000000005</v>
      </c>
      <c r="N2073" s="11">
        <v>2.6608524175640289</v>
      </c>
      <c r="O2073" s="11">
        <v>2.304721950530157</v>
      </c>
      <c r="P2073" s="11">
        <v>0.35613046703387169</v>
      </c>
      <c r="Q2073" s="26">
        <v>596820</v>
      </c>
      <c r="R2073">
        <v>24820</v>
      </c>
      <c r="S2073">
        <v>12610</v>
      </c>
      <c r="T2073" s="27">
        <f t="shared" si="129"/>
        <v>634250</v>
      </c>
      <c r="U2073" s="46" t="str">
        <f t="shared" si="130"/>
        <v>ND</v>
      </c>
      <c r="V2073">
        <f t="shared" si="131"/>
        <v>1687645.6458399852</v>
      </c>
    </row>
    <row r="2074" spans="1:22" x14ac:dyDescent="0.2">
      <c r="A2074" s="24">
        <v>39117</v>
      </c>
      <c r="B2074" s="25" t="s">
        <v>2292</v>
      </c>
      <c r="C2074" s="46">
        <v>1126</v>
      </c>
      <c r="D2074" s="46">
        <v>1149</v>
      </c>
      <c r="E2074" s="53">
        <v>91</v>
      </c>
      <c r="F2074" s="54">
        <v>777.62</v>
      </c>
      <c r="G2074" s="46">
        <v>800.62</v>
      </c>
      <c r="H2074" s="53">
        <v>0</v>
      </c>
      <c r="I2074" s="54">
        <v>105.44</v>
      </c>
      <c r="J2074" s="46">
        <v>105.44</v>
      </c>
      <c r="K2074" s="54">
        <v>23.625</v>
      </c>
      <c r="L2074" s="46">
        <v>21.857399999999998</v>
      </c>
      <c r="M2074" s="53">
        <f t="shared" si="128"/>
        <v>1.7676000000000016</v>
      </c>
      <c r="N2074" s="11">
        <v>4.4008234476442434</v>
      </c>
      <c r="O2074" s="11">
        <v>4.0715580285519266</v>
      </c>
      <c r="P2074" s="11">
        <v>0.32926541909231632</v>
      </c>
      <c r="Q2074" s="26">
        <v>149780</v>
      </c>
      <c r="R2074">
        <v>22130</v>
      </c>
      <c r="S2074">
        <v>710</v>
      </c>
      <c r="T2074" s="27">
        <f t="shared" si="129"/>
        <v>172620</v>
      </c>
      <c r="U2074" s="46" t="str">
        <f t="shared" si="130"/>
        <v>OH</v>
      </c>
      <c r="V2074">
        <f t="shared" si="131"/>
        <v>759670.14353234926</v>
      </c>
    </row>
    <row r="2075" spans="1:22" x14ac:dyDescent="0.2">
      <c r="A2075" s="24">
        <v>34001</v>
      </c>
      <c r="B2075" s="25" t="s">
        <v>2293</v>
      </c>
      <c r="C2075" s="46">
        <v>4536</v>
      </c>
      <c r="D2075" s="46">
        <v>4206</v>
      </c>
      <c r="E2075" s="53">
        <v>4261</v>
      </c>
      <c r="F2075" s="54">
        <v>3827.38</v>
      </c>
      <c r="G2075" s="46">
        <v>3497.38</v>
      </c>
      <c r="H2075" s="53">
        <v>3552.38</v>
      </c>
      <c r="I2075" s="54"/>
      <c r="J2075" s="46">
        <v>105.25920000000001</v>
      </c>
      <c r="K2075" s="54">
        <v>23.766100000000002</v>
      </c>
      <c r="L2075" s="46">
        <v>22.050329999999999</v>
      </c>
      <c r="M2075" s="53">
        <f t="shared" si="128"/>
        <v>1.7157700000000027</v>
      </c>
      <c r="N2075" s="11">
        <v>4.4271073074733476</v>
      </c>
      <c r="O2075" s="11">
        <v>4.1074966896208798</v>
      </c>
      <c r="P2075" s="11">
        <v>0.3196106178524688</v>
      </c>
      <c r="Q2075" s="26">
        <v>36000</v>
      </c>
      <c r="R2075">
        <v>6960</v>
      </c>
      <c r="S2075">
        <v>0</v>
      </c>
      <c r="T2075" s="27">
        <f t="shared" si="129"/>
        <v>42960</v>
      </c>
      <c r="U2075" s="46" t="str">
        <f t="shared" si="130"/>
        <v>NJ</v>
      </c>
      <c r="V2075">
        <f t="shared" si="131"/>
        <v>190188.52992905502</v>
      </c>
    </row>
    <row r="2076" spans="1:22" x14ac:dyDescent="0.2">
      <c r="A2076" s="24">
        <v>34023</v>
      </c>
      <c r="B2076" s="25" t="s">
        <v>2294</v>
      </c>
      <c r="C2076" s="46">
        <v>5857</v>
      </c>
      <c r="D2076" s="46">
        <v>5372</v>
      </c>
      <c r="E2076" s="53">
        <v>5660</v>
      </c>
      <c r="F2076" s="54">
        <v>5028.62</v>
      </c>
      <c r="G2076" s="46">
        <v>4543.62</v>
      </c>
      <c r="H2076" s="53">
        <v>4831.62</v>
      </c>
      <c r="I2076" s="54"/>
      <c r="J2076" s="46">
        <v>105.247</v>
      </c>
      <c r="K2076" s="54">
        <v>25.480689999999999</v>
      </c>
      <c r="L2076" s="46">
        <v>23.651199999999999</v>
      </c>
      <c r="M2076" s="53">
        <f t="shared" si="128"/>
        <v>1.8294899999999998</v>
      </c>
      <c r="N2076" s="11">
        <v>4.7464981170012361</v>
      </c>
      <c r="O2076" s="11">
        <v>4.405703937562901</v>
      </c>
      <c r="P2076" s="11">
        <v>0.34079417943833512</v>
      </c>
      <c r="Q2076" s="26">
        <v>20940</v>
      </c>
      <c r="R2076">
        <v>6190</v>
      </c>
      <c r="S2076">
        <v>0</v>
      </c>
      <c r="T2076" s="27">
        <f t="shared" si="129"/>
        <v>27130</v>
      </c>
      <c r="U2076" s="46" t="str">
        <f t="shared" si="130"/>
        <v>NJ</v>
      </c>
      <c r="V2076">
        <f t="shared" si="131"/>
        <v>128772.49391424353</v>
      </c>
    </row>
    <row r="2077" spans="1:22" x14ac:dyDescent="0.2">
      <c r="A2077" s="24">
        <v>5027</v>
      </c>
      <c r="B2077" s="25" t="s">
        <v>2295</v>
      </c>
      <c r="C2077" s="46">
        <v>382</v>
      </c>
      <c r="D2077" s="46">
        <v>263</v>
      </c>
      <c r="E2077" s="53">
        <v>311</v>
      </c>
      <c r="F2077" s="54">
        <v>0</v>
      </c>
      <c r="G2077" s="46">
        <v>0</v>
      </c>
      <c r="H2077" s="53">
        <v>0</v>
      </c>
      <c r="I2077" s="54">
        <v>105.18689999999999</v>
      </c>
      <c r="J2077" s="46">
        <v>105.18689999999999</v>
      </c>
      <c r="K2077" s="54">
        <v>11.32915</v>
      </c>
      <c r="L2077" s="46">
        <v>16.473680000000002</v>
      </c>
      <c r="M2077" s="53">
        <f t="shared" si="128"/>
        <v>-5.1445300000000014</v>
      </c>
      <c r="N2077" s="11">
        <v>2.110374135952541</v>
      </c>
      <c r="O2077" s="11">
        <v>3.0686881359994929</v>
      </c>
      <c r="P2077" s="11">
        <v>-0.95831400004695211</v>
      </c>
      <c r="Q2077" s="26">
        <v>290</v>
      </c>
      <c r="R2077">
        <v>23880</v>
      </c>
      <c r="S2077">
        <v>0</v>
      </c>
      <c r="T2077" s="27">
        <f t="shared" si="129"/>
        <v>24170</v>
      </c>
      <c r="U2077" s="46" t="str">
        <f t="shared" si="130"/>
        <v>AR</v>
      </c>
      <c r="V2077">
        <f t="shared" si="131"/>
        <v>51007.742865972912</v>
      </c>
    </row>
    <row r="2078" spans="1:22" x14ac:dyDescent="0.2">
      <c r="A2078" s="24">
        <v>21071</v>
      </c>
      <c r="B2078" s="25" t="s">
        <v>2296</v>
      </c>
      <c r="C2078" s="46">
        <v>1089</v>
      </c>
      <c r="D2078" s="46">
        <v>1089</v>
      </c>
      <c r="E2078" s="53">
        <v>226</v>
      </c>
      <c r="F2078" s="54">
        <v>870.14</v>
      </c>
      <c r="G2078" s="46">
        <v>870.14</v>
      </c>
      <c r="H2078" s="53">
        <v>7.1399990000000004</v>
      </c>
      <c r="I2078" s="54"/>
      <c r="J2078" s="46">
        <v>105.0714</v>
      </c>
      <c r="K2078" s="54">
        <v>11.50365</v>
      </c>
      <c r="L2078" s="46">
        <v>16.620799999999999</v>
      </c>
      <c r="M2078" s="53">
        <f t="shared" si="128"/>
        <v>-5.1171499999999988</v>
      </c>
      <c r="N2078" s="11">
        <v>2.1428796890367279</v>
      </c>
      <c r="O2078" s="11">
        <v>3.096093390840442</v>
      </c>
      <c r="P2078" s="11">
        <v>-0.95321370180371368</v>
      </c>
      <c r="Q2078" s="26">
        <v>450</v>
      </c>
      <c r="R2078">
        <v>10500</v>
      </c>
      <c r="S2078">
        <v>22360</v>
      </c>
      <c r="T2078" s="27">
        <f t="shared" si="129"/>
        <v>33310</v>
      </c>
      <c r="U2078" s="46" t="str">
        <f t="shared" si="130"/>
        <v>KY</v>
      </c>
      <c r="V2078">
        <f t="shared" si="131"/>
        <v>71379.322441813405</v>
      </c>
    </row>
    <row r="2079" spans="1:22" x14ac:dyDescent="0.2">
      <c r="A2079" s="24">
        <v>34035</v>
      </c>
      <c r="B2079" s="25" t="s">
        <v>2297</v>
      </c>
      <c r="C2079" s="46">
        <v>8454</v>
      </c>
      <c r="D2079" s="46">
        <v>6086</v>
      </c>
      <c r="E2079" s="53">
        <v>7311</v>
      </c>
      <c r="F2079" s="54">
        <v>7764.64</v>
      </c>
      <c r="G2079" s="46">
        <v>5396.64</v>
      </c>
      <c r="H2079" s="53">
        <v>6621.64</v>
      </c>
      <c r="I2079" s="54"/>
      <c r="J2079" s="46">
        <v>105.068</v>
      </c>
      <c r="K2079" s="54">
        <v>23.816299999999998</v>
      </c>
      <c r="L2079" s="46">
        <v>21.722090000000001</v>
      </c>
      <c r="M2079" s="53">
        <f t="shared" si="128"/>
        <v>2.0942099999999968</v>
      </c>
      <c r="N2079" s="11">
        <v>4.4364584751800891</v>
      </c>
      <c r="O2079" s="11">
        <v>4.0463527197391977</v>
      </c>
      <c r="P2079" s="11">
        <v>0.39010575544089049</v>
      </c>
      <c r="Q2079" s="26">
        <v>30930</v>
      </c>
      <c r="R2079">
        <v>16460</v>
      </c>
      <c r="S2079">
        <v>0</v>
      </c>
      <c r="T2079" s="27">
        <f t="shared" si="129"/>
        <v>47390</v>
      </c>
      <c r="U2079" s="46" t="str">
        <f t="shared" si="130"/>
        <v>NJ</v>
      </c>
      <c r="V2079">
        <f t="shared" si="131"/>
        <v>210243.76713878443</v>
      </c>
    </row>
    <row r="2080" spans="1:22" x14ac:dyDescent="0.2">
      <c r="A2080" s="24">
        <v>37059</v>
      </c>
      <c r="B2080" s="25" t="s">
        <v>2298</v>
      </c>
      <c r="C2080" s="46">
        <v>2814</v>
      </c>
      <c r="D2080" s="46">
        <v>2814</v>
      </c>
      <c r="E2080" s="53">
        <v>1096</v>
      </c>
      <c r="F2080" s="54">
        <v>2553.9</v>
      </c>
      <c r="G2080" s="46">
        <v>2553.9</v>
      </c>
      <c r="H2080" s="53">
        <v>835.9</v>
      </c>
      <c r="I2080" s="54">
        <v>105.0603</v>
      </c>
      <c r="J2080" s="46">
        <v>105.0603</v>
      </c>
      <c r="K2080" s="54">
        <v>12.09592</v>
      </c>
      <c r="L2080" s="46">
        <v>18.99579</v>
      </c>
      <c r="M2080" s="53">
        <f t="shared" si="128"/>
        <v>-6.8998699999999999</v>
      </c>
      <c r="N2080" s="11">
        <v>2.253206702934559</v>
      </c>
      <c r="O2080" s="11">
        <v>3.538502350837081</v>
      </c>
      <c r="P2080" s="11">
        <v>-1.2852956479025219</v>
      </c>
      <c r="Q2080" s="26">
        <v>1420</v>
      </c>
      <c r="R2080">
        <v>58310</v>
      </c>
      <c r="S2080">
        <v>8970</v>
      </c>
      <c r="T2080" s="27">
        <f t="shared" si="129"/>
        <v>68700</v>
      </c>
      <c r="U2080" s="46" t="str">
        <f t="shared" si="130"/>
        <v>NC</v>
      </c>
      <c r="V2080">
        <f t="shared" si="131"/>
        <v>154795.3004916042</v>
      </c>
    </row>
    <row r="2081" spans="1:22" x14ac:dyDescent="0.2">
      <c r="A2081" s="24">
        <v>55051</v>
      </c>
      <c r="B2081" s="25" t="s">
        <v>2299</v>
      </c>
      <c r="C2081" s="46">
        <v>720</v>
      </c>
      <c r="D2081" s="46">
        <v>720</v>
      </c>
      <c r="E2081" s="53">
        <v>87</v>
      </c>
      <c r="F2081" s="54">
        <v>610.72</v>
      </c>
      <c r="G2081" s="46">
        <v>610.72</v>
      </c>
      <c r="H2081" s="53">
        <v>0</v>
      </c>
      <c r="I2081" s="54"/>
      <c r="J2081" s="46">
        <v>104.93899999999999</v>
      </c>
      <c r="K2081" s="54">
        <v>17.376139999999999</v>
      </c>
      <c r="L2081" s="46">
        <v>15.39001</v>
      </c>
      <c r="M2081" s="53">
        <f t="shared" si="128"/>
        <v>1.9861299999999993</v>
      </c>
      <c r="N2081" s="11">
        <v>3.2367967975258849</v>
      </c>
      <c r="O2081" s="11">
        <v>2.866823994390661</v>
      </c>
      <c r="P2081" s="11">
        <v>0.36997280313522363</v>
      </c>
      <c r="Q2081" s="26">
        <v>8560</v>
      </c>
      <c r="R2081">
        <v>160</v>
      </c>
      <c r="S2081">
        <v>1090</v>
      </c>
      <c r="T2081" s="27">
        <f t="shared" si="129"/>
        <v>9810</v>
      </c>
      <c r="U2081" s="46" t="str">
        <f t="shared" si="130"/>
        <v>WI</v>
      </c>
      <c r="V2081">
        <f t="shared" si="131"/>
        <v>31752.976583728931</v>
      </c>
    </row>
    <row r="2082" spans="1:22" x14ac:dyDescent="0.2">
      <c r="A2082" s="24">
        <v>54075</v>
      </c>
      <c r="B2082" s="25" t="s">
        <v>2300</v>
      </c>
      <c r="C2082" s="46">
        <v>844</v>
      </c>
      <c r="D2082" s="46">
        <v>0</v>
      </c>
      <c r="E2082" s="53">
        <v>507</v>
      </c>
      <c r="F2082" s="54">
        <v>642.79999999999995</v>
      </c>
      <c r="G2082" s="46">
        <v>0</v>
      </c>
      <c r="H2082" s="53">
        <v>305.8</v>
      </c>
      <c r="I2082" s="54"/>
      <c r="J2082" s="46">
        <v>104.93380000000001</v>
      </c>
      <c r="K2082" s="54">
        <v>24.839469999999999</v>
      </c>
      <c r="L2082" s="46">
        <v>23.135290000000001</v>
      </c>
      <c r="M2082" s="53">
        <f t="shared" si="128"/>
        <v>1.7041799999999974</v>
      </c>
      <c r="N2082" s="11">
        <v>4.6270527831981267</v>
      </c>
      <c r="O2082" s="11">
        <v>4.3096011301608206</v>
      </c>
      <c r="P2082" s="11">
        <v>0.31745165303730599</v>
      </c>
      <c r="Q2082" s="26">
        <v>6500</v>
      </c>
      <c r="R2082">
        <v>22680</v>
      </c>
      <c r="S2082">
        <v>0</v>
      </c>
      <c r="T2082" s="27">
        <f t="shared" si="129"/>
        <v>29180</v>
      </c>
      <c r="U2082" s="46" t="str">
        <f t="shared" si="130"/>
        <v>WV</v>
      </c>
      <c r="V2082">
        <f t="shared" si="131"/>
        <v>135017.40021372132</v>
      </c>
    </row>
    <row r="2083" spans="1:22" x14ac:dyDescent="0.2">
      <c r="A2083" s="24">
        <v>29227</v>
      </c>
      <c r="B2083" s="25" t="s">
        <v>2301</v>
      </c>
      <c r="C2083" s="46">
        <v>552</v>
      </c>
      <c r="D2083" s="46">
        <v>552</v>
      </c>
      <c r="E2083" s="53">
        <v>0</v>
      </c>
      <c r="F2083" s="54">
        <v>483.82</v>
      </c>
      <c r="G2083" s="46">
        <v>483.82</v>
      </c>
      <c r="H2083" s="53">
        <v>0</v>
      </c>
      <c r="I2083" s="54">
        <v>104.9337</v>
      </c>
      <c r="J2083" s="46">
        <v>104.9337</v>
      </c>
      <c r="K2083" s="54">
        <v>13.386200000000001</v>
      </c>
      <c r="L2083" s="46">
        <v>12.00196</v>
      </c>
      <c r="M2083" s="53">
        <f t="shared" si="128"/>
        <v>1.3842400000000001</v>
      </c>
      <c r="N2083" s="11">
        <v>2.4935577919515501</v>
      </c>
      <c r="O2083" s="11">
        <v>2.235703999394214</v>
      </c>
      <c r="P2083" s="11">
        <v>0.2578537925573362</v>
      </c>
      <c r="Q2083" s="26">
        <v>36360</v>
      </c>
      <c r="R2083">
        <v>81250</v>
      </c>
      <c r="S2083">
        <v>4540</v>
      </c>
      <c r="T2083" s="27">
        <f t="shared" si="129"/>
        <v>122150</v>
      </c>
      <c r="U2083" s="46" t="str">
        <f t="shared" si="130"/>
        <v>MO</v>
      </c>
      <c r="V2083">
        <f t="shared" si="131"/>
        <v>304588.08428688184</v>
      </c>
    </row>
    <row r="2084" spans="1:22" x14ac:dyDescent="0.2">
      <c r="A2084" s="24">
        <v>47035</v>
      </c>
      <c r="B2084" s="25" t="s">
        <v>2302</v>
      </c>
      <c r="C2084" s="46">
        <v>685</v>
      </c>
      <c r="D2084" s="46">
        <v>643</v>
      </c>
      <c r="E2084" s="53">
        <v>454</v>
      </c>
      <c r="F2084" s="54">
        <v>450.04</v>
      </c>
      <c r="G2084" s="46">
        <v>408.04</v>
      </c>
      <c r="H2084" s="53">
        <v>219.04</v>
      </c>
      <c r="I2084" s="54">
        <v>104.9337</v>
      </c>
      <c r="J2084" s="46">
        <v>104.9337</v>
      </c>
      <c r="K2084" s="54">
        <v>11.60615</v>
      </c>
      <c r="L2084" s="46">
        <v>16.312639999999998</v>
      </c>
      <c r="M2084" s="53">
        <f t="shared" si="128"/>
        <v>-4.7064899999999987</v>
      </c>
      <c r="N2084" s="11">
        <v>2.1619732087566659</v>
      </c>
      <c r="O2084" s="11">
        <v>3.0386898880414548</v>
      </c>
      <c r="P2084" s="11">
        <v>-0.87671667928478936</v>
      </c>
      <c r="Q2084" s="26">
        <v>1730</v>
      </c>
      <c r="R2084">
        <v>58050</v>
      </c>
      <c r="S2084">
        <v>40780</v>
      </c>
      <c r="T2084" s="27">
        <f t="shared" si="129"/>
        <v>100560</v>
      </c>
      <c r="U2084" s="46" t="str">
        <f t="shared" si="130"/>
        <v>TN</v>
      </c>
      <c r="V2084">
        <f t="shared" si="131"/>
        <v>217408.02587257032</v>
      </c>
    </row>
    <row r="2085" spans="1:22" x14ac:dyDescent="0.2">
      <c r="A2085" s="24">
        <v>47075</v>
      </c>
      <c r="B2085" s="25" t="s">
        <v>2303</v>
      </c>
      <c r="C2085" s="46">
        <v>286</v>
      </c>
      <c r="D2085" s="46">
        <v>273</v>
      </c>
      <c r="E2085" s="53">
        <v>83</v>
      </c>
      <c r="F2085" s="54">
        <v>0</v>
      </c>
      <c r="G2085" s="46">
        <v>0</v>
      </c>
      <c r="H2085" s="53">
        <v>0</v>
      </c>
      <c r="I2085" s="54">
        <v>104.9337</v>
      </c>
      <c r="J2085" s="46">
        <v>104.9337</v>
      </c>
      <c r="K2085" s="54">
        <v>10.72753</v>
      </c>
      <c r="L2085" s="46">
        <v>15.64758</v>
      </c>
      <c r="M2085" s="53">
        <f t="shared" si="128"/>
        <v>-4.9200499999999998</v>
      </c>
      <c r="N2085" s="11">
        <v>1.998305420499769</v>
      </c>
      <c r="O2085" s="11">
        <v>2.9148036809688511</v>
      </c>
      <c r="P2085" s="11">
        <v>-0.91649826046908189</v>
      </c>
      <c r="Q2085" s="26">
        <v>193160</v>
      </c>
      <c r="R2085">
        <v>19470</v>
      </c>
      <c r="S2085">
        <v>70</v>
      </c>
      <c r="T2085" s="27">
        <f t="shared" si="129"/>
        <v>212700</v>
      </c>
      <c r="U2085" s="46" t="str">
        <f t="shared" si="130"/>
        <v>TN</v>
      </c>
      <c r="V2085">
        <f t="shared" si="131"/>
        <v>425039.56294030085</v>
      </c>
    </row>
    <row r="2086" spans="1:22" x14ac:dyDescent="0.2">
      <c r="A2086" s="24">
        <v>1091</v>
      </c>
      <c r="B2086" s="25" t="s">
        <v>2304</v>
      </c>
      <c r="C2086" s="46">
        <v>877</v>
      </c>
      <c r="D2086" s="46">
        <v>877</v>
      </c>
      <c r="E2086" s="53">
        <v>445</v>
      </c>
      <c r="F2086" s="54">
        <v>441</v>
      </c>
      <c r="G2086" s="46">
        <v>441</v>
      </c>
      <c r="H2086" s="53">
        <v>9</v>
      </c>
      <c r="I2086" s="54">
        <v>104.80710000000001</v>
      </c>
      <c r="J2086" s="46">
        <v>104.80710000000001</v>
      </c>
      <c r="K2086" s="54">
        <v>11.355869999999999</v>
      </c>
      <c r="L2086" s="46">
        <v>16.317699999999999</v>
      </c>
      <c r="M2086" s="53">
        <f t="shared" si="128"/>
        <v>-4.9618299999999991</v>
      </c>
      <c r="N2086" s="11">
        <v>2.115351490556606</v>
      </c>
      <c r="O2086" s="11">
        <v>3.039632455941776</v>
      </c>
      <c r="P2086" s="11">
        <v>-0.92428096538516957</v>
      </c>
      <c r="Q2086" s="26">
        <v>9000</v>
      </c>
      <c r="R2086">
        <v>101390</v>
      </c>
      <c r="S2086">
        <v>390</v>
      </c>
      <c r="T2086" s="27">
        <f t="shared" si="129"/>
        <v>110780</v>
      </c>
      <c r="U2086" s="46" t="str">
        <f t="shared" si="130"/>
        <v>AL</v>
      </c>
      <c r="V2086">
        <f t="shared" si="131"/>
        <v>234338.63812386082</v>
      </c>
    </row>
    <row r="2087" spans="1:22" x14ac:dyDescent="0.2">
      <c r="A2087" s="24">
        <v>1107</v>
      </c>
      <c r="B2087" s="25" t="s">
        <v>2305</v>
      </c>
      <c r="C2087" s="46">
        <v>326</v>
      </c>
      <c r="D2087" s="46">
        <v>597</v>
      </c>
      <c r="E2087" s="53">
        <v>144</v>
      </c>
      <c r="F2087" s="54">
        <v>0</v>
      </c>
      <c r="G2087" s="46">
        <v>197.88</v>
      </c>
      <c r="H2087" s="53">
        <v>0</v>
      </c>
      <c r="I2087" s="54">
        <v>104.80710000000001</v>
      </c>
      <c r="J2087" s="46">
        <v>104.80710000000001</v>
      </c>
      <c r="K2087" s="54">
        <v>11.514419999999999</v>
      </c>
      <c r="L2087" s="46">
        <v>16.55275</v>
      </c>
      <c r="M2087" s="53">
        <f t="shared" si="128"/>
        <v>-5.0383300000000002</v>
      </c>
      <c r="N2087" s="11">
        <v>2.1448859056941298</v>
      </c>
      <c r="O2087" s="11">
        <v>3.0834171565288151</v>
      </c>
      <c r="P2087" s="11">
        <v>-0.93853125083468447</v>
      </c>
      <c r="Q2087" s="26">
        <v>24370</v>
      </c>
      <c r="R2087">
        <v>46780</v>
      </c>
      <c r="S2087">
        <v>570</v>
      </c>
      <c r="T2087" s="27">
        <f t="shared" si="129"/>
        <v>71720</v>
      </c>
      <c r="U2087" s="46" t="str">
        <f t="shared" si="130"/>
        <v>AL</v>
      </c>
      <c r="V2087">
        <f t="shared" si="131"/>
        <v>153831.21715638301</v>
      </c>
    </row>
    <row r="2088" spans="1:22" x14ac:dyDescent="0.2">
      <c r="A2088" s="24">
        <v>51131</v>
      </c>
      <c r="B2088" s="25" t="s">
        <v>2306</v>
      </c>
      <c r="C2088" s="46">
        <v>577</v>
      </c>
      <c r="D2088" s="46">
        <v>752</v>
      </c>
      <c r="E2088" s="53">
        <v>366</v>
      </c>
      <c r="F2088" s="54">
        <v>214.28</v>
      </c>
      <c r="G2088" s="46">
        <v>389.28</v>
      </c>
      <c r="H2088" s="53">
        <v>3.2799990000000001</v>
      </c>
      <c r="I2088" s="54">
        <v>104.80710000000001</v>
      </c>
      <c r="J2088" s="46">
        <v>104.80710000000001</v>
      </c>
      <c r="K2088" s="54">
        <v>12.689970000000001</v>
      </c>
      <c r="L2088" s="46">
        <v>21.830570000000002</v>
      </c>
      <c r="M2088" s="53">
        <f t="shared" si="128"/>
        <v>-9.1406000000000009</v>
      </c>
      <c r="N2088" s="11">
        <v>2.3638652921016732</v>
      </c>
      <c r="O2088" s="11">
        <v>4.0665601833413323</v>
      </c>
      <c r="P2088" s="11">
        <v>-1.70269489123966</v>
      </c>
      <c r="Q2088" s="26">
        <v>24760</v>
      </c>
      <c r="R2088">
        <v>22190</v>
      </c>
      <c r="S2088">
        <v>0</v>
      </c>
      <c r="T2088" s="27">
        <f t="shared" si="129"/>
        <v>46950</v>
      </c>
      <c r="U2088" s="46" t="str">
        <f t="shared" si="130"/>
        <v>VA</v>
      </c>
      <c r="V2088">
        <f t="shared" si="131"/>
        <v>110983.47546417355</v>
      </c>
    </row>
    <row r="2089" spans="1:22" x14ac:dyDescent="0.2">
      <c r="A2089" s="24">
        <v>51760</v>
      </c>
      <c r="B2089" s="25" t="s">
        <v>2307</v>
      </c>
      <c r="C2089" s="46">
        <v>2094.06</v>
      </c>
      <c r="D2089" s="46">
        <v>2012.59</v>
      </c>
      <c r="E2089" s="53">
        <v>1545.41</v>
      </c>
      <c r="F2089" s="54">
        <v>1772.6489999999999</v>
      </c>
      <c r="G2089" s="46">
        <v>1691.181</v>
      </c>
      <c r="H2089" s="53">
        <v>1224.001</v>
      </c>
      <c r="I2089" s="54"/>
      <c r="J2089" s="46">
        <v>104.7837</v>
      </c>
      <c r="K2089" s="54">
        <v>11.92487</v>
      </c>
      <c r="L2089" s="46">
        <v>17.229849999999999</v>
      </c>
      <c r="M2089" s="53">
        <f t="shared" si="128"/>
        <v>-5.3049799999999987</v>
      </c>
      <c r="N2089" s="11">
        <v>2.2213438097824092</v>
      </c>
      <c r="O2089" s="11">
        <v>3.2095461536251082</v>
      </c>
      <c r="P2089" s="11">
        <v>-0.98820234384269845</v>
      </c>
      <c r="Q2089" s="26">
        <v>0</v>
      </c>
      <c r="R2089">
        <v>0</v>
      </c>
      <c r="S2089">
        <v>0</v>
      </c>
      <c r="T2089" s="27">
        <f t="shared" si="129"/>
        <v>0</v>
      </c>
      <c r="U2089" s="46" t="str">
        <f t="shared" si="130"/>
        <v>VA</v>
      </c>
      <c r="V2089">
        <f t="shared" si="131"/>
        <v>0</v>
      </c>
    </row>
    <row r="2090" spans="1:22" x14ac:dyDescent="0.2">
      <c r="A2090" s="24">
        <v>47137</v>
      </c>
      <c r="B2090" s="25" t="s">
        <v>2308</v>
      </c>
      <c r="C2090" s="46">
        <v>2554</v>
      </c>
      <c r="D2090" s="46">
        <v>1403</v>
      </c>
      <c r="E2090" s="53">
        <v>488</v>
      </c>
      <c r="F2090" s="54">
        <v>2324.2600000000002</v>
      </c>
      <c r="G2090" s="46">
        <v>1173.26</v>
      </c>
      <c r="H2090" s="53">
        <v>258.26</v>
      </c>
      <c r="I2090" s="54"/>
      <c r="J2090" s="46">
        <v>104.7364</v>
      </c>
      <c r="K2090" s="54">
        <v>11.38688</v>
      </c>
      <c r="L2090" s="46">
        <v>16.185649999999999</v>
      </c>
      <c r="M2090" s="53">
        <f t="shared" si="128"/>
        <v>-4.7987699999999993</v>
      </c>
      <c r="N2090" s="11">
        <v>2.1211279788152919</v>
      </c>
      <c r="O2090" s="11">
        <v>3.0150344141952612</v>
      </c>
      <c r="P2090" s="11">
        <v>-0.89390643537996872</v>
      </c>
      <c r="Q2090" s="26">
        <v>6510</v>
      </c>
      <c r="R2090">
        <v>15890</v>
      </c>
      <c r="S2090">
        <v>1160</v>
      </c>
      <c r="T2090" s="27">
        <f t="shared" si="129"/>
        <v>23560</v>
      </c>
      <c r="U2090" s="46" t="str">
        <f t="shared" si="130"/>
        <v>TN</v>
      </c>
      <c r="V2090">
        <f t="shared" si="131"/>
        <v>49973.775180888275</v>
      </c>
    </row>
    <row r="2091" spans="1:22" x14ac:dyDescent="0.2">
      <c r="A2091" s="24">
        <v>5133</v>
      </c>
      <c r="B2091" s="25" t="s">
        <v>2309</v>
      </c>
      <c r="C2091" s="46">
        <v>224</v>
      </c>
      <c r="D2091" s="46">
        <v>126</v>
      </c>
      <c r="E2091" s="53">
        <v>145</v>
      </c>
      <c r="F2091" s="54">
        <v>0</v>
      </c>
      <c r="G2091" s="46">
        <v>0</v>
      </c>
      <c r="H2091" s="53">
        <v>0</v>
      </c>
      <c r="I2091" s="54">
        <v>104.68049999999999</v>
      </c>
      <c r="J2091" s="46">
        <v>104.68049999999999</v>
      </c>
      <c r="K2091" s="54">
        <v>11.400080000000001</v>
      </c>
      <c r="L2091" s="46">
        <v>16.565049999999999</v>
      </c>
      <c r="M2091" s="53">
        <f t="shared" si="128"/>
        <v>-5.1649699999999985</v>
      </c>
      <c r="N2091" s="11">
        <v>2.1235868515987391</v>
      </c>
      <c r="O2091" s="11">
        <v>3.0857083788952071</v>
      </c>
      <c r="P2091" s="11">
        <v>-0.96212152729646916</v>
      </c>
      <c r="Q2091" s="26">
        <v>160</v>
      </c>
      <c r="R2091">
        <v>73720</v>
      </c>
      <c r="S2091">
        <v>11160</v>
      </c>
      <c r="T2091" s="27">
        <f t="shared" si="129"/>
        <v>85040</v>
      </c>
      <c r="U2091" s="46" t="str">
        <f t="shared" si="130"/>
        <v>AR</v>
      </c>
      <c r="V2091">
        <f t="shared" si="131"/>
        <v>180589.82585995676</v>
      </c>
    </row>
    <row r="2092" spans="1:22" x14ac:dyDescent="0.2">
      <c r="A2092" s="24">
        <v>22067</v>
      </c>
      <c r="B2092" s="25" t="s">
        <v>2310</v>
      </c>
      <c r="C2092" s="46">
        <v>515</v>
      </c>
      <c r="D2092" s="46">
        <v>496</v>
      </c>
      <c r="E2092" s="53">
        <v>140</v>
      </c>
      <c r="F2092" s="54">
        <v>144.52000000000001</v>
      </c>
      <c r="G2092" s="46">
        <v>125.52</v>
      </c>
      <c r="H2092" s="53">
        <v>0</v>
      </c>
      <c r="I2092" s="54">
        <v>104.68049999999999</v>
      </c>
      <c r="J2092" s="46">
        <v>104.68049999999999</v>
      </c>
      <c r="K2092" s="54">
        <v>11.029339999999999</v>
      </c>
      <c r="L2092" s="46">
        <v>16.012139999999999</v>
      </c>
      <c r="M2092" s="53">
        <f t="shared" si="128"/>
        <v>-4.9827999999999992</v>
      </c>
      <c r="N2092" s="11">
        <v>2.0545260564673251</v>
      </c>
      <c r="O2092" s="11">
        <v>2.9827132765698319</v>
      </c>
      <c r="P2092" s="11">
        <v>-0.9281872201025072</v>
      </c>
      <c r="Q2092" s="26">
        <v>256960</v>
      </c>
      <c r="R2092">
        <v>9320</v>
      </c>
      <c r="S2092">
        <v>0</v>
      </c>
      <c r="T2092" s="27">
        <f t="shared" si="129"/>
        <v>266280</v>
      </c>
      <c r="U2092" s="46" t="str">
        <f t="shared" si="130"/>
        <v>LA</v>
      </c>
      <c r="V2092">
        <f t="shared" si="131"/>
        <v>547079.19831611938</v>
      </c>
    </row>
    <row r="2093" spans="1:22" x14ac:dyDescent="0.2">
      <c r="A2093" s="24">
        <v>51089</v>
      </c>
      <c r="B2093" s="25" t="s">
        <v>2311</v>
      </c>
      <c r="C2093" s="46">
        <v>1384</v>
      </c>
      <c r="D2093" s="46">
        <v>1084</v>
      </c>
      <c r="E2093" s="53">
        <v>306</v>
      </c>
      <c r="F2093" s="54">
        <v>1074.28</v>
      </c>
      <c r="G2093" s="46">
        <v>774.28</v>
      </c>
      <c r="H2093" s="53">
        <v>0</v>
      </c>
      <c r="I2093" s="54">
        <v>104.68049999999999</v>
      </c>
      <c r="J2093" s="46">
        <v>104.68049999999999</v>
      </c>
      <c r="K2093" s="54">
        <v>11.858230000000001</v>
      </c>
      <c r="L2093" s="46">
        <v>19.87567</v>
      </c>
      <c r="M2093" s="53">
        <f t="shared" si="128"/>
        <v>-8.0174399999999988</v>
      </c>
      <c r="N2093" s="11">
        <v>2.208930227790832</v>
      </c>
      <c r="O2093" s="11">
        <v>3.702404849677853</v>
      </c>
      <c r="P2093" s="11">
        <v>-1.493474621887021</v>
      </c>
      <c r="Q2093" s="26">
        <v>500</v>
      </c>
      <c r="R2093">
        <v>35950</v>
      </c>
      <c r="S2093">
        <v>7430</v>
      </c>
      <c r="T2093" s="27">
        <f t="shared" si="129"/>
        <v>43880</v>
      </c>
      <c r="U2093" s="46" t="str">
        <f t="shared" si="130"/>
        <v>VA</v>
      </c>
      <c r="V2093">
        <f t="shared" si="131"/>
        <v>96927.858395461706</v>
      </c>
    </row>
    <row r="2094" spans="1:22" x14ac:dyDescent="0.2">
      <c r="A2094" s="24">
        <v>54093</v>
      </c>
      <c r="B2094" s="25" t="s">
        <v>2312</v>
      </c>
      <c r="C2094" s="46">
        <v>1067</v>
      </c>
      <c r="D2094" s="46">
        <v>0</v>
      </c>
      <c r="E2094" s="53">
        <v>188</v>
      </c>
      <c r="F2094" s="54">
        <v>913.06</v>
      </c>
      <c r="G2094" s="46">
        <v>0</v>
      </c>
      <c r="H2094" s="53">
        <v>34.06</v>
      </c>
      <c r="I2094" s="54"/>
      <c r="J2094" s="46">
        <v>104.6315</v>
      </c>
      <c r="K2094" s="54">
        <v>24.004480000000001</v>
      </c>
      <c r="L2094" s="46">
        <v>21.978400000000001</v>
      </c>
      <c r="M2094" s="53">
        <f t="shared" si="128"/>
        <v>2.0260800000000003</v>
      </c>
      <c r="N2094" s="11">
        <v>4.4715123146034834</v>
      </c>
      <c r="O2094" s="11">
        <v>4.0940976957335122</v>
      </c>
      <c r="P2094" s="11">
        <v>0.37741461886997041</v>
      </c>
      <c r="Q2094" s="26">
        <v>1460</v>
      </c>
      <c r="R2094">
        <v>6400</v>
      </c>
      <c r="S2094">
        <v>0</v>
      </c>
      <c r="T2094" s="27">
        <f t="shared" si="129"/>
        <v>7860</v>
      </c>
      <c r="U2094" s="46" t="str">
        <f t="shared" si="130"/>
        <v>WV</v>
      </c>
      <c r="V2094">
        <f t="shared" si="131"/>
        <v>35146.086792783382</v>
      </c>
    </row>
    <row r="2095" spans="1:22" x14ac:dyDescent="0.2">
      <c r="A2095" s="24">
        <v>5051</v>
      </c>
      <c r="B2095" s="25" t="s">
        <v>2313</v>
      </c>
      <c r="C2095" s="46">
        <v>543</v>
      </c>
      <c r="D2095" s="46">
        <v>524</v>
      </c>
      <c r="E2095" s="53">
        <v>530</v>
      </c>
      <c r="F2095" s="54">
        <v>209.48</v>
      </c>
      <c r="G2095" s="46">
        <v>190.48</v>
      </c>
      <c r="H2095" s="53">
        <v>196.48</v>
      </c>
      <c r="I2095" s="54"/>
      <c r="J2095" s="46">
        <v>104.6095</v>
      </c>
      <c r="K2095" s="54">
        <v>11.73418</v>
      </c>
      <c r="L2095" s="46">
        <v>16.736830000000001</v>
      </c>
      <c r="M2095" s="53">
        <f t="shared" si="128"/>
        <v>-5.0026500000000009</v>
      </c>
      <c r="N2095" s="11">
        <v>2.1858224119736769</v>
      </c>
      <c r="O2095" s="11">
        <v>3.117707255163412</v>
      </c>
      <c r="P2095" s="11">
        <v>-0.93188484318973441</v>
      </c>
      <c r="Q2095" s="26">
        <v>270</v>
      </c>
      <c r="R2095">
        <v>27300</v>
      </c>
      <c r="S2095">
        <v>9120</v>
      </c>
      <c r="T2095" s="27">
        <f t="shared" si="129"/>
        <v>36690</v>
      </c>
      <c r="U2095" s="46" t="str">
        <f t="shared" si="130"/>
        <v>AR</v>
      </c>
      <c r="V2095">
        <f t="shared" si="131"/>
        <v>80197.824295314203</v>
      </c>
    </row>
    <row r="2096" spans="1:22" x14ac:dyDescent="0.2">
      <c r="A2096" s="24">
        <v>5107</v>
      </c>
      <c r="B2096" s="25" t="s">
        <v>2314</v>
      </c>
      <c r="C2096" s="46">
        <v>494</v>
      </c>
      <c r="D2096" s="46">
        <v>114</v>
      </c>
      <c r="E2096" s="53">
        <v>91</v>
      </c>
      <c r="F2096" s="54">
        <v>105.46</v>
      </c>
      <c r="G2096" s="46">
        <v>0</v>
      </c>
      <c r="H2096" s="53">
        <v>0</v>
      </c>
      <c r="I2096" s="54">
        <v>104.554</v>
      </c>
      <c r="J2096" s="46">
        <v>104.554</v>
      </c>
      <c r="K2096" s="54">
        <v>10.911949999999999</v>
      </c>
      <c r="L2096" s="46">
        <v>16.043610000000001</v>
      </c>
      <c r="M2096" s="53">
        <f t="shared" si="128"/>
        <v>-5.1316600000000019</v>
      </c>
      <c r="N2096" s="11">
        <v>2.032658853736363</v>
      </c>
      <c r="O2096" s="11">
        <v>2.988575452819457</v>
      </c>
      <c r="P2096" s="11">
        <v>-0.95591659908309279</v>
      </c>
      <c r="Q2096" s="26">
        <v>329540</v>
      </c>
      <c r="R2096">
        <v>2430</v>
      </c>
      <c r="S2096">
        <v>590</v>
      </c>
      <c r="T2096" s="27">
        <f t="shared" si="129"/>
        <v>332560</v>
      </c>
      <c r="U2096" s="46" t="str">
        <f t="shared" si="130"/>
        <v>AR</v>
      </c>
      <c r="V2096">
        <f t="shared" si="131"/>
        <v>675981.0283985649</v>
      </c>
    </row>
    <row r="2097" spans="1:22" x14ac:dyDescent="0.2">
      <c r="A2097" s="24">
        <v>13171</v>
      </c>
      <c r="B2097" s="25" t="s">
        <v>2315</v>
      </c>
      <c r="C2097" s="46">
        <v>510</v>
      </c>
      <c r="D2097" s="46">
        <v>1564</v>
      </c>
      <c r="E2097" s="53">
        <v>374</v>
      </c>
      <c r="F2097" s="54">
        <v>38.119999999999997</v>
      </c>
      <c r="G2097" s="46">
        <v>1092.1199999999999</v>
      </c>
      <c r="H2097" s="53">
        <v>0</v>
      </c>
      <c r="I2097" s="54">
        <v>104.554</v>
      </c>
      <c r="J2097" s="46">
        <v>104.554</v>
      </c>
      <c r="K2097" s="54">
        <v>12.57042</v>
      </c>
      <c r="L2097" s="46">
        <v>21.52965</v>
      </c>
      <c r="M2097" s="53">
        <f t="shared" si="128"/>
        <v>-8.9592299999999998</v>
      </c>
      <c r="N2097" s="11">
        <v>2.3415957283697839</v>
      </c>
      <c r="O2097" s="11">
        <v>4.0105053350084177</v>
      </c>
      <c r="P2097" s="11">
        <v>-1.668909606638634</v>
      </c>
      <c r="Q2097" s="26">
        <v>250</v>
      </c>
      <c r="R2097">
        <v>29760</v>
      </c>
      <c r="S2097">
        <v>8090</v>
      </c>
      <c r="T2097" s="27">
        <f t="shared" si="129"/>
        <v>38100</v>
      </c>
      <c r="U2097" s="46" t="str">
        <f t="shared" si="130"/>
        <v>GA</v>
      </c>
      <c r="V2097">
        <f t="shared" si="131"/>
        <v>89214.797250888761</v>
      </c>
    </row>
    <row r="2098" spans="1:22" x14ac:dyDescent="0.2">
      <c r="A2098" s="24">
        <v>19157</v>
      </c>
      <c r="B2098" s="25" t="s">
        <v>2316</v>
      </c>
      <c r="C2098" s="46">
        <v>916</v>
      </c>
      <c r="D2098" s="46">
        <v>1304</v>
      </c>
      <c r="E2098" s="53">
        <v>0</v>
      </c>
      <c r="F2098" s="54">
        <v>796.22</v>
      </c>
      <c r="G2098" s="46">
        <v>1184.22</v>
      </c>
      <c r="H2098" s="53">
        <v>0</v>
      </c>
      <c r="I2098" s="54">
        <v>104.554</v>
      </c>
      <c r="J2098" s="46">
        <v>104.554</v>
      </c>
      <c r="K2098" s="54">
        <v>13.09168</v>
      </c>
      <c r="L2098" s="46">
        <v>11.645440000000001</v>
      </c>
      <c r="M2098" s="53">
        <f t="shared" si="128"/>
        <v>1.4462399999999995</v>
      </c>
      <c r="N2098" s="11">
        <v>2.4386951243621251</v>
      </c>
      <c r="O2098" s="11">
        <v>2.16929208085224</v>
      </c>
      <c r="P2098" s="11">
        <v>0.26940304350988398</v>
      </c>
      <c r="Q2098" s="26">
        <v>246070</v>
      </c>
      <c r="R2098">
        <v>63870</v>
      </c>
      <c r="S2098">
        <v>25320</v>
      </c>
      <c r="T2098" s="27">
        <f t="shared" si="129"/>
        <v>335260</v>
      </c>
      <c r="U2098" s="46" t="str">
        <f t="shared" si="130"/>
        <v>IA</v>
      </c>
      <c r="V2098">
        <f t="shared" si="131"/>
        <v>817596.9273936461</v>
      </c>
    </row>
    <row r="2099" spans="1:22" x14ac:dyDescent="0.2">
      <c r="A2099" s="24">
        <v>22003</v>
      </c>
      <c r="B2099" s="25" t="s">
        <v>2317</v>
      </c>
      <c r="C2099" s="46">
        <v>1225</v>
      </c>
      <c r="D2099" s="46">
        <v>1225</v>
      </c>
      <c r="E2099" s="53">
        <v>924</v>
      </c>
      <c r="F2099" s="54">
        <v>862.76</v>
      </c>
      <c r="G2099" s="46">
        <v>862.76</v>
      </c>
      <c r="H2099" s="53">
        <v>561.76</v>
      </c>
      <c r="I2099" s="54">
        <v>104.554</v>
      </c>
      <c r="J2099" s="46">
        <v>104.554</v>
      </c>
      <c r="K2099" s="54">
        <v>11.30706</v>
      </c>
      <c r="L2099" s="46">
        <v>16.348420000000001</v>
      </c>
      <c r="M2099" s="53">
        <f t="shared" si="128"/>
        <v>-5.041360000000001</v>
      </c>
      <c r="N2099" s="11">
        <v>2.1062592496050931</v>
      </c>
      <c r="O2099" s="11">
        <v>3.0453549235105219</v>
      </c>
      <c r="P2099" s="11">
        <v>-0.93909567390543014</v>
      </c>
      <c r="Q2099" s="26">
        <v>45600</v>
      </c>
      <c r="R2099">
        <v>29020</v>
      </c>
      <c r="S2099">
        <v>47990</v>
      </c>
      <c r="T2099" s="27">
        <f t="shared" si="129"/>
        <v>122610</v>
      </c>
      <c r="U2099" s="46" t="str">
        <f t="shared" si="130"/>
        <v>LA</v>
      </c>
      <c r="V2099">
        <f t="shared" si="131"/>
        <v>258248.44659408048</v>
      </c>
    </row>
    <row r="2100" spans="1:22" x14ac:dyDescent="0.2">
      <c r="A2100" s="24">
        <v>22119</v>
      </c>
      <c r="B2100" s="25" t="s">
        <v>2318</v>
      </c>
      <c r="C2100" s="46">
        <v>1429</v>
      </c>
      <c r="D2100" s="46">
        <v>1429</v>
      </c>
      <c r="E2100" s="53">
        <v>800</v>
      </c>
      <c r="F2100" s="54">
        <v>1096.5</v>
      </c>
      <c r="G2100" s="46">
        <v>1096.5</v>
      </c>
      <c r="H2100" s="53">
        <v>467.5</v>
      </c>
      <c r="I2100" s="54">
        <v>104.554</v>
      </c>
      <c r="J2100" s="46">
        <v>104.554</v>
      </c>
      <c r="K2100" s="54">
        <v>11.53041</v>
      </c>
      <c r="L2100" s="46">
        <v>16.629049999999999</v>
      </c>
      <c r="M2100" s="53">
        <f t="shared" si="128"/>
        <v>-5.0986399999999996</v>
      </c>
      <c r="N2100" s="11">
        <v>2.1478644947704408</v>
      </c>
      <c r="O2100" s="11">
        <v>3.097630186330095</v>
      </c>
      <c r="P2100" s="11">
        <v>-0.94976569155965473</v>
      </c>
      <c r="Q2100" s="26">
        <v>950</v>
      </c>
      <c r="R2100">
        <v>26420</v>
      </c>
      <c r="S2100">
        <v>0</v>
      </c>
      <c r="T2100" s="27">
        <f t="shared" si="129"/>
        <v>27370</v>
      </c>
      <c r="U2100" s="46" t="str">
        <f t="shared" si="130"/>
        <v>LA</v>
      </c>
      <c r="V2100">
        <f t="shared" si="131"/>
        <v>58787.051221866968</v>
      </c>
    </row>
    <row r="2101" spans="1:22" x14ac:dyDescent="0.2">
      <c r="A2101" s="24">
        <v>5043</v>
      </c>
      <c r="B2101" s="25" t="s">
        <v>2319</v>
      </c>
      <c r="C2101" s="46">
        <v>597</v>
      </c>
      <c r="D2101" s="46">
        <v>165</v>
      </c>
      <c r="E2101" s="53">
        <v>168</v>
      </c>
      <c r="F2101" s="54">
        <v>216.62</v>
      </c>
      <c r="G2101" s="46">
        <v>0</v>
      </c>
      <c r="H2101" s="53">
        <v>0</v>
      </c>
      <c r="I2101" s="54">
        <v>104.42740000000001</v>
      </c>
      <c r="J2101" s="46">
        <v>104.42740000000001</v>
      </c>
      <c r="K2101" s="54">
        <v>11.444850000000001</v>
      </c>
      <c r="L2101" s="46">
        <v>16.718119999999999</v>
      </c>
      <c r="M2101" s="53">
        <f t="shared" si="128"/>
        <v>-5.2732699999999983</v>
      </c>
      <c r="N2101" s="11">
        <v>2.1319265284559239</v>
      </c>
      <c r="O2101" s="11">
        <v>3.114221989271118</v>
      </c>
      <c r="P2101" s="11">
        <v>-0.9822954608151937</v>
      </c>
      <c r="Q2101" s="26">
        <v>72870</v>
      </c>
      <c r="R2101">
        <v>31050</v>
      </c>
      <c r="S2101">
        <v>0</v>
      </c>
      <c r="T2101" s="27">
        <f t="shared" si="129"/>
        <v>103920</v>
      </c>
      <c r="U2101" s="46" t="str">
        <f t="shared" si="130"/>
        <v>AR</v>
      </c>
      <c r="V2101">
        <f t="shared" si="131"/>
        <v>221549.80483713961</v>
      </c>
    </row>
    <row r="2102" spans="1:22" x14ac:dyDescent="0.2">
      <c r="A2102" s="24">
        <v>21049</v>
      </c>
      <c r="B2102" s="25" t="s">
        <v>2320</v>
      </c>
      <c r="C2102" s="46">
        <v>1598</v>
      </c>
      <c r="D2102" s="46">
        <v>1716</v>
      </c>
      <c r="E2102" s="53">
        <v>430</v>
      </c>
      <c r="F2102" s="54">
        <v>1377.18</v>
      </c>
      <c r="G2102" s="46">
        <v>1495.18</v>
      </c>
      <c r="H2102" s="53">
        <v>209.18</v>
      </c>
      <c r="I2102" s="54"/>
      <c r="J2102" s="46">
        <v>104.36790000000001</v>
      </c>
      <c r="K2102" s="54">
        <v>11.661659999999999</v>
      </c>
      <c r="L2102" s="46">
        <v>18.248570000000001</v>
      </c>
      <c r="M2102" s="53">
        <f t="shared" si="128"/>
        <v>-6.5869100000000014</v>
      </c>
      <c r="N2102" s="11">
        <v>2.1723135139240202</v>
      </c>
      <c r="O2102" s="11">
        <v>3.3993115234699389</v>
      </c>
      <c r="P2102" s="11">
        <v>-1.226998009545919</v>
      </c>
      <c r="Q2102" s="26">
        <v>3490</v>
      </c>
      <c r="R2102">
        <v>103570</v>
      </c>
      <c r="S2102">
        <v>2940</v>
      </c>
      <c r="T2102" s="27">
        <f t="shared" si="129"/>
        <v>110000</v>
      </c>
      <c r="U2102" s="46" t="str">
        <f t="shared" si="130"/>
        <v>KY</v>
      </c>
      <c r="V2102">
        <f t="shared" si="131"/>
        <v>238954.48653164221</v>
      </c>
    </row>
    <row r="2103" spans="1:22" x14ac:dyDescent="0.2">
      <c r="A2103" s="24">
        <v>42033</v>
      </c>
      <c r="B2103" s="25" t="s">
        <v>2321</v>
      </c>
      <c r="C2103" s="46">
        <v>1429</v>
      </c>
      <c r="D2103" s="46">
        <v>1429</v>
      </c>
      <c r="E2103" s="53">
        <v>268</v>
      </c>
      <c r="F2103" s="54">
        <v>1036.1199999999999</v>
      </c>
      <c r="G2103" s="46">
        <v>1036.1199999999999</v>
      </c>
      <c r="H2103" s="53">
        <v>0</v>
      </c>
      <c r="I2103" s="54"/>
      <c r="J2103" s="46">
        <v>104.3125</v>
      </c>
      <c r="K2103" s="54">
        <v>24.06887</v>
      </c>
      <c r="L2103" s="46">
        <v>22.243500000000001</v>
      </c>
      <c r="M2103" s="53">
        <f t="shared" si="128"/>
        <v>1.8253699999999995</v>
      </c>
      <c r="N2103" s="11">
        <v>4.4835067705524274</v>
      </c>
      <c r="O2103" s="11">
        <v>4.1434800574677144</v>
      </c>
      <c r="P2103" s="11">
        <v>0.34002671308471399</v>
      </c>
      <c r="Q2103" s="26">
        <v>12200</v>
      </c>
      <c r="R2103">
        <v>70240</v>
      </c>
      <c r="S2103">
        <v>7380</v>
      </c>
      <c r="T2103" s="27">
        <f t="shared" si="129"/>
        <v>89820</v>
      </c>
      <c r="U2103" s="46" t="str">
        <f t="shared" si="130"/>
        <v>PA</v>
      </c>
      <c r="V2103">
        <f t="shared" si="131"/>
        <v>402708.57813101902</v>
      </c>
    </row>
    <row r="2104" spans="1:22" x14ac:dyDescent="0.2">
      <c r="A2104" s="24">
        <v>55113</v>
      </c>
      <c r="B2104" s="25" t="s">
        <v>2322</v>
      </c>
      <c r="C2104" s="46">
        <v>769</v>
      </c>
      <c r="D2104" s="46">
        <v>433</v>
      </c>
      <c r="E2104" s="53">
        <v>47</v>
      </c>
      <c r="F2104" s="54">
        <v>628.55999999999995</v>
      </c>
      <c r="G2104" s="46">
        <v>292.56</v>
      </c>
      <c r="H2104" s="53">
        <v>0</v>
      </c>
      <c r="I2104" s="54"/>
      <c r="J2104" s="46">
        <v>104.2978</v>
      </c>
      <c r="K2104" s="54">
        <v>17.173660000000002</v>
      </c>
      <c r="L2104" s="46">
        <v>15.19056</v>
      </c>
      <c r="M2104" s="53">
        <f t="shared" si="128"/>
        <v>1.9831000000000021</v>
      </c>
      <c r="N2104" s="11">
        <v>3.1990791792537592</v>
      </c>
      <c r="O2104" s="11">
        <v>2.8296707991892802</v>
      </c>
      <c r="P2104" s="11">
        <v>0.36940838006447863</v>
      </c>
      <c r="Q2104" s="26">
        <v>17110</v>
      </c>
      <c r="R2104">
        <v>16350</v>
      </c>
      <c r="S2104">
        <v>3960</v>
      </c>
      <c r="T2104" s="27">
        <f t="shared" si="129"/>
        <v>37420</v>
      </c>
      <c r="U2104" s="46" t="str">
        <f t="shared" si="130"/>
        <v>WI</v>
      </c>
      <c r="V2104">
        <f t="shared" si="131"/>
        <v>119709.54288767566</v>
      </c>
    </row>
    <row r="2105" spans="1:22" x14ac:dyDescent="0.2">
      <c r="A2105" s="24">
        <v>21137</v>
      </c>
      <c r="B2105" s="25" t="s">
        <v>2323</v>
      </c>
      <c r="C2105" s="46">
        <v>1186</v>
      </c>
      <c r="D2105" s="46">
        <v>1186</v>
      </c>
      <c r="E2105" s="53">
        <v>23</v>
      </c>
      <c r="F2105" s="54">
        <v>967.56</v>
      </c>
      <c r="G2105" s="46">
        <v>967.56</v>
      </c>
      <c r="H2105" s="53">
        <v>0</v>
      </c>
      <c r="I2105" s="54"/>
      <c r="J2105" s="46">
        <v>104.2735</v>
      </c>
      <c r="K2105" s="54">
        <v>11.4693</v>
      </c>
      <c r="L2105" s="46">
        <v>16.25291</v>
      </c>
      <c r="M2105" s="53">
        <f t="shared" si="128"/>
        <v>-4.7836099999999995</v>
      </c>
      <c r="N2105" s="11">
        <v>2.1364810314525342</v>
      </c>
      <c r="O2105" s="11">
        <v>3.027563488696364</v>
      </c>
      <c r="P2105" s="11">
        <v>-0.89108245724382973</v>
      </c>
      <c r="Q2105" s="26">
        <v>10310</v>
      </c>
      <c r="R2105">
        <v>96530</v>
      </c>
      <c r="S2105">
        <v>4910</v>
      </c>
      <c r="T2105" s="27">
        <f t="shared" si="129"/>
        <v>111750</v>
      </c>
      <c r="U2105" s="46" t="str">
        <f t="shared" si="130"/>
        <v>KY</v>
      </c>
      <c r="V2105">
        <f t="shared" si="131"/>
        <v>238751.75526482071</v>
      </c>
    </row>
    <row r="2106" spans="1:22" x14ac:dyDescent="0.2">
      <c r="A2106" s="24">
        <v>34011</v>
      </c>
      <c r="B2106" s="25" t="s">
        <v>2324</v>
      </c>
      <c r="C2106" s="46">
        <v>3010</v>
      </c>
      <c r="D2106" s="46">
        <v>2850</v>
      </c>
      <c r="E2106" s="53">
        <v>2935</v>
      </c>
      <c r="F2106" s="54">
        <v>2181.62</v>
      </c>
      <c r="G2106" s="46">
        <v>2021.62</v>
      </c>
      <c r="H2106" s="53">
        <v>2106.62</v>
      </c>
      <c r="I2106" s="54"/>
      <c r="J2106" s="46">
        <v>104.24169999999999</v>
      </c>
      <c r="K2106" s="54">
        <v>25.480689999999999</v>
      </c>
      <c r="L2106" s="46">
        <v>23.188800000000001</v>
      </c>
      <c r="M2106" s="53">
        <f t="shared" si="128"/>
        <v>2.2918899999999987</v>
      </c>
      <c r="N2106" s="11">
        <v>4.7464981170012361</v>
      </c>
      <c r="O2106" s="11">
        <v>4.3195688788458337</v>
      </c>
      <c r="P2106" s="11">
        <v>0.42692923815540151</v>
      </c>
      <c r="Q2106" s="26">
        <v>60280</v>
      </c>
      <c r="R2106">
        <v>20010</v>
      </c>
      <c r="S2106">
        <v>0</v>
      </c>
      <c r="T2106" s="27">
        <f t="shared" si="129"/>
        <v>80290</v>
      </c>
      <c r="U2106" s="46" t="str">
        <f t="shared" si="130"/>
        <v>NJ</v>
      </c>
      <c r="V2106">
        <f t="shared" si="131"/>
        <v>381096.33381402923</v>
      </c>
    </row>
    <row r="2107" spans="1:22" x14ac:dyDescent="0.2">
      <c r="A2107" s="24">
        <v>42017</v>
      </c>
      <c r="B2107" s="25" t="s">
        <v>2325</v>
      </c>
      <c r="C2107" s="46">
        <v>3798</v>
      </c>
      <c r="D2107" s="46">
        <v>4642</v>
      </c>
      <c r="E2107" s="53">
        <v>2809</v>
      </c>
      <c r="F2107" s="54">
        <v>3280.82</v>
      </c>
      <c r="G2107" s="46">
        <v>4124.82</v>
      </c>
      <c r="H2107" s="53">
        <v>2291.8200000000002</v>
      </c>
      <c r="I2107" s="54"/>
      <c r="J2107" s="46">
        <v>104.235</v>
      </c>
      <c r="K2107" s="54">
        <v>22.637</v>
      </c>
      <c r="L2107" s="46">
        <v>20.691009999999999</v>
      </c>
      <c r="M2107" s="53">
        <f t="shared" si="128"/>
        <v>1.9459900000000019</v>
      </c>
      <c r="N2107" s="11">
        <v>4.2167805453681586</v>
      </c>
      <c r="O2107" s="11">
        <v>3.8542849508335029</v>
      </c>
      <c r="P2107" s="11">
        <v>0.36249559453465519</v>
      </c>
      <c r="Q2107" s="26">
        <v>80720</v>
      </c>
      <c r="R2107">
        <v>65060</v>
      </c>
      <c r="S2107">
        <v>0</v>
      </c>
      <c r="T2107" s="27">
        <f t="shared" si="129"/>
        <v>145780</v>
      </c>
      <c r="U2107" s="46" t="str">
        <f t="shared" si="130"/>
        <v>PA</v>
      </c>
      <c r="V2107">
        <f t="shared" si="131"/>
        <v>614722.2679037702</v>
      </c>
    </row>
    <row r="2108" spans="1:22" x14ac:dyDescent="0.2">
      <c r="A2108" s="24">
        <v>42035</v>
      </c>
      <c r="B2108" s="25" t="s">
        <v>2326</v>
      </c>
      <c r="C2108" s="46">
        <v>1940</v>
      </c>
      <c r="D2108" s="46">
        <v>1940</v>
      </c>
      <c r="E2108" s="53">
        <v>161</v>
      </c>
      <c r="F2108" s="54">
        <v>1366.18</v>
      </c>
      <c r="G2108" s="46">
        <v>1366.18</v>
      </c>
      <c r="H2108" s="53">
        <v>0</v>
      </c>
      <c r="I2108" s="54"/>
      <c r="J2108" s="46">
        <v>104.21420000000001</v>
      </c>
      <c r="K2108" s="54">
        <v>24.54372</v>
      </c>
      <c r="L2108" s="46">
        <v>22.71951</v>
      </c>
      <c r="M2108" s="53">
        <f t="shared" si="128"/>
        <v>1.8242100000000008</v>
      </c>
      <c r="N2108" s="11">
        <v>4.5719609933720626</v>
      </c>
      <c r="O2108" s="11">
        <v>4.2321503630471042</v>
      </c>
      <c r="P2108" s="11">
        <v>0.33981063032495701</v>
      </c>
      <c r="Q2108" s="26">
        <v>17580</v>
      </c>
      <c r="R2108">
        <v>23130</v>
      </c>
      <c r="S2108">
        <v>1050</v>
      </c>
      <c r="T2108" s="27">
        <f t="shared" si="129"/>
        <v>41760</v>
      </c>
      <c r="U2108" s="46" t="str">
        <f t="shared" si="130"/>
        <v>PA</v>
      </c>
      <c r="V2108">
        <f t="shared" si="131"/>
        <v>190925.09108321732</v>
      </c>
    </row>
    <row r="2109" spans="1:22" x14ac:dyDescent="0.2">
      <c r="A2109" s="24">
        <v>21151</v>
      </c>
      <c r="B2109" s="25" t="s">
        <v>2327</v>
      </c>
      <c r="C2109" s="46">
        <v>1811</v>
      </c>
      <c r="D2109" s="46">
        <v>1811</v>
      </c>
      <c r="E2109" s="53">
        <v>388</v>
      </c>
      <c r="F2109" s="54">
        <v>1564.46</v>
      </c>
      <c r="G2109" s="46">
        <v>1564.46</v>
      </c>
      <c r="H2109" s="53">
        <v>141.46</v>
      </c>
      <c r="I2109" s="54"/>
      <c r="J2109" s="46">
        <v>104.2097</v>
      </c>
      <c r="K2109" s="54">
        <v>11.77885</v>
      </c>
      <c r="L2109" s="46">
        <v>17.663640000000001</v>
      </c>
      <c r="M2109" s="53">
        <f t="shared" si="128"/>
        <v>-5.8847900000000006</v>
      </c>
      <c r="N2109" s="11">
        <v>2.194143461006747</v>
      </c>
      <c r="O2109" s="11">
        <v>3.2903517918622969</v>
      </c>
      <c r="P2109" s="11">
        <v>-1.0962083308555499</v>
      </c>
      <c r="Q2109" s="26">
        <v>4670</v>
      </c>
      <c r="R2109">
        <v>129660</v>
      </c>
      <c r="S2109">
        <v>6440</v>
      </c>
      <c r="T2109" s="27">
        <f t="shared" si="129"/>
        <v>140770</v>
      </c>
      <c r="U2109" s="46" t="str">
        <f t="shared" si="130"/>
        <v>KY</v>
      </c>
      <c r="V2109">
        <f t="shared" si="131"/>
        <v>308869.57500591979</v>
      </c>
    </row>
    <row r="2110" spans="1:22" x14ac:dyDescent="0.2">
      <c r="A2110" s="24">
        <v>13231</v>
      </c>
      <c r="B2110" s="25" t="s">
        <v>2328</v>
      </c>
      <c r="C2110" s="46">
        <v>1210</v>
      </c>
      <c r="D2110" s="46">
        <v>2952</v>
      </c>
      <c r="E2110" s="53">
        <v>682</v>
      </c>
      <c r="F2110" s="54">
        <v>807.82</v>
      </c>
      <c r="G2110" s="46">
        <v>2549.8200000000002</v>
      </c>
      <c r="H2110" s="53">
        <v>279.82</v>
      </c>
      <c r="I2110" s="54">
        <v>104.1742</v>
      </c>
      <c r="J2110" s="46">
        <v>104.1742</v>
      </c>
      <c r="K2110" s="54">
        <v>12.27525</v>
      </c>
      <c r="L2110" s="46">
        <v>18.952559999999998</v>
      </c>
      <c r="M2110" s="53">
        <f t="shared" si="128"/>
        <v>-6.6773099999999985</v>
      </c>
      <c r="N2110" s="11">
        <v>2.286611979923598</v>
      </c>
      <c r="O2110" s="11">
        <v>3.5304495424712958</v>
      </c>
      <c r="P2110" s="11">
        <v>-1.2438375625476989</v>
      </c>
      <c r="Q2110" s="26">
        <v>370</v>
      </c>
      <c r="R2110">
        <v>39880</v>
      </c>
      <c r="S2110">
        <v>6610</v>
      </c>
      <c r="T2110" s="27">
        <f t="shared" si="129"/>
        <v>46860</v>
      </c>
      <c r="U2110" s="46" t="str">
        <f t="shared" si="130"/>
        <v>GA</v>
      </c>
      <c r="V2110">
        <f t="shared" si="131"/>
        <v>107150.6373792198</v>
      </c>
    </row>
    <row r="2111" spans="1:22" x14ac:dyDescent="0.2">
      <c r="A2111" s="24">
        <v>21053</v>
      </c>
      <c r="B2111" s="25" t="s">
        <v>2329</v>
      </c>
      <c r="C2111" s="46">
        <v>1383</v>
      </c>
      <c r="D2111" s="46">
        <v>1383</v>
      </c>
      <c r="E2111" s="53">
        <v>24</v>
      </c>
      <c r="F2111" s="54">
        <v>1151.08</v>
      </c>
      <c r="G2111" s="46">
        <v>1151.08</v>
      </c>
      <c r="H2111" s="53">
        <v>0</v>
      </c>
      <c r="I2111" s="54"/>
      <c r="J2111" s="46">
        <v>104.0598</v>
      </c>
      <c r="K2111" s="54">
        <v>11.751989999999999</v>
      </c>
      <c r="L2111" s="46">
        <v>18.059249999999999</v>
      </c>
      <c r="M2111" s="53">
        <f t="shared" si="128"/>
        <v>-6.3072599999999994</v>
      </c>
      <c r="N2111" s="11">
        <v>2.189140027448917</v>
      </c>
      <c r="O2111" s="11">
        <v>3.3640453268516102</v>
      </c>
      <c r="P2111" s="11">
        <v>-1.1749052994026929</v>
      </c>
      <c r="Q2111" s="26">
        <v>8630</v>
      </c>
      <c r="R2111">
        <v>33760</v>
      </c>
      <c r="S2111">
        <v>2650</v>
      </c>
      <c r="T2111" s="27">
        <f t="shared" si="129"/>
        <v>45040</v>
      </c>
      <c r="U2111" s="46" t="str">
        <f t="shared" si="130"/>
        <v>KY</v>
      </c>
      <c r="V2111">
        <f t="shared" si="131"/>
        <v>98598.866836299218</v>
      </c>
    </row>
    <row r="2112" spans="1:22" x14ac:dyDescent="0.2">
      <c r="A2112" s="24">
        <v>28157</v>
      </c>
      <c r="B2112" s="25" t="s">
        <v>2330</v>
      </c>
      <c r="C2112" s="46">
        <v>1052</v>
      </c>
      <c r="D2112" s="46">
        <v>1052</v>
      </c>
      <c r="E2112" s="53">
        <v>1052</v>
      </c>
      <c r="F2112" s="54">
        <v>761.8</v>
      </c>
      <c r="G2112" s="46">
        <v>761.8</v>
      </c>
      <c r="H2112" s="53">
        <v>761.8</v>
      </c>
      <c r="I2112" s="54">
        <v>104.04770000000001</v>
      </c>
      <c r="J2112" s="46">
        <v>104.04770000000001</v>
      </c>
      <c r="K2112" s="54">
        <v>11.45276</v>
      </c>
      <c r="L2112" s="46">
        <v>16.35971</v>
      </c>
      <c r="M2112" s="53">
        <f t="shared" si="128"/>
        <v>-4.9069500000000001</v>
      </c>
      <c r="N2112" s="11">
        <v>2.1333999893435802</v>
      </c>
      <c r="O2112" s="11">
        <v>3.047458004853334</v>
      </c>
      <c r="P2112" s="11">
        <v>-0.9140580155097533</v>
      </c>
      <c r="Q2112" s="26">
        <v>7070</v>
      </c>
      <c r="R2112">
        <v>29720</v>
      </c>
      <c r="S2112">
        <v>12700</v>
      </c>
      <c r="T2112" s="27">
        <f t="shared" si="129"/>
        <v>49490</v>
      </c>
      <c r="U2112" s="46" t="str">
        <f t="shared" si="130"/>
        <v>MS</v>
      </c>
      <c r="V2112">
        <f t="shared" si="131"/>
        <v>105581.96547261378</v>
      </c>
    </row>
    <row r="2113" spans="1:22" x14ac:dyDescent="0.2">
      <c r="A2113" s="24">
        <v>37121</v>
      </c>
      <c r="B2113" s="25" t="s">
        <v>2331</v>
      </c>
      <c r="C2113" s="46">
        <v>1852.92</v>
      </c>
      <c r="D2113" s="46">
        <v>1709.53</v>
      </c>
      <c r="E2113" s="53">
        <v>500.19200000000001</v>
      </c>
      <c r="F2113" s="54">
        <v>1670.2639999999999</v>
      </c>
      <c r="G2113" s="46">
        <v>1526.8810000000001</v>
      </c>
      <c r="H2113" s="53">
        <v>317.54000000000002</v>
      </c>
      <c r="I2113" s="54"/>
      <c r="J2113" s="46">
        <v>103.956</v>
      </c>
      <c r="K2113" s="54">
        <v>11.09206</v>
      </c>
      <c r="L2113" s="46">
        <v>16.55903</v>
      </c>
      <c r="M2113" s="53">
        <f t="shared" si="128"/>
        <v>-5.4669699999999999</v>
      </c>
      <c r="N2113" s="11">
        <v>2.066209427753515</v>
      </c>
      <c r="O2113" s="11">
        <v>3.0845869838833631</v>
      </c>
      <c r="P2113" s="11">
        <v>-1.018377556129848</v>
      </c>
      <c r="Q2113" s="26">
        <v>110</v>
      </c>
      <c r="R2113">
        <v>11350</v>
      </c>
      <c r="S2113">
        <v>1610</v>
      </c>
      <c r="T2113" s="27">
        <f t="shared" si="129"/>
        <v>13070</v>
      </c>
      <c r="U2113" s="46" t="str">
        <f t="shared" si="130"/>
        <v>NC</v>
      </c>
      <c r="V2113">
        <f t="shared" si="131"/>
        <v>27005.357220738442</v>
      </c>
    </row>
    <row r="2114" spans="1:22" x14ac:dyDescent="0.2">
      <c r="A2114" s="24">
        <v>5085</v>
      </c>
      <c r="B2114" s="25" t="s">
        <v>2332</v>
      </c>
      <c r="C2114" s="46">
        <v>754</v>
      </c>
      <c r="D2114" s="46">
        <v>110</v>
      </c>
      <c r="E2114" s="53">
        <v>104</v>
      </c>
      <c r="F2114" s="54">
        <v>384.54</v>
      </c>
      <c r="G2114" s="46">
        <v>0</v>
      </c>
      <c r="H2114" s="53">
        <v>0</v>
      </c>
      <c r="I2114" s="54">
        <v>103.9211</v>
      </c>
      <c r="J2114" s="46">
        <v>103.9211</v>
      </c>
      <c r="K2114" s="54">
        <v>10.97479</v>
      </c>
      <c r="L2114" s="46">
        <v>15.99114</v>
      </c>
      <c r="M2114" s="53">
        <f t="shared" si="128"/>
        <v>-5.0163499999999992</v>
      </c>
      <c r="N2114" s="11">
        <v>2.044364578411495</v>
      </c>
      <c r="O2114" s="11">
        <v>2.9788014335052599</v>
      </c>
      <c r="P2114" s="11">
        <v>-0.93443685509376495</v>
      </c>
      <c r="Q2114" s="26">
        <v>272650</v>
      </c>
      <c r="R2114">
        <v>62790</v>
      </c>
      <c r="S2114">
        <v>1710</v>
      </c>
      <c r="T2114" s="27">
        <f t="shared" si="129"/>
        <v>337150</v>
      </c>
      <c r="U2114" s="46" t="str">
        <f t="shared" si="130"/>
        <v>AR</v>
      </c>
      <c r="V2114">
        <f t="shared" si="131"/>
        <v>689257.5176114355</v>
      </c>
    </row>
    <row r="2115" spans="1:22" x14ac:dyDescent="0.2">
      <c r="A2115" s="24">
        <v>40001</v>
      </c>
      <c r="B2115" s="25" t="s">
        <v>2333</v>
      </c>
      <c r="C2115" s="46">
        <v>345</v>
      </c>
      <c r="D2115" s="46">
        <v>575</v>
      </c>
      <c r="E2115" s="53">
        <v>119</v>
      </c>
      <c r="F2115" s="54">
        <v>145.69999999999999</v>
      </c>
      <c r="G2115" s="46">
        <v>375.7</v>
      </c>
      <c r="H2115" s="53">
        <v>0</v>
      </c>
      <c r="I2115" s="54"/>
      <c r="J2115" s="46">
        <v>103.91500000000001</v>
      </c>
      <c r="K2115" s="54">
        <v>11.47758</v>
      </c>
      <c r="L2115" s="46">
        <v>15.970039999999999</v>
      </c>
      <c r="M2115" s="53">
        <f t="shared" si="128"/>
        <v>-4.4924599999999995</v>
      </c>
      <c r="N2115" s="11">
        <v>2.1380234152894229</v>
      </c>
      <c r="O2115" s="11">
        <v>2.9748709626165701</v>
      </c>
      <c r="P2115" s="11">
        <v>-0.83684754732714728</v>
      </c>
      <c r="Q2115" s="26">
        <v>330</v>
      </c>
      <c r="R2115">
        <v>116590</v>
      </c>
      <c r="S2115">
        <v>21960</v>
      </c>
      <c r="T2115" s="27">
        <f t="shared" si="129"/>
        <v>138880</v>
      </c>
      <c r="U2115" s="46" t="str">
        <f t="shared" si="130"/>
        <v>OK</v>
      </c>
      <c r="V2115">
        <f t="shared" si="131"/>
        <v>296928.69191539503</v>
      </c>
    </row>
    <row r="2116" spans="1:22" x14ac:dyDescent="0.2">
      <c r="A2116" s="24">
        <v>13025</v>
      </c>
      <c r="B2116" s="25" t="s">
        <v>2334</v>
      </c>
      <c r="C2116" s="46">
        <v>916</v>
      </c>
      <c r="D2116" s="46">
        <v>1134</v>
      </c>
      <c r="E2116" s="53">
        <v>373</v>
      </c>
      <c r="F2116" s="54">
        <v>91.179990000000004</v>
      </c>
      <c r="G2116" s="46">
        <v>309.18</v>
      </c>
      <c r="H2116" s="53">
        <v>0</v>
      </c>
      <c r="I2116" s="54">
        <v>103.7945</v>
      </c>
      <c r="J2116" s="46">
        <v>103.7945</v>
      </c>
      <c r="K2116" s="54">
        <v>15.423550000000001</v>
      </c>
      <c r="L2116" s="46">
        <v>22.027640000000002</v>
      </c>
      <c r="M2116" s="53">
        <f t="shared" si="128"/>
        <v>-6.6040900000000011</v>
      </c>
      <c r="N2116" s="11">
        <v>2.8730717665995078</v>
      </c>
      <c r="O2116" s="11">
        <v>4.1032700363287304</v>
      </c>
      <c r="P2116" s="11">
        <v>-1.230198269729222</v>
      </c>
      <c r="Q2116" s="26">
        <v>8530</v>
      </c>
      <c r="R2116">
        <v>9120</v>
      </c>
      <c r="S2116">
        <v>34370</v>
      </c>
      <c r="T2116" s="27">
        <f t="shared" si="129"/>
        <v>52020</v>
      </c>
      <c r="U2116" s="46" t="str">
        <f t="shared" si="130"/>
        <v>GA</v>
      </c>
      <c r="V2116">
        <f t="shared" si="131"/>
        <v>149457.1932985064</v>
      </c>
    </row>
    <row r="2117" spans="1:22" x14ac:dyDescent="0.2">
      <c r="A2117" s="24">
        <v>40075</v>
      </c>
      <c r="B2117" s="25" t="s">
        <v>2335</v>
      </c>
      <c r="C2117" s="46">
        <v>267</v>
      </c>
      <c r="D2117" s="46">
        <v>448</v>
      </c>
      <c r="E2117" s="53">
        <v>223</v>
      </c>
      <c r="F2117" s="54">
        <v>0</v>
      </c>
      <c r="G2117" s="46">
        <v>89.679990000000004</v>
      </c>
      <c r="H2117" s="53">
        <v>0</v>
      </c>
      <c r="I2117" s="54"/>
      <c r="J2117" s="46">
        <v>103.75409999999999</v>
      </c>
      <c r="K2117" s="54">
        <v>11.508459999999999</v>
      </c>
      <c r="L2117" s="46">
        <v>14.904059999999999</v>
      </c>
      <c r="M2117" s="53">
        <f t="shared" si="128"/>
        <v>-3.3956</v>
      </c>
      <c r="N2117" s="11">
        <v>2.1437756873767562</v>
      </c>
      <c r="O2117" s="11">
        <v>2.776302083094039</v>
      </c>
      <c r="P2117" s="11">
        <v>-0.6325263957172822</v>
      </c>
      <c r="Q2117" s="26">
        <v>302570</v>
      </c>
      <c r="R2117">
        <v>780</v>
      </c>
      <c r="S2117">
        <v>113260</v>
      </c>
      <c r="T2117" s="27">
        <f t="shared" si="129"/>
        <v>416610</v>
      </c>
      <c r="U2117" s="46" t="str">
        <f t="shared" si="130"/>
        <v>OK</v>
      </c>
      <c r="V2117">
        <f t="shared" si="131"/>
        <v>893118.38911803043</v>
      </c>
    </row>
    <row r="2118" spans="1:22" x14ac:dyDescent="0.2">
      <c r="A2118" s="24">
        <v>5143</v>
      </c>
      <c r="B2118" s="25" t="s">
        <v>2336</v>
      </c>
      <c r="C2118" s="46">
        <v>758</v>
      </c>
      <c r="D2118" s="46">
        <v>669</v>
      </c>
      <c r="E2118" s="53">
        <v>722</v>
      </c>
      <c r="F2118" s="54">
        <v>542.02</v>
      </c>
      <c r="G2118" s="46">
        <v>453.02</v>
      </c>
      <c r="H2118" s="53">
        <v>506.02</v>
      </c>
      <c r="I2118" s="54"/>
      <c r="J2118" s="46">
        <v>103.6874</v>
      </c>
      <c r="K2118" s="54">
        <v>11.480040000000001</v>
      </c>
      <c r="L2118" s="46">
        <v>16.287310000000002</v>
      </c>
      <c r="M2118" s="53">
        <f t="shared" si="128"/>
        <v>-4.8072700000000008</v>
      </c>
      <c r="N2118" s="11">
        <v>2.138481659762701</v>
      </c>
      <c r="O2118" s="11">
        <v>3.0339714601926171</v>
      </c>
      <c r="P2118" s="11">
        <v>-0.89548980042991499</v>
      </c>
      <c r="Q2118" s="26">
        <v>470</v>
      </c>
      <c r="R2118">
        <v>240340</v>
      </c>
      <c r="S2118">
        <v>9140</v>
      </c>
      <c r="T2118" s="27">
        <f t="shared" si="129"/>
        <v>249950</v>
      </c>
      <c r="U2118" s="46" t="str">
        <f t="shared" si="130"/>
        <v>AR</v>
      </c>
      <c r="V2118">
        <f t="shared" si="131"/>
        <v>534513.49085768708</v>
      </c>
    </row>
    <row r="2119" spans="1:22" x14ac:dyDescent="0.2">
      <c r="A2119" s="24">
        <v>13225</v>
      </c>
      <c r="B2119" s="25" t="s">
        <v>2337</v>
      </c>
      <c r="C2119" s="46">
        <v>501</v>
      </c>
      <c r="D2119" s="46">
        <v>834</v>
      </c>
      <c r="E2119" s="53">
        <v>421</v>
      </c>
      <c r="F2119" s="54">
        <v>231.92</v>
      </c>
      <c r="G2119" s="46">
        <v>564.91999999999996</v>
      </c>
      <c r="H2119" s="53">
        <v>151.91999999999999</v>
      </c>
      <c r="I2119" s="54">
        <v>103.54130000000001</v>
      </c>
      <c r="J2119" s="46">
        <v>103.54130000000001</v>
      </c>
      <c r="K2119" s="54">
        <v>11.537409999999999</v>
      </c>
      <c r="L2119" s="46">
        <v>17.017800000000001</v>
      </c>
      <c r="M2119" s="53">
        <f t="shared" si="128"/>
        <v>-5.4803900000000016</v>
      </c>
      <c r="N2119" s="11">
        <v>2.149168442458631</v>
      </c>
      <c r="O2119" s="11">
        <v>3.1700458525849822</v>
      </c>
      <c r="P2119" s="11">
        <v>-1.0208774101263509</v>
      </c>
      <c r="Q2119" s="26">
        <v>15900</v>
      </c>
      <c r="R2119">
        <v>13770</v>
      </c>
      <c r="S2119">
        <v>10930</v>
      </c>
      <c r="T2119" s="27">
        <f t="shared" si="129"/>
        <v>40600</v>
      </c>
      <c r="U2119" s="46" t="str">
        <f t="shared" si="130"/>
        <v>GA</v>
      </c>
      <c r="V2119">
        <f t="shared" si="131"/>
        <v>87256.238763820424</v>
      </c>
    </row>
    <row r="2120" spans="1:22" x14ac:dyDescent="0.2">
      <c r="A2120" s="24">
        <v>27057</v>
      </c>
      <c r="B2120" s="25" t="s">
        <v>2338</v>
      </c>
      <c r="C2120" s="46">
        <v>692</v>
      </c>
      <c r="D2120" s="46">
        <v>692</v>
      </c>
      <c r="E2120" s="53">
        <v>102</v>
      </c>
      <c r="F2120" s="54">
        <v>583.4</v>
      </c>
      <c r="G2120" s="46">
        <v>583.4</v>
      </c>
      <c r="H2120" s="53">
        <v>0</v>
      </c>
      <c r="I2120" s="54">
        <v>103.54130000000001</v>
      </c>
      <c r="J2120" s="46">
        <v>103.54130000000001</v>
      </c>
      <c r="K2120" s="54">
        <v>16.131170000000001</v>
      </c>
      <c r="L2120" s="46">
        <v>13.836320000000001</v>
      </c>
      <c r="M2120" s="53">
        <f t="shared" si="128"/>
        <v>2.2948500000000003</v>
      </c>
      <c r="N2120" s="11">
        <v>3.004885975616312</v>
      </c>
      <c r="O2120" s="11">
        <v>2.5774053538670478</v>
      </c>
      <c r="P2120" s="11">
        <v>0.42748062174926532</v>
      </c>
      <c r="Q2120" s="26">
        <v>41960</v>
      </c>
      <c r="R2120">
        <v>48520</v>
      </c>
      <c r="S2120">
        <v>5150</v>
      </c>
      <c r="T2120" s="27">
        <f t="shared" si="129"/>
        <v>95630</v>
      </c>
      <c r="U2120" s="46" t="str">
        <f t="shared" si="130"/>
        <v>MN</v>
      </c>
      <c r="V2120">
        <f t="shared" si="131"/>
        <v>287357.24584818794</v>
      </c>
    </row>
    <row r="2121" spans="1:22" x14ac:dyDescent="0.2">
      <c r="A2121" s="24">
        <v>40087</v>
      </c>
      <c r="B2121" s="25" t="s">
        <v>2339</v>
      </c>
      <c r="C2121" s="46">
        <v>947</v>
      </c>
      <c r="D2121" s="46">
        <v>947</v>
      </c>
      <c r="E2121" s="53">
        <v>936</v>
      </c>
      <c r="F2121" s="54">
        <v>588.67999999999995</v>
      </c>
      <c r="G2121" s="46">
        <v>588.67999999999995</v>
      </c>
      <c r="H2121" s="53">
        <v>577.67999999999995</v>
      </c>
      <c r="I2121" s="54"/>
      <c r="J2121" s="46">
        <v>103.51130000000001</v>
      </c>
      <c r="K2121" s="54">
        <v>11.508459999999999</v>
      </c>
      <c r="L2121" s="46">
        <v>14.740119999999999</v>
      </c>
      <c r="M2121" s="53">
        <f t="shared" si="128"/>
        <v>-3.2316599999999998</v>
      </c>
      <c r="N2121" s="11">
        <v>2.1437756873767562</v>
      </c>
      <c r="O2121" s="11">
        <v>2.7457636282366078</v>
      </c>
      <c r="P2121" s="11">
        <v>-0.60198794085985163</v>
      </c>
      <c r="Q2121" s="26">
        <v>61370</v>
      </c>
      <c r="R2121">
        <v>33820</v>
      </c>
      <c r="S2121">
        <v>185010</v>
      </c>
      <c r="T2121" s="27">
        <f t="shared" si="129"/>
        <v>280200</v>
      </c>
      <c r="U2121" s="46" t="str">
        <f t="shared" si="130"/>
        <v>OK</v>
      </c>
      <c r="V2121">
        <f t="shared" si="131"/>
        <v>600685.94760296703</v>
      </c>
    </row>
    <row r="2122" spans="1:22" x14ac:dyDescent="0.2">
      <c r="A2122" s="24">
        <v>42075</v>
      </c>
      <c r="B2122" s="25" t="s">
        <v>2340</v>
      </c>
      <c r="C2122" s="46">
        <v>2440</v>
      </c>
      <c r="D2122" s="46">
        <v>2291</v>
      </c>
      <c r="E2122" s="53">
        <v>913</v>
      </c>
      <c r="F2122" s="54">
        <v>1828.44</v>
      </c>
      <c r="G2122" s="46">
        <v>1679.44</v>
      </c>
      <c r="H2122" s="53">
        <v>301.44</v>
      </c>
      <c r="I2122" s="54"/>
      <c r="J2122" s="46">
        <v>103.4586</v>
      </c>
      <c r="K2122" s="54">
        <v>24.536650000000002</v>
      </c>
      <c r="L2122" s="46">
        <v>22.441770000000002</v>
      </c>
      <c r="M2122" s="53">
        <f t="shared" si="128"/>
        <v>2.0948799999999999</v>
      </c>
      <c r="N2122" s="11">
        <v>4.5706440062069893</v>
      </c>
      <c r="O2122" s="11">
        <v>4.1804134443445147</v>
      </c>
      <c r="P2122" s="11">
        <v>0.39023056186247501</v>
      </c>
      <c r="Q2122" s="26">
        <v>54550</v>
      </c>
      <c r="R2122">
        <v>58250</v>
      </c>
      <c r="S2122">
        <v>0</v>
      </c>
      <c r="T2122" s="27">
        <f t="shared" si="129"/>
        <v>112800</v>
      </c>
      <c r="U2122" s="46" t="str">
        <f t="shared" si="130"/>
        <v>PA</v>
      </c>
      <c r="V2122">
        <f t="shared" si="131"/>
        <v>515568.6439001484</v>
      </c>
    </row>
    <row r="2123" spans="1:22" x14ac:dyDescent="0.2">
      <c r="A2123" s="24">
        <v>5141</v>
      </c>
      <c r="B2123" s="25" t="s">
        <v>2341</v>
      </c>
      <c r="C2123" s="46">
        <v>728</v>
      </c>
      <c r="D2123" s="46">
        <v>285</v>
      </c>
      <c r="E2123" s="53">
        <v>282</v>
      </c>
      <c r="F2123" s="54">
        <v>479.56</v>
      </c>
      <c r="G2123" s="46">
        <v>36.56</v>
      </c>
      <c r="H2123" s="53">
        <v>33.56</v>
      </c>
      <c r="I2123" s="54">
        <v>103.2882</v>
      </c>
      <c r="J2123" s="46">
        <v>103.2882</v>
      </c>
      <c r="K2123" s="54">
        <v>11.55021</v>
      </c>
      <c r="L2123" s="46">
        <v>16.180019999999999</v>
      </c>
      <c r="M2123" s="53">
        <f t="shared" si="128"/>
        <v>-4.6298099999999991</v>
      </c>
      <c r="N2123" s="11">
        <v>2.1515528039456089</v>
      </c>
      <c r="O2123" s="11">
        <v>3.0139856676974741</v>
      </c>
      <c r="P2123" s="11">
        <v>-0.86243286375186412</v>
      </c>
      <c r="Q2123" s="26">
        <v>470</v>
      </c>
      <c r="R2123">
        <v>70620</v>
      </c>
      <c r="S2123">
        <v>7540</v>
      </c>
      <c r="T2123" s="27">
        <f t="shared" si="129"/>
        <v>78630</v>
      </c>
      <c r="U2123" s="46" t="str">
        <f t="shared" si="130"/>
        <v>AR</v>
      </c>
      <c r="V2123">
        <f t="shared" si="131"/>
        <v>169176.59697424324</v>
      </c>
    </row>
    <row r="2124" spans="1:22" x14ac:dyDescent="0.2">
      <c r="A2124" s="24">
        <v>13317</v>
      </c>
      <c r="B2124" s="25" t="s">
        <v>2342</v>
      </c>
      <c r="C2124" s="46">
        <v>925</v>
      </c>
      <c r="D2124" s="46">
        <v>925</v>
      </c>
      <c r="E2124" s="53">
        <v>873</v>
      </c>
      <c r="F2124" s="54">
        <v>267.76</v>
      </c>
      <c r="G2124" s="46">
        <v>267.76</v>
      </c>
      <c r="H2124" s="53">
        <v>215.76</v>
      </c>
      <c r="I2124" s="54">
        <v>103.2882</v>
      </c>
      <c r="J2124" s="46">
        <v>103.2882</v>
      </c>
      <c r="K2124" s="54">
        <v>13.76576</v>
      </c>
      <c r="L2124" s="46">
        <v>21.372309999999999</v>
      </c>
      <c r="M2124" s="53">
        <f t="shared" ref="M2124:M2187" si="132">K2124-L2124</f>
        <v>-7.6065499999999986</v>
      </c>
      <c r="N2124" s="11">
        <v>2.564261561170083</v>
      </c>
      <c r="O2124" s="11">
        <v>3.98119631654271</v>
      </c>
      <c r="P2124" s="11">
        <v>-1.416934755372627</v>
      </c>
      <c r="Q2124" s="26">
        <v>330</v>
      </c>
      <c r="R2124">
        <v>44260</v>
      </c>
      <c r="S2124">
        <v>37290</v>
      </c>
      <c r="T2124" s="27">
        <f t="shared" ref="T2124:T2187" si="133">SUM(Q2124:S2124)</f>
        <v>81880</v>
      </c>
      <c r="U2124" s="46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">
      <c r="A2125" s="24">
        <v>42111</v>
      </c>
      <c r="B2125" s="25" t="s">
        <v>2343</v>
      </c>
      <c r="C2125" s="46">
        <v>1226</v>
      </c>
      <c r="D2125" s="46">
        <v>1226</v>
      </c>
      <c r="E2125" s="53">
        <v>250</v>
      </c>
      <c r="F2125" s="54">
        <v>730.8</v>
      </c>
      <c r="G2125" s="46">
        <v>730.8</v>
      </c>
      <c r="H2125" s="53">
        <v>0</v>
      </c>
      <c r="I2125" s="54"/>
      <c r="J2125" s="46">
        <v>103.2847</v>
      </c>
      <c r="K2125" s="54">
        <v>24.76379</v>
      </c>
      <c r="L2125" s="46">
        <v>22.76895</v>
      </c>
      <c r="M2125" s="53">
        <f t="shared" si="132"/>
        <v>1.9948399999999999</v>
      </c>
      <c r="N2125" s="11">
        <v>4.6129552459063721</v>
      </c>
      <c r="O2125" s="11">
        <v>4.2413599592905564</v>
      </c>
      <c r="P2125" s="11">
        <v>0.37159528661581548</v>
      </c>
      <c r="Q2125" s="26">
        <v>36890</v>
      </c>
      <c r="R2125">
        <v>129280</v>
      </c>
      <c r="S2125">
        <v>0</v>
      </c>
      <c r="T2125" s="27">
        <f t="shared" si="133"/>
        <v>166170</v>
      </c>
      <c r="U2125" s="46" t="str">
        <f t="shared" si="134"/>
        <v>PA</v>
      </c>
      <c r="V2125">
        <f t="shared" si="135"/>
        <v>766534.77321226185</v>
      </c>
    </row>
    <row r="2126" spans="1:22" x14ac:dyDescent="0.2">
      <c r="A2126" s="24">
        <v>22091</v>
      </c>
      <c r="B2126" s="25" t="s">
        <v>2344</v>
      </c>
      <c r="C2126" s="46">
        <v>468</v>
      </c>
      <c r="D2126" s="46">
        <v>813</v>
      </c>
      <c r="E2126" s="53">
        <v>189</v>
      </c>
      <c r="F2126" s="54">
        <v>186.68</v>
      </c>
      <c r="G2126" s="46">
        <v>531.67999999999995</v>
      </c>
      <c r="H2126" s="53">
        <v>0</v>
      </c>
      <c r="I2126" s="54">
        <v>103.16160000000001</v>
      </c>
      <c r="J2126" s="46">
        <v>103.16160000000001</v>
      </c>
      <c r="K2126" s="54">
        <v>11.67563</v>
      </c>
      <c r="L2126" s="46">
        <v>16.542829999999999</v>
      </c>
      <c r="M2126" s="53">
        <f t="shared" si="132"/>
        <v>-4.8671999999999986</v>
      </c>
      <c r="N2126" s="11">
        <v>2.1749158209531672</v>
      </c>
      <c r="O2126" s="11">
        <v>3.0815692763764071</v>
      </c>
      <c r="P2126" s="11">
        <v>-0.90665345542324038</v>
      </c>
      <c r="Q2126" s="26">
        <v>7080</v>
      </c>
      <c r="R2126">
        <v>23470</v>
      </c>
      <c r="S2126">
        <v>10820</v>
      </c>
      <c r="T2126" s="27">
        <f t="shared" si="133"/>
        <v>41370</v>
      </c>
      <c r="U2126" s="46" t="str">
        <f t="shared" si="134"/>
        <v>LA</v>
      </c>
      <c r="V2126">
        <f t="shared" si="135"/>
        <v>89976.267512832521</v>
      </c>
    </row>
    <row r="2127" spans="1:22" x14ac:dyDescent="0.2">
      <c r="A2127" s="24">
        <v>48455</v>
      </c>
      <c r="B2127" s="25" t="s">
        <v>2345</v>
      </c>
      <c r="C2127" s="46">
        <v>910</v>
      </c>
      <c r="D2127" s="46">
        <v>1084</v>
      </c>
      <c r="E2127" s="53">
        <v>280</v>
      </c>
      <c r="F2127" s="54">
        <v>660</v>
      </c>
      <c r="G2127" s="46">
        <v>834</v>
      </c>
      <c r="H2127" s="53">
        <v>30</v>
      </c>
      <c r="I2127" s="54">
        <v>103.16160000000001</v>
      </c>
      <c r="J2127" s="46">
        <v>103.16160000000001</v>
      </c>
      <c r="K2127" s="54">
        <v>11.672610000000001</v>
      </c>
      <c r="L2127" s="46">
        <v>16.87837</v>
      </c>
      <c r="M2127" s="53">
        <f t="shared" si="132"/>
        <v>-5.2057599999999997</v>
      </c>
      <c r="N2127" s="11">
        <v>2.1743532606648328</v>
      </c>
      <c r="O2127" s="11">
        <v>3.1440730774186312</v>
      </c>
      <c r="P2127" s="11">
        <v>-0.96971981675379881</v>
      </c>
      <c r="Q2127" s="26">
        <v>660</v>
      </c>
      <c r="R2127">
        <v>32320</v>
      </c>
      <c r="S2127">
        <v>27860</v>
      </c>
      <c r="T2127" s="27">
        <f t="shared" si="133"/>
        <v>60840</v>
      </c>
      <c r="U2127" s="46" t="str">
        <f t="shared" si="134"/>
        <v>TX</v>
      </c>
      <c r="V2127">
        <f t="shared" si="135"/>
        <v>132287.65237884843</v>
      </c>
    </row>
    <row r="2128" spans="1:22" x14ac:dyDescent="0.2">
      <c r="A2128" s="24">
        <v>21109</v>
      </c>
      <c r="B2128" s="25" t="s">
        <v>2346</v>
      </c>
      <c r="C2128" s="46">
        <v>966</v>
      </c>
      <c r="D2128" s="46">
        <v>966</v>
      </c>
      <c r="E2128" s="53">
        <v>71</v>
      </c>
      <c r="F2128" s="54">
        <v>740.46</v>
      </c>
      <c r="G2128" s="46">
        <v>740.46</v>
      </c>
      <c r="H2128" s="53">
        <v>0</v>
      </c>
      <c r="I2128" s="54"/>
      <c r="J2128" s="46">
        <v>103.12009999999999</v>
      </c>
      <c r="K2128" s="54">
        <v>11.587680000000001</v>
      </c>
      <c r="L2128" s="46">
        <v>16.959140000000001</v>
      </c>
      <c r="M2128" s="53">
        <f t="shared" si="132"/>
        <v>-5.3714600000000008</v>
      </c>
      <c r="N2128" s="11">
        <v>2.158532649642253</v>
      </c>
      <c r="O2128" s="11">
        <v>3.1591187709579431</v>
      </c>
      <c r="P2128" s="11">
        <v>-1.000586121315689</v>
      </c>
      <c r="Q2128" s="26">
        <v>90</v>
      </c>
      <c r="R2128">
        <v>27370</v>
      </c>
      <c r="S2128">
        <v>17980</v>
      </c>
      <c r="T2128" s="27">
        <f t="shared" si="133"/>
        <v>45440</v>
      </c>
      <c r="U2128" s="46" t="str">
        <f t="shared" si="134"/>
        <v>KY</v>
      </c>
      <c r="V2128">
        <f t="shared" si="135"/>
        <v>98083.723599743971</v>
      </c>
    </row>
    <row r="2129" spans="1:22" x14ac:dyDescent="0.2">
      <c r="A2129" s="24">
        <v>21079</v>
      </c>
      <c r="B2129" s="25" t="s">
        <v>2347</v>
      </c>
      <c r="C2129" s="46">
        <v>1357</v>
      </c>
      <c r="D2129" s="46">
        <v>1286</v>
      </c>
      <c r="E2129" s="53">
        <v>0</v>
      </c>
      <c r="F2129" s="54">
        <v>1138.56</v>
      </c>
      <c r="G2129" s="46">
        <v>1067.56</v>
      </c>
      <c r="H2129" s="53">
        <v>0</v>
      </c>
      <c r="I2129" s="54"/>
      <c r="J2129" s="46">
        <v>102.9141</v>
      </c>
      <c r="K2129" s="54">
        <v>11.4693</v>
      </c>
      <c r="L2129" s="46">
        <v>16.25291</v>
      </c>
      <c r="M2129" s="53">
        <f t="shared" si="132"/>
        <v>-4.7836099999999995</v>
      </c>
      <c r="N2129" s="11">
        <v>2.1364810314525342</v>
      </c>
      <c r="O2129" s="11">
        <v>3.027563488696364</v>
      </c>
      <c r="P2129" s="11">
        <v>-0.89108245724382973</v>
      </c>
      <c r="Q2129" s="26">
        <v>3770</v>
      </c>
      <c r="R2129">
        <v>74070</v>
      </c>
      <c r="S2129">
        <v>2610</v>
      </c>
      <c r="T2129" s="27">
        <f t="shared" si="133"/>
        <v>80450</v>
      </c>
      <c r="U2129" s="46" t="str">
        <f t="shared" si="134"/>
        <v>KY</v>
      </c>
      <c r="V2129">
        <f t="shared" si="135"/>
        <v>171879.89898035637</v>
      </c>
    </row>
    <row r="2130" spans="1:22" x14ac:dyDescent="0.2">
      <c r="A2130" s="24">
        <v>1041</v>
      </c>
      <c r="B2130" s="25" t="s">
        <v>2348</v>
      </c>
      <c r="C2130" s="46">
        <v>920</v>
      </c>
      <c r="D2130" s="46">
        <v>587</v>
      </c>
      <c r="E2130" s="53">
        <v>196</v>
      </c>
      <c r="F2130" s="54">
        <v>489.02</v>
      </c>
      <c r="G2130" s="46">
        <v>156.02000000000001</v>
      </c>
      <c r="H2130" s="53">
        <v>0</v>
      </c>
      <c r="I2130" s="54">
        <v>102.9084</v>
      </c>
      <c r="J2130" s="46">
        <v>102.9084</v>
      </c>
      <c r="K2130" s="54">
        <v>11.393980000000001</v>
      </c>
      <c r="L2130" s="46">
        <v>16.606850000000001</v>
      </c>
      <c r="M2130" s="53">
        <f t="shared" si="132"/>
        <v>-5.2128700000000006</v>
      </c>
      <c r="N2130" s="11">
        <v>2.1224505543276</v>
      </c>
      <c r="O2130" s="11">
        <v>3.0934948093761192</v>
      </c>
      <c r="P2130" s="11">
        <v>-0.97104425504851855</v>
      </c>
      <c r="Q2130" s="26">
        <v>19730</v>
      </c>
      <c r="R2130">
        <v>43820</v>
      </c>
      <c r="S2130">
        <v>210</v>
      </c>
      <c r="T2130" s="27">
        <f t="shared" si="133"/>
        <v>63760</v>
      </c>
      <c r="U2130" s="46" t="str">
        <f t="shared" si="134"/>
        <v>AL</v>
      </c>
      <c r="V2130">
        <f t="shared" si="135"/>
        <v>135327.44734392778</v>
      </c>
    </row>
    <row r="2131" spans="1:22" x14ac:dyDescent="0.2">
      <c r="A2131" s="24">
        <v>40015</v>
      </c>
      <c r="B2131" s="25" t="s">
        <v>2349</v>
      </c>
      <c r="C2131" s="46">
        <v>631</v>
      </c>
      <c r="D2131" s="46">
        <v>670</v>
      </c>
      <c r="E2131" s="53">
        <v>318</v>
      </c>
      <c r="F2131" s="54">
        <v>272.68</v>
      </c>
      <c r="G2131" s="46">
        <v>311.68</v>
      </c>
      <c r="H2131" s="53">
        <v>0</v>
      </c>
      <c r="I2131" s="54">
        <v>102.6553</v>
      </c>
      <c r="J2131" s="46">
        <v>102.6553</v>
      </c>
      <c r="K2131" s="54">
        <v>11.508459999999999</v>
      </c>
      <c r="L2131" s="46">
        <v>14.92604</v>
      </c>
      <c r="M2131" s="53">
        <f t="shared" si="132"/>
        <v>-3.417580000000001</v>
      </c>
      <c r="N2131" s="11">
        <v>2.1437756873767562</v>
      </c>
      <c r="O2131" s="11">
        <v>2.780396478834958</v>
      </c>
      <c r="P2131" s="11">
        <v>-0.63662079145820183</v>
      </c>
      <c r="Q2131" s="26">
        <v>309460</v>
      </c>
      <c r="R2131">
        <v>1840</v>
      </c>
      <c r="S2131">
        <v>355320</v>
      </c>
      <c r="T2131" s="27">
        <f t="shared" si="133"/>
        <v>666620</v>
      </c>
      <c r="U2131" s="46" t="str">
        <f t="shared" si="134"/>
        <v>OK</v>
      </c>
      <c r="V2131">
        <f t="shared" si="135"/>
        <v>1429083.7487190932</v>
      </c>
    </row>
    <row r="2132" spans="1:22" x14ac:dyDescent="0.2">
      <c r="A2132" s="24">
        <v>24001</v>
      </c>
      <c r="B2132" s="25" t="s">
        <v>2350</v>
      </c>
      <c r="C2132" s="46">
        <v>1625</v>
      </c>
      <c r="D2132" s="46">
        <v>0</v>
      </c>
      <c r="E2132" s="53">
        <v>483</v>
      </c>
      <c r="F2132" s="54">
        <v>1021.18</v>
      </c>
      <c r="G2132" s="46">
        <v>0</v>
      </c>
      <c r="H2132" s="53">
        <v>0</v>
      </c>
      <c r="I2132" s="54"/>
      <c r="J2132" s="46">
        <v>102.6003</v>
      </c>
      <c r="K2132" s="54">
        <v>25.006049999999998</v>
      </c>
      <c r="L2132" s="46">
        <v>22.8644</v>
      </c>
      <c r="M2132" s="53">
        <f t="shared" si="132"/>
        <v>2.1416499999999985</v>
      </c>
      <c r="N2132" s="11">
        <v>4.6580830126122468</v>
      </c>
      <c r="O2132" s="11">
        <v>4.2591402174102448</v>
      </c>
      <c r="P2132" s="11">
        <v>0.39894279520200149</v>
      </c>
      <c r="Q2132" s="26">
        <v>2050</v>
      </c>
      <c r="R2132">
        <v>25150</v>
      </c>
      <c r="S2132">
        <v>0</v>
      </c>
      <c r="T2132" s="27">
        <f t="shared" si="133"/>
        <v>27200</v>
      </c>
      <c r="U2132" s="46" t="str">
        <f t="shared" si="134"/>
        <v>MD</v>
      </c>
      <c r="V2132">
        <f t="shared" si="135"/>
        <v>126699.85794305311</v>
      </c>
    </row>
    <row r="2133" spans="1:22" x14ac:dyDescent="0.2">
      <c r="A2133" s="24">
        <v>5113</v>
      </c>
      <c r="B2133" s="25" t="s">
        <v>2351</v>
      </c>
      <c r="C2133" s="46">
        <v>339</v>
      </c>
      <c r="D2133" s="46">
        <v>218</v>
      </c>
      <c r="E2133" s="53">
        <v>235</v>
      </c>
      <c r="F2133" s="54">
        <v>1.4000239999999999</v>
      </c>
      <c r="G2133" s="46">
        <v>0</v>
      </c>
      <c r="H2133" s="53">
        <v>0</v>
      </c>
      <c r="I2133" s="54"/>
      <c r="J2133" s="46">
        <v>102.5476</v>
      </c>
      <c r="K2133" s="54">
        <v>11.743</v>
      </c>
      <c r="L2133" s="46">
        <v>16.944330000000001</v>
      </c>
      <c r="M2133" s="53">
        <f t="shared" si="132"/>
        <v>-5.2013300000000005</v>
      </c>
      <c r="N2133" s="11">
        <v>2.187465386060798</v>
      </c>
      <c r="O2133" s="11">
        <v>3.1563599902062132</v>
      </c>
      <c r="P2133" s="11">
        <v>-0.96889460414541528</v>
      </c>
      <c r="Q2133" s="26">
        <v>280</v>
      </c>
      <c r="R2133">
        <v>82660</v>
      </c>
      <c r="S2133">
        <v>15260</v>
      </c>
      <c r="T2133" s="27">
        <f t="shared" si="133"/>
        <v>98200</v>
      </c>
      <c r="U2133" s="46" t="str">
        <f t="shared" si="134"/>
        <v>AR</v>
      </c>
      <c r="V2133">
        <f t="shared" si="135"/>
        <v>214809.10091117036</v>
      </c>
    </row>
    <row r="2134" spans="1:22" x14ac:dyDescent="0.2">
      <c r="A2134" s="24">
        <v>21219</v>
      </c>
      <c r="B2134" s="25" t="s">
        <v>2352</v>
      </c>
      <c r="C2134" s="46">
        <v>1019</v>
      </c>
      <c r="D2134" s="46">
        <v>1074</v>
      </c>
      <c r="E2134" s="53">
        <v>16</v>
      </c>
      <c r="F2134" s="54">
        <v>795.9</v>
      </c>
      <c r="G2134" s="46">
        <v>850.9</v>
      </c>
      <c r="H2134" s="53">
        <v>0</v>
      </c>
      <c r="I2134" s="54">
        <v>102.5287</v>
      </c>
      <c r="J2134" s="46">
        <v>102.5287</v>
      </c>
      <c r="K2134" s="54">
        <v>11.560739999999999</v>
      </c>
      <c r="L2134" s="46">
        <v>16.553349999999998</v>
      </c>
      <c r="M2134" s="53">
        <f t="shared" si="132"/>
        <v>-4.9926099999999991</v>
      </c>
      <c r="N2134" s="11">
        <v>2.1535143138251298</v>
      </c>
      <c r="O2134" s="11">
        <v>3.083528923473517</v>
      </c>
      <c r="P2134" s="11">
        <v>-0.93001460964838589</v>
      </c>
      <c r="Q2134" s="26">
        <v>102040</v>
      </c>
      <c r="R2134">
        <v>47830</v>
      </c>
      <c r="S2134">
        <v>3050</v>
      </c>
      <c r="T2134" s="27">
        <f t="shared" si="133"/>
        <v>152920</v>
      </c>
      <c r="U2134" s="46" t="str">
        <f t="shared" si="134"/>
        <v>KY</v>
      </c>
      <c r="V2134">
        <f t="shared" si="135"/>
        <v>329315.40887013887</v>
      </c>
    </row>
    <row r="2135" spans="1:22" x14ac:dyDescent="0.2">
      <c r="A2135" s="24">
        <v>22035</v>
      </c>
      <c r="B2135" s="25" t="s">
        <v>2353</v>
      </c>
      <c r="C2135" s="46">
        <v>421</v>
      </c>
      <c r="D2135" s="46">
        <v>375</v>
      </c>
      <c r="E2135" s="53">
        <v>59</v>
      </c>
      <c r="F2135" s="54">
        <v>152.91999999999999</v>
      </c>
      <c r="G2135" s="46">
        <v>106.92</v>
      </c>
      <c r="H2135" s="53">
        <v>0</v>
      </c>
      <c r="I2135" s="54">
        <v>102.5287</v>
      </c>
      <c r="J2135" s="46">
        <v>102.5287</v>
      </c>
      <c r="K2135" s="54">
        <v>11.19173</v>
      </c>
      <c r="L2135" s="46">
        <v>15.99025</v>
      </c>
      <c r="M2135" s="53">
        <f t="shared" si="132"/>
        <v>-4.7985199999999999</v>
      </c>
      <c r="N2135" s="11">
        <v>2.0847757800509421</v>
      </c>
      <c r="O2135" s="11">
        <v>2.9786356458706189</v>
      </c>
      <c r="P2135" s="11">
        <v>-0.89385986581967647</v>
      </c>
      <c r="Q2135" s="26">
        <v>203230</v>
      </c>
      <c r="R2135">
        <v>1620</v>
      </c>
      <c r="S2135">
        <v>0</v>
      </c>
      <c r="T2135" s="27">
        <f t="shared" si="133"/>
        <v>204850</v>
      </c>
      <c r="U2135" s="46" t="str">
        <f t="shared" si="134"/>
        <v>LA</v>
      </c>
      <c r="V2135">
        <f t="shared" si="135"/>
        <v>427066.31854343548</v>
      </c>
    </row>
    <row r="2136" spans="1:22" x14ac:dyDescent="0.2">
      <c r="A2136" s="24">
        <v>34025</v>
      </c>
      <c r="B2136" s="25" t="s">
        <v>2354</v>
      </c>
      <c r="C2136" s="46">
        <v>8444</v>
      </c>
      <c r="D2136" s="46">
        <v>7554</v>
      </c>
      <c r="E2136" s="53">
        <v>7929</v>
      </c>
      <c r="F2136" s="54">
        <v>7821.12</v>
      </c>
      <c r="G2136" s="46">
        <v>6931.12</v>
      </c>
      <c r="H2136" s="53">
        <v>7306.12</v>
      </c>
      <c r="I2136" s="54"/>
      <c r="J2136" s="46">
        <v>102.51349999999999</v>
      </c>
      <c r="K2136" s="54">
        <v>23.209990000000001</v>
      </c>
      <c r="L2136" s="46">
        <v>21.267440000000001</v>
      </c>
      <c r="M2136" s="53">
        <f t="shared" si="132"/>
        <v>1.9425500000000007</v>
      </c>
      <c r="N2136" s="11">
        <v>4.3235161147762291</v>
      </c>
      <c r="O2136" s="11">
        <v>3.961661317391199</v>
      </c>
      <c r="P2136" s="11">
        <v>0.36185479738502968</v>
      </c>
      <c r="Q2136" s="26">
        <v>36770</v>
      </c>
      <c r="R2136">
        <v>24940</v>
      </c>
      <c r="S2136">
        <v>0</v>
      </c>
      <c r="T2136" s="27">
        <f t="shared" si="133"/>
        <v>61710</v>
      </c>
      <c r="U2136" s="46" t="str">
        <f t="shared" si="134"/>
        <v>NJ</v>
      </c>
      <c r="V2136">
        <f t="shared" si="135"/>
        <v>266804.17944284109</v>
      </c>
    </row>
    <row r="2137" spans="1:22" x14ac:dyDescent="0.2">
      <c r="A2137" s="24">
        <v>28049</v>
      </c>
      <c r="B2137" s="25" t="s">
        <v>2355</v>
      </c>
      <c r="C2137" s="46">
        <v>659</v>
      </c>
      <c r="D2137" s="46">
        <v>418</v>
      </c>
      <c r="E2137" s="53">
        <v>246</v>
      </c>
      <c r="F2137" s="54">
        <v>330.82</v>
      </c>
      <c r="G2137" s="46">
        <v>89.820009999999996</v>
      </c>
      <c r="H2137" s="53">
        <v>0</v>
      </c>
      <c r="I2137" s="54">
        <v>102.4021</v>
      </c>
      <c r="J2137" s="46">
        <v>102.4021</v>
      </c>
      <c r="K2137" s="54">
        <v>11.489190000000001</v>
      </c>
      <c r="L2137" s="46">
        <v>16.707360000000001</v>
      </c>
      <c r="M2137" s="53">
        <f t="shared" si="132"/>
        <v>-5.2181700000000006</v>
      </c>
      <c r="N2137" s="11">
        <v>2.1401861056694078</v>
      </c>
      <c r="O2137" s="11">
        <v>3.1122176353961279</v>
      </c>
      <c r="P2137" s="11">
        <v>-0.97203152972672013</v>
      </c>
      <c r="Q2137" s="26">
        <v>44450</v>
      </c>
      <c r="R2137">
        <v>112860</v>
      </c>
      <c r="S2137">
        <v>110</v>
      </c>
      <c r="T2137" s="27">
        <f t="shared" si="133"/>
        <v>157420</v>
      </c>
      <c r="U2137" s="46" t="str">
        <f t="shared" si="134"/>
        <v>MS</v>
      </c>
      <c r="V2137">
        <f t="shared" si="135"/>
        <v>336908.09675447817</v>
      </c>
    </row>
    <row r="2138" spans="1:22" x14ac:dyDescent="0.2">
      <c r="A2138" s="24">
        <v>51025</v>
      </c>
      <c r="B2138" s="25" t="s">
        <v>2356</v>
      </c>
      <c r="C2138" s="46">
        <v>1136</v>
      </c>
      <c r="D2138" s="46">
        <v>974</v>
      </c>
      <c r="E2138" s="53">
        <v>401</v>
      </c>
      <c r="F2138" s="54">
        <v>711.28</v>
      </c>
      <c r="G2138" s="46">
        <v>549.28</v>
      </c>
      <c r="H2138" s="53">
        <v>0</v>
      </c>
      <c r="I2138" s="54">
        <v>102.4021</v>
      </c>
      <c r="J2138" s="46">
        <v>102.4021</v>
      </c>
      <c r="K2138" s="54">
        <v>13.49211</v>
      </c>
      <c r="L2138" s="46">
        <v>19.858640000000001</v>
      </c>
      <c r="M2138" s="53">
        <f t="shared" si="132"/>
        <v>-6.3665300000000009</v>
      </c>
      <c r="N2138" s="11">
        <v>2.513286520473879</v>
      </c>
      <c r="O2138" s="11">
        <v>3.699232531230725</v>
      </c>
      <c r="P2138" s="11">
        <v>-1.1859460107568469</v>
      </c>
      <c r="Q2138" s="26">
        <v>8640</v>
      </c>
      <c r="R2138">
        <v>47030</v>
      </c>
      <c r="S2138">
        <v>18360</v>
      </c>
      <c r="T2138" s="27">
        <f t="shared" si="133"/>
        <v>74030</v>
      </c>
      <c r="U2138" s="46" t="str">
        <f t="shared" si="134"/>
        <v>VA</v>
      </c>
      <c r="V2138">
        <f t="shared" si="135"/>
        <v>186058.60111068125</v>
      </c>
    </row>
    <row r="2139" spans="1:22" x14ac:dyDescent="0.2">
      <c r="A2139" s="24">
        <v>21099</v>
      </c>
      <c r="B2139" s="25" t="s">
        <v>2357</v>
      </c>
      <c r="C2139" s="46">
        <v>1104</v>
      </c>
      <c r="D2139" s="46">
        <v>1104</v>
      </c>
      <c r="E2139" s="53">
        <v>36</v>
      </c>
      <c r="F2139" s="54">
        <v>868.74</v>
      </c>
      <c r="G2139" s="46">
        <v>868.74</v>
      </c>
      <c r="H2139" s="53">
        <v>0</v>
      </c>
      <c r="I2139" s="54"/>
      <c r="J2139" s="46">
        <v>102.38039999999999</v>
      </c>
      <c r="K2139" s="54">
        <v>11.772959999999999</v>
      </c>
      <c r="L2139" s="46">
        <v>18.696670000000001</v>
      </c>
      <c r="M2139" s="53">
        <f t="shared" si="132"/>
        <v>-6.9237100000000016</v>
      </c>
      <c r="N2139" s="11">
        <v>2.1930462821662551</v>
      </c>
      <c r="O2139" s="11">
        <v>3.4827828033382731</v>
      </c>
      <c r="P2139" s="11">
        <v>-1.289736521172018</v>
      </c>
      <c r="Q2139" s="26">
        <v>4820</v>
      </c>
      <c r="R2139">
        <v>86110</v>
      </c>
      <c r="S2139">
        <v>11400</v>
      </c>
      <c r="T2139" s="27">
        <f t="shared" si="133"/>
        <v>102330</v>
      </c>
      <c r="U2139" s="46" t="str">
        <f t="shared" si="134"/>
        <v>KY</v>
      </c>
      <c r="V2139">
        <f t="shared" si="135"/>
        <v>224414.42605407289</v>
      </c>
    </row>
    <row r="2140" spans="1:22" x14ac:dyDescent="0.2">
      <c r="A2140" s="24">
        <v>21025</v>
      </c>
      <c r="B2140" s="25" t="s">
        <v>2358</v>
      </c>
      <c r="C2140" s="46">
        <v>827</v>
      </c>
      <c r="D2140" s="46">
        <v>827</v>
      </c>
      <c r="E2140" s="53">
        <v>207</v>
      </c>
      <c r="F2140" s="54">
        <v>606.98</v>
      </c>
      <c r="G2140" s="46">
        <v>606.98</v>
      </c>
      <c r="H2140" s="53">
        <v>0</v>
      </c>
      <c r="I2140" s="54"/>
      <c r="J2140" s="46">
        <v>102.3781</v>
      </c>
      <c r="K2140" s="54">
        <v>11.55824</v>
      </c>
      <c r="L2140" s="46">
        <v>17.135999999999999</v>
      </c>
      <c r="M2140" s="53">
        <f t="shared" si="132"/>
        <v>-5.5777599999999996</v>
      </c>
      <c r="N2140" s="11">
        <v>2.1530486182222059</v>
      </c>
      <c r="O2140" s="11">
        <v>3.1920639406912912</v>
      </c>
      <c r="P2140" s="11">
        <v>-1.0390153224690859</v>
      </c>
      <c r="Q2140" s="26">
        <v>100</v>
      </c>
      <c r="R2140">
        <v>8430</v>
      </c>
      <c r="S2140">
        <v>23340</v>
      </c>
      <c r="T2140" s="27">
        <f t="shared" si="133"/>
        <v>31870</v>
      </c>
      <c r="U2140" s="46" t="str">
        <f t="shared" si="134"/>
        <v>KY</v>
      </c>
      <c r="V2140">
        <f t="shared" si="135"/>
        <v>68617.659462741707</v>
      </c>
    </row>
    <row r="2141" spans="1:22" x14ac:dyDescent="0.2">
      <c r="A2141" s="24">
        <v>29003</v>
      </c>
      <c r="B2141" s="25" t="s">
        <v>2359</v>
      </c>
      <c r="C2141" s="46">
        <v>986</v>
      </c>
      <c r="D2141" s="46">
        <v>621</v>
      </c>
      <c r="E2141" s="53">
        <v>121</v>
      </c>
      <c r="F2141" s="54">
        <v>914.06</v>
      </c>
      <c r="G2141" s="46">
        <v>549.05999999999995</v>
      </c>
      <c r="H2141" s="53">
        <v>49.060009999999998</v>
      </c>
      <c r="I2141" s="54">
        <v>102.2756</v>
      </c>
      <c r="J2141" s="46">
        <v>102.2756</v>
      </c>
      <c r="K2141" s="54">
        <v>13.73089</v>
      </c>
      <c r="L2141" s="46">
        <v>11.808999999999999</v>
      </c>
      <c r="M2141" s="53">
        <f t="shared" si="132"/>
        <v>1.9218900000000012</v>
      </c>
      <c r="N2141" s="11">
        <v>2.557766038900481</v>
      </c>
      <c r="O2141" s="11">
        <v>2.1997597499780261</v>
      </c>
      <c r="P2141" s="11">
        <v>0.35800628892245501</v>
      </c>
      <c r="Q2141" s="26">
        <v>132670</v>
      </c>
      <c r="R2141">
        <v>69210</v>
      </c>
      <c r="S2141">
        <v>7600</v>
      </c>
      <c r="T2141" s="27">
        <f t="shared" si="133"/>
        <v>209480</v>
      </c>
      <c r="U2141" s="46" t="str">
        <f t="shared" si="134"/>
        <v>MO</v>
      </c>
      <c r="V2141">
        <f t="shared" si="135"/>
        <v>535800.82982887281</v>
      </c>
    </row>
    <row r="2142" spans="1:22" x14ac:dyDescent="0.2">
      <c r="A2142" s="24">
        <v>13005</v>
      </c>
      <c r="B2142" s="25" t="s">
        <v>2360</v>
      </c>
      <c r="C2142" s="46">
        <v>1077</v>
      </c>
      <c r="D2142" s="46">
        <v>1245</v>
      </c>
      <c r="E2142" s="53">
        <v>268</v>
      </c>
      <c r="F2142" s="54">
        <v>356.64</v>
      </c>
      <c r="G2142" s="46">
        <v>524.64</v>
      </c>
      <c r="H2142" s="53">
        <v>0</v>
      </c>
      <c r="I2142" s="54">
        <v>102.0224</v>
      </c>
      <c r="J2142" s="46">
        <v>102.0224</v>
      </c>
      <c r="K2142" s="54">
        <v>14.422129999999999</v>
      </c>
      <c r="L2142" s="46">
        <v>23.1341</v>
      </c>
      <c r="M2142" s="53">
        <f t="shared" si="132"/>
        <v>-8.7119700000000009</v>
      </c>
      <c r="N2142" s="11">
        <v>2.686529010326919</v>
      </c>
      <c r="O2142" s="11">
        <v>4.3093794590538286</v>
      </c>
      <c r="P2142" s="11">
        <v>-1.6228504487269091</v>
      </c>
      <c r="Q2142" s="26">
        <v>34570</v>
      </c>
      <c r="R2142">
        <v>11770</v>
      </c>
      <c r="S2142">
        <v>22220</v>
      </c>
      <c r="T2142" s="27">
        <f t="shared" si="133"/>
        <v>68560</v>
      </c>
      <c r="U2142" s="46" t="str">
        <f t="shared" si="134"/>
        <v>GA</v>
      </c>
      <c r="V2142">
        <f t="shared" si="135"/>
        <v>184188.42894801358</v>
      </c>
    </row>
    <row r="2143" spans="1:22" x14ac:dyDescent="0.2">
      <c r="A2143" s="24">
        <v>13147</v>
      </c>
      <c r="B2143" s="25" t="s">
        <v>2361</v>
      </c>
      <c r="C2143" s="46">
        <v>600</v>
      </c>
      <c r="D2143" s="46">
        <v>1497</v>
      </c>
      <c r="E2143" s="53">
        <v>335</v>
      </c>
      <c r="F2143" s="54">
        <v>181.46</v>
      </c>
      <c r="G2143" s="46">
        <v>1078.46</v>
      </c>
      <c r="H2143" s="53">
        <v>0</v>
      </c>
      <c r="I2143" s="54">
        <v>102.0224</v>
      </c>
      <c r="J2143" s="46">
        <v>102.0224</v>
      </c>
      <c r="K2143" s="54">
        <v>12.242100000000001</v>
      </c>
      <c r="L2143" s="46">
        <v>19.46763</v>
      </c>
      <c r="M2143" s="53">
        <f t="shared" si="132"/>
        <v>-7.2255299999999991</v>
      </c>
      <c r="N2143" s="11">
        <v>2.2804368562288082</v>
      </c>
      <c r="O2143" s="11">
        <v>3.6263958761507928</v>
      </c>
      <c r="P2143" s="11">
        <v>-1.3459590199219851</v>
      </c>
      <c r="Q2143" s="26">
        <v>780</v>
      </c>
      <c r="R2143">
        <v>55730</v>
      </c>
      <c r="S2143">
        <v>12060</v>
      </c>
      <c r="T2143" s="27">
        <f t="shared" si="133"/>
        <v>68570</v>
      </c>
      <c r="U2143" s="46" t="str">
        <f t="shared" si="134"/>
        <v>GA</v>
      </c>
      <c r="V2143">
        <f t="shared" si="135"/>
        <v>156369.55523160938</v>
      </c>
    </row>
    <row r="2144" spans="1:22" x14ac:dyDescent="0.2">
      <c r="A2144" s="24">
        <v>27155</v>
      </c>
      <c r="B2144" s="25" t="s">
        <v>2362</v>
      </c>
      <c r="C2144" s="46">
        <v>679</v>
      </c>
      <c r="D2144" s="46">
        <v>695</v>
      </c>
      <c r="E2144" s="53">
        <v>0</v>
      </c>
      <c r="F2144" s="54">
        <v>616.9</v>
      </c>
      <c r="G2144" s="46">
        <v>632.9</v>
      </c>
      <c r="H2144" s="53">
        <v>0</v>
      </c>
      <c r="I2144" s="54">
        <v>102.0224</v>
      </c>
      <c r="J2144" s="46">
        <v>102.0224</v>
      </c>
      <c r="K2144" s="54">
        <v>15.716559999999999</v>
      </c>
      <c r="L2144" s="46">
        <v>11.78402</v>
      </c>
      <c r="M2144" s="53">
        <f t="shared" si="132"/>
        <v>3.9325399999999995</v>
      </c>
      <c r="N2144" s="11">
        <v>2.927653154044767</v>
      </c>
      <c r="O2144" s="11">
        <v>2.195106519513597</v>
      </c>
      <c r="P2144" s="11">
        <v>0.73254663453116997</v>
      </c>
      <c r="Q2144" s="26">
        <v>317710</v>
      </c>
      <c r="R2144">
        <v>7010</v>
      </c>
      <c r="S2144">
        <v>1110</v>
      </c>
      <c r="T2144" s="27">
        <f t="shared" si="133"/>
        <v>325830</v>
      </c>
      <c r="U2144" s="46" t="str">
        <f t="shared" si="134"/>
        <v>MN</v>
      </c>
      <c r="V2144">
        <f t="shared" si="135"/>
        <v>953917.22718240647</v>
      </c>
    </row>
    <row r="2145" spans="1:22" x14ac:dyDescent="0.2">
      <c r="A2145" s="24">
        <v>5057</v>
      </c>
      <c r="B2145" s="25" t="s">
        <v>2363</v>
      </c>
      <c r="C2145" s="46">
        <v>186</v>
      </c>
      <c r="D2145" s="46">
        <v>68</v>
      </c>
      <c r="E2145" s="53">
        <v>101</v>
      </c>
      <c r="F2145" s="54">
        <v>0</v>
      </c>
      <c r="G2145" s="46">
        <v>0</v>
      </c>
      <c r="H2145" s="53">
        <v>0</v>
      </c>
      <c r="I2145" s="54">
        <v>101.89579999999999</v>
      </c>
      <c r="J2145" s="46">
        <v>101.89579999999999</v>
      </c>
      <c r="K2145" s="54">
        <v>11.406969999999999</v>
      </c>
      <c r="L2145" s="46">
        <v>16.272300000000001</v>
      </c>
      <c r="M2145" s="53">
        <f t="shared" si="132"/>
        <v>-4.8653300000000019</v>
      </c>
      <c r="N2145" s="11">
        <v>2.1248703086803999</v>
      </c>
      <c r="O2145" s="11">
        <v>3.0311754237926531</v>
      </c>
      <c r="P2145" s="11">
        <v>-0.90630511511225276</v>
      </c>
      <c r="Q2145" s="26">
        <v>3940</v>
      </c>
      <c r="R2145">
        <v>109370</v>
      </c>
      <c r="S2145">
        <v>9300</v>
      </c>
      <c r="T2145" s="27">
        <f t="shared" si="133"/>
        <v>122610</v>
      </c>
      <c r="U2145" s="46" t="str">
        <f t="shared" si="134"/>
        <v>AR</v>
      </c>
      <c r="V2145">
        <f t="shared" si="135"/>
        <v>260530.34854730385</v>
      </c>
    </row>
    <row r="2146" spans="1:22" x14ac:dyDescent="0.2">
      <c r="A2146" s="24">
        <v>20145</v>
      </c>
      <c r="B2146" s="25" t="s">
        <v>2364</v>
      </c>
      <c r="C2146" s="46">
        <v>498</v>
      </c>
      <c r="D2146" s="46">
        <v>392</v>
      </c>
      <c r="E2146" s="53">
        <v>227</v>
      </c>
      <c r="F2146" s="54">
        <v>396.2</v>
      </c>
      <c r="G2146" s="46">
        <v>290.2</v>
      </c>
      <c r="H2146" s="53">
        <v>125.2</v>
      </c>
      <c r="I2146" s="54">
        <v>101.89579999999999</v>
      </c>
      <c r="J2146" s="46">
        <v>101.89579999999999</v>
      </c>
      <c r="K2146" s="54">
        <v>13.83562</v>
      </c>
      <c r="L2146" s="46">
        <v>10.45661</v>
      </c>
      <c r="M2146" s="53">
        <f t="shared" si="132"/>
        <v>3.379010000000001</v>
      </c>
      <c r="N2146" s="11">
        <v>2.577274959098228</v>
      </c>
      <c r="O2146" s="11">
        <v>1.947838919401959</v>
      </c>
      <c r="P2146" s="11">
        <v>0.62943603969626993</v>
      </c>
      <c r="Q2146" s="26">
        <v>331730</v>
      </c>
      <c r="R2146">
        <v>0</v>
      </c>
      <c r="S2146">
        <v>118920</v>
      </c>
      <c r="T2146" s="27">
        <f t="shared" si="133"/>
        <v>450650</v>
      </c>
      <c r="U2146" s="46" t="str">
        <f t="shared" si="134"/>
        <v>KS</v>
      </c>
      <c r="V2146">
        <f t="shared" si="135"/>
        <v>1161448.9603176164</v>
      </c>
    </row>
    <row r="2147" spans="1:22" x14ac:dyDescent="0.2">
      <c r="A2147" s="24">
        <v>22027</v>
      </c>
      <c r="B2147" s="25" t="s">
        <v>2365</v>
      </c>
      <c r="C2147" s="46">
        <v>332</v>
      </c>
      <c r="D2147" s="46">
        <v>442</v>
      </c>
      <c r="E2147" s="53">
        <v>178</v>
      </c>
      <c r="F2147" s="54">
        <v>0</v>
      </c>
      <c r="G2147" s="46">
        <v>69.200010000000006</v>
      </c>
      <c r="H2147" s="53">
        <v>0</v>
      </c>
      <c r="I2147" s="54">
        <v>101.89579999999999</v>
      </c>
      <c r="J2147" s="46">
        <v>101.89579999999999</v>
      </c>
      <c r="K2147" s="54">
        <v>11.588520000000001</v>
      </c>
      <c r="L2147" s="46">
        <v>16.857019999999999</v>
      </c>
      <c r="M2147" s="53">
        <f t="shared" si="132"/>
        <v>-5.2684999999999977</v>
      </c>
      <c r="N2147" s="11">
        <v>2.1586891233648369</v>
      </c>
      <c r="O2147" s="11">
        <v>3.140096036969648</v>
      </c>
      <c r="P2147" s="11">
        <v>-0.98140691360481203</v>
      </c>
      <c r="Q2147" s="26">
        <v>830</v>
      </c>
      <c r="R2147">
        <v>21200</v>
      </c>
      <c r="S2147">
        <v>0</v>
      </c>
      <c r="T2147" s="27">
        <f t="shared" si="133"/>
        <v>22030</v>
      </c>
      <c r="U2147" s="46" t="str">
        <f t="shared" si="134"/>
        <v>LA</v>
      </c>
      <c r="V2147">
        <f t="shared" si="135"/>
        <v>47555.921387727358</v>
      </c>
    </row>
    <row r="2148" spans="1:22" x14ac:dyDescent="0.2">
      <c r="A2148" s="24">
        <v>40035</v>
      </c>
      <c r="B2148" s="25" t="s">
        <v>2366</v>
      </c>
      <c r="C2148" s="46">
        <v>659</v>
      </c>
      <c r="D2148" s="46">
        <v>659</v>
      </c>
      <c r="E2148" s="53">
        <v>659</v>
      </c>
      <c r="F2148" s="54">
        <v>300.68</v>
      </c>
      <c r="G2148" s="46">
        <v>300.68</v>
      </c>
      <c r="H2148" s="53">
        <v>300.68</v>
      </c>
      <c r="I2148" s="54">
        <v>101.89579999999999</v>
      </c>
      <c r="J2148" s="46">
        <v>101.89579999999999</v>
      </c>
      <c r="K2148" s="54">
        <v>11.508459999999999</v>
      </c>
      <c r="L2148" s="46">
        <v>15.241569999999999</v>
      </c>
      <c r="M2148" s="53">
        <f t="shared" si="132"/>
        <v>-3.7331099999999999</v>
      </c>
      <c r="N2148" s="11">
        <v>2.1437756873767562</v>
      </c>
      <c r="O2148" s="11">
        <v>2.8391728522713682</v>
      </c>
      <c r="P2148" s="11">
        <v>-0.69539716489461167</v>
      </c>
      <c r="Q2148" s="26">
        <v>19760</v>
      </c>
      <c r="R2148">
        <v>294020</v>
      </c>
      <c r="S2148">
        <v>78100</v>
      </c>
      <c r="T2148" s="27">
        <f t="shared" si="133"/>
        <v>391880</v>
      </c>
      <c r="U2148" s="46" t="str">
        <f t="shared" si="134"/>
        <v>OK</v>
      </c>
      <c r="V2148">
        <f t="shared" si="135"/>
        <v>840102.81636920315</v>
      </c>
    </row>
    <row r="2149" spans="1:22" x14ac:dyDescent="0.2">
      <c r="A2149" s="24">
        <v>36071</v>
      </c>
      <c r="B2149" s="25" t="s">
        <v>2367</v>
      </c>
      <c r="C2149" s="46">
        <v>2898</v>
      </c>
      <c r="D2149" s="46">
        <v>1943</v>
      </c>
      <c r="E2149" s="53">
        <v>1699</v>
      </c>
      <c r="F2149" s="54">
        <v>2550.9</v>
      </c>
      <c r="G2149" s="46">
        <v>1595.9</v>
      </c>
      <c r="H2149" s="53">
        <v>1351.9</v>
      </c>
      <c r="I2149" s="54"/>
      <c r="J2149" s="46">
        <v>101.8545</v>
      </c>
      <c r="K2149" s="54">
        <v>23.53679</v>
      </c>
      <c r="L2149" s="46">
        <v>21.837240000000001</v>
      </c>
      <c r="M2149" s="53">
        <f t="shared" si="132"/>
        <v>1.6995499999999986</v>
      </c>
      <c r="N2149" s="11">
        <v>4.3843918439906258</v>
      </c>
      <c r="O2149" s="11">
        <v>4.0678026592099377</v>
      </c>
      <c r="P2149" s="11">
        <v>0.31658918478068859</v>
      </c>
      <c r="Q2149" s="26">
        <v>65810</v>
      </c>
      <c r="R2149">
        <v>49350</v>
      </c>
      <c r="S2149">
        <v>1660</v>
      </c>
      <c r="T2149" s="27">
        <f t="shared" si="133"/>
        <v>116820</v>
      </c>
      <c r="U2149" s="46" t="str">
        <f t="shared" si="134"/>
        <v>NY</v>
      </c>
      <c r="V2149">
        <f t="shared" si="135"/>
        <v>512184.6552149849</v>
      </c>
    </row>
    <row r="2150" spans="1:22" x14ac:dyDescent="0.2">
      <c r="A2150" s="24">
        <v>21009</v>
      </c>
      <c r="B2150" s="25" t="s">
        <v>2368</v>
      </c>
      <c r="C2150" s="46">
        <v>1455</v>
      </c>
      <c r="D2150" s="46">
        <v>1455</v>
      </c>
      <c r="E2150" s="53">
        <v>51</v>
      </c>
      <c r="F2150" s="54">
        <v>1232.24</v>
      </c>
      <c r="G2150" s="46">
        <v>1232.24</v>
      </c>
      <c r="H2150" s="53">
        <v>0</v>
      </c>
      <c r="I2150" s="54"/>
      <c r="J2150" s="46">
        <v>101.7991</v>
      </c>
      <c r="K2150" s="54">
        <v>11.468500000000001</v>
      </c>
      <c r="L2150" s="46">
        <v>15.88733</v>
      </c>
      <c r="M2150" s="53">
        <f t="shared" si="132"/>
        <v>-4.4188299999999998</v>
      </c>
      <c r="N2150" s="11">
        <v>2.1363320088595978</v>
      </c>
      <c r="O2150" s="11">
        <v>2.9594638892893892</v>
      </c>
      <c r="P2150" s="11">
        <v>-0.82313188042979091</v>
      </c>
      <c r="Q2150" s="26">
        <v>22650</v>
      </c>
      <c r="R2150">
        <v>166790</v>
      </c>
      <c r="S2150">
        <v>3240</v>
      </c>
      <c r="T2150" s="27">
        <f t="shared" si="133"/>
        <v>192680</v>
      </c>
      <c r="U2150" s="46" t="str">
        <f t="shared" si="134"/>
        <v>KY</v>
      </c>
      <c r="V2150">
        <f t="shared" si="135"/>
        <v>411628.45146706729</v>
      </c>
    </row>
    <row r="2151" spans="1:22" x14ac:dyDescent="0.2">
      <c r="A2151" s="24">
        <v>13129</v>
      </c>
      <c r="B2151" s="25" t="s">
        <v>2369</v>
      </c>
      <c r="C2151" s="46">
        <v>1022</v>
      </c>
      <c r="D2151" s="46">
        <v>1421</v>
      </c>
      <c r="E2151" s="53">
        <v>696</v>
      </c>
      <c r="F2151" s="54">
        <v>520.17999999999995</v>
      </c>
      <c r="G2151" s="46">
        <v>919.18</v>
      </c>
      <c r="H2151" s="53">
        <v>194.18</v>
      </c>
      <c r="I2151" s="54">
        <v>101.7692</v>
      </c>
      <c r="J2151" s="46">
        <v>101.7692</v>
      </c>
      <c r="K2151" s="54">
        <v>12.667859999999999</v>
      </c>
      <c r="L2151" s="46">
        <v>19.951799999999999</v>
      </c>
      <c r="M2151" s="53">
        <f t="shared" si="132"/>
        <v>-7.2839399999999994</v>
      </c>
      <c r="N2151" s="11">
        <v>2.3597466801894011</v>
      </c>
      <c r="O2151" s="11">
        <v>3.7165862121781328</v>
      </c>
      <c r="P2151" s="11">
        <v>-1.356839531988733</v>
      </c>
      <c r="Q2151" s="26">
        <v>12090</v>
      </c>
      <c r="R2151">
        <v>54160</v>
      </c>
      <c r="S2151">
        <v>6700</v>
      </c>
      <c r="T2151" s="27">
        <f t="shared" si="133"/>
        <v>72950</v>
      </c>
      <c r="U2151" s="46" t="str">
        <f t="shared" si="134"/>
        <v>GA</v>
      </c>
      <c r="V2151">
        <f t="shared" si="135"/>
        <v>172143.5203198168</v>
      </c>
    </row>
    <row r="2152" spans="1:22" x14ac:dyDescent="0.2">
      <c r="A2152" s="24">
        <v>21193</v>
      </c>
      <c r="B2152" s="25" t="s">
        <v>2370</v>
      </c>
      <c r="C2152" s="46">
        <v>278.21199999999999</v>
      </c>
      <c r="D2152" s="46">
        <v>278.21199999999999</v>
      </c>
      <c r="E2152" s="53">
        <v>57.978499999999997</v>
      </c>
      <c r="F2152" s="54">
        <v>208.30410000000001</v>
      </c>
      <c r="G2152" s="46">
        <v>208.30410000000001</v>
      </c>
      <c r="H2152" s="53">
        <v>0</v>
      </c>
      <c r="I2152" s="54"/>
      <c r="J2152" s="46">
        <v>101.73050000000001</v>
      </c>
      <c r="K2152" s="54">
        <v>11.5182</v>
      </c>
      <c r="L2152" s="46">
        <v>16.212569999999999</v>
      </c>
      <c r="M2152" s="53">
        <f t="shared" si="132"/>
        <v>-4.6943699999999993</v>
      </c>
      <c r="N2152" s="11">
        <v>2.1455900374457531</v>
      </c>
      <c r="O2152" s="11">
        <v>3.0200490244475611</v>
      </c>
      <c r="P2152" s="11">
        <v>-0.87445898700180746</v>
      </c>
      <c r="Q2152" s="26">
        <v>140</v>
      </c>
      <c r="R2152">
        <v>2450</v>
      </c>
      <c r="S2152">
        <v>29660</v>
      </c>
      <c r="T2152" s="27">
        <f t="shared" si="133"/>
        <v>32250</v>
      </c>
      <c r="U2152" s="46" t="str">
        <f t="shared" si="134"/>
        <v>KY</v>
      </c>
      <c r="V2152">
        <f t="shared" si="135"/>
        <v>69195.278707625534</v>
      </c>
    </row>
    <row r="2153" spans="1:22" x14ac:dyDescent="0.2">
      <c r="A2153" s="24">
        <v>21001</v>
      </c>
      <c r="B2153" s="25" t="s">
        <v>2371</v>
      </c>
      <c r="C2153" s="46">
        <v>1037</v>
      </c>
      <c r="D2153" s="46">
        <v>1037</v>
      </c>
      <c r="E2153" s="53">
        <v>7</v>
      </c>
      <c r="F2153" s="54">
        <v>815.22</v>
      </c>
      <c r="G2153" s="46">
        <v>815.22</v>
      </c>
      <c r="H2153" s="53">
        <v>0</v>
      </c>
      <c r="I2153" s="54"/>
      <c r="J2153" s="46">
        <v>101.6825</v>
      </c>
      <c r="K2153" s="54">
        <v>11.50492</v>
      </c>
      <c r="L2153" s="46">
        <v>16.000440000000001</v>
      </c>
      <c r="M2153" s="53">
        <f t="shared" si="132"/>
        <v>-4.4955200000000008</v>
      </c>
      <c r="N2153" s="11">
        <v>2.143116262403014</v>
      </c>
      <c r="O2153" s="11">
        <v>2.9805338211481418</v>
      </c>
      <c r="P2153" s="11">
        <v>-0.83741755874512813</v>
      </c>
      <c r="Q2153" s="26">
        <v>11030</v>
      </c>
      <c r="R2153">
        <v>77950</v>
      </c>
      <c r="S2153">
        <v>9100</v>
      </c>
      <c r="T2153" s="27">
        <f t="shared" si="133"/>
        <v>98080</v>
      </c>
      <c r="U2153" s="46" t="str">
        <f t="shared" si="134"/>
        <v>KY</v>
      </c>
      <c r="V2153">
        <f t="shared" si="135"/>
        <v>210196.8430164876</v>
      </c>
    </row>
    <row r="2154" spans="1:22" x14ac:dyDescent="0.2">
      <c r="A2154" s="24">
        <v>47079</v>
      </c>
      <c r="B2154" s="25" t="s">
        <v>2372</v>
      </c>
      <c r="C2154" s="46">
        <v>1103</v>
      </c>
      <c r="D2154" s="46">
        <v>594</v>
      </c>
      <c r="E2154" s="53">
        <v>259</v>
      </c>
      <c r="F2154" s="54">
        <v>839.4</v>
      </c>
      <c r="G2154" s="46">
        <v>330.4</v>
      </c>
      <c r="H2154" s="53">
        <v>0</v>
      </c>
      <c r="I2154" s="54">
        <v>101.6427</v>
      </c>
      <c r="J2154" s="46">
        <v>101.6427</v>
      </c>
      <c r="K2154" s="54">
        <v>11.275790000000001</v>
      </c>
      <c r="L2154" s="46">
        <v>15.80402</v>
      </c>
      <c r="M2154" s="53">
        <f t="shared" si="132"/>
        <v>-4.5282299999999989</v>
      </c>
      <c r="N2154" s="11">
        <v>2.1004343290037029</v>
      </c>
      <c r="O2154" s="11">
        <v>2.943945049017505</v>
      </c>
      <c r="P2154" s="11">
        <v>-0.84351072001380267</v>
      </c>
      <c r="Q2154" s="26">
        <v>83630</v>
      </c>
      <c r="R2154">
        <v>45100</v>
      </c>
      <c r="S2154">
        <v>7870</v>
      </c>
      <c r="T2154" s="27">
        <f t="shared" si="133"/>
        <v>136600</v>
      </c>
      <c r="U2154" s="46" t="str">
        <f t="shared" si="134"/>
        <v>TN</v>
      </c>
      <c r="V2154">
        <f t="shared" si="135"/>
        <v>286919.32934190583</v>
      </c>
    </row>
    <row r="2155" spans="1:22" x14ac:dyDescent="0.2">
      <c r="A2155" s="24">
        <v>42069</v>
      </c>
      <c r="B2155" s="25" t="s">
        <v>2373</v>
      </c>
      <c r="C2155" s="46">
        <v>2689</v>
      </c>
      <c r="D2155" s="46">
        <v>2702</v>
      </c>
      <c r="E2155" s="53">
        <v>979</v>
      </c>
      <c r="F2155" s="54">
        <v>2274.42</v>
      </c>
      <c r="G2155" s="46">
        <v>2287.42</v>
      </c>
      <c r="H2155" s="53">
        <v>564.41999999999996</v>
      </c>
      <c r="I2155" s="54"/>
      <c r="J2155" s="46">
        <v>101.6262</v>
      </c>
      <c r="K2155" s="54">
        <v>23.929320000000001</v>
      </c>
      <c r="L2155" s="46">
        <v>22.10013</v>
      </c>
      <c r="M2155" s="53">
        <f t="shared" si="132"/>
        <v>1.8291900000000005</v>
      </c>
      <c r="N2155" s="11">
        <v>4.4575116419971357</v>
      </c>
      <c r="O2155" s="11">
        <v>4.1167733460311524</v>
      </c>
      <c r="P2155" s="11">
        <v>0.34073829596598421</v>
      </c>
      <c r="Q2155" s="26">
        <v>25540</v>
      </c>
      <c r="R2155">
        <v>11750</v>
      </c>
      <c r="S2155">
        <v>2430</v>
      </c>
      <c r="T2155" s="27">
        <f t="shared" si="133"/>
        <v>39720</v>
      </c>
      <c r="U2155" s="46" t="str">
        <f t="shared" si="134"/>
        <v>PA</v>
      </c>
      <c r="V2155">
        <f t="shared" si="135"/>
        <v>177052.36242012624</v>
      </c>
    </row>
    <row r="2156" spans="1:22" x14ac:dyDescent="0.2">
      <c r="A2156" s="24">
        <v>40065</v>
      </c>
      <c r="B2156" s="25" t="s">
        <v>2374</v>
      </c>
      <c r="C2156" s="46">
        <v>214</v>
      </c>
      <c r="D2156" s="46">
        <v>497</v>
      </c>
      <c r="E2156" s="53">
        <v>134</v>
      </c>
      <c r="F2156" s="54">
        <v>0</v>
      </c>
      <c r="G2156" s="46">
        <v>138.68</v>
      </c>
      <c r="H2156" s="53">
        <v>0</v>
      </c>
      <c r="I2156" s="54"/>
      <c r="J2156" s="46">
        <v>101.5907</v>
      </c>
      <c r="K2156" s="54">
        <v>11.508459999999999</v>
      </c>
      <c r="L2156" s="46">
        <v>15.6873</v>
      </c>
      <c r="M2156" s="53">
        <f t="shared" si="132"/>
        <v>-4.178840000000001</v>
      </c>
      <c r="N2156" s="11">
        <v>2.1437756873767562</v>
      </c>
      <c r="O2156" s="11">
        <v>2.922202652708128</v>
      </c>
      <c r="P2156" s="11">
        <v>-0.77842696533137246</v>
      </c>
      <c r="Q2156" s="26">
        <v>267670</v>
      </c>
      <c r="R2156">
        <v>0</v>
      </c>
      <c r="S2156">
        <v>28600</v>
      </c>
      <c r="T2156" s="27">
        <f t="shared" si="133"/>
        <v>296270</v>
      </c>
      <c r="U2156" s="46" t="str">
        <f t="shared" si="134"/>
        <v>OK</v>
      </c>
      <c r="V2156">
        <f t="shared" si="135"/>
        <v>635136.42289911152</v>
      </c>
    </row>
    <row r="2157" spans="1:22" x14ac:dyDescent="0.2">
      <c r="A2157" s="24">
        <v>5011</v>
      </c>
      <c r="B2157" s="25" t="s">
        <v>2375</v>
      </c>
      <c r="C2157" s="46">
        <v>466</v>
      </c>
      <c r="D2157" s="46">
        <v>199</v>
      </c>
      <c r="E2157" s="53">
        <v>148</v>
      </c>
      <c r="F2157" s="54">
        <v>106.24</v>
      </c>
      <c r="G2157" s="46">
        <v>0</v>
      </c>
      <c r="H2157" s="53">
        <v>0</v>
      </c>
      <c r="I2157" s="54">
        <v>101.51609999999999</v>
      </c>
      <c r="J2157" s="46">
        <v>101.51609999999999</v>
      </c>
      <c r="K2157" s="54">
        <v>11.28079</v>
      </c>
      <c r="L2157" s="46">
        <v>16.461089999999999</v>
      </c>
      <c r="M2157" s="53">
        <f t="shared" si="132"/>
        <v>-5.180299999999999</v>
      </c>
      <c r="N2157" s="11">
        <v>2.1013657202095528</v>
      </c>
      <c r="O2157" s="11">
        <v>3.06634289294316</v>
      </c>
      <c r="P2157" s="11">
        <v>-0.96497717273360728</v>
      </c>
      <c r="Q2157" s="26">
        <v>830</v>
      </c>
      <c r="R2157">
        <v>14040</v>
      </c>
      <c r="S2157">
        <v>10</v>
      </c>
      <c r="T2157" s="27">
        <f t="shared" si="133"/>
        <v>14880</v>
      </c>
      <c r="U2157" s="46" t="str">
        <f t="shared" si="134"/>
        <v>AR</v>
      </c>
      <c r="V2157">
        <f t="shared" si="135"/>
        <v>31268.321916718145</v>
      </c>
    </row>
    <row r="2158" spans="1:22" x14ac:dyDescent="0.2">
      <c r="A2158" s="24">
        <v>13161</v>
      </c>
      <c r="B2158" s="25" t="s">
        <v>2376</v>
      </c>
      <c r="C2158" s="46">
        <v>831</v>
      </c>
      <c r="D2158" s="46">
        <v>1159</v>
      </c>
      <c r="E2158" s="53">
        <v>167</v>
      </c>
      <c r="F2158" s="54">
        <v>87.859989999999996</v>
      </c>
      <c r="G2158" s="46">
        <v>415.86</v>
      </c>
      <c r="H2158" s="53">
        <v>0</v>
      </c>
      <c r="I2158" s="54">
        <v>101.51609999999999</v>
      </c>
      <c r="J2158" s="46">
        <v>101.51609999999999</v>
      </c>
      <c r="K2158" s="54">
        <v>14.54214</v>
      </c>
      <c r="L2158" s="46">
        <v>22.864329999999999</v>
      </c>
      <c r="M2158" s="53">
        <f t="shared" si="132"/>
        <v>-8.3221899999999991</v>
      </c>
      <c r="N2158" s="11">
        <v>2.7088842620497462</v>
      </c>
      <c r="O2158" s="11">
        <v>4.2591271779333626</v>
      </c>
      <c r="P2158" s="11">
        <v>-1.550242915883616</v>
      </c>
      <c r="Q2158" s="26">
        <v>38760</v>
      </c>
      <c r="R2158">
        <v>10150</v>
      </c>
      <c r="S2158">
        <v>24410</v>
      </c>
      <c r="T2158" s="27">
        <f t="shared" si="133"/>
        <v>73320</v>
      </c>
      <c r="U2158" s="46" t="str">
        <f t="shared" si="134"/>
        <v>GA</v>
      </c>
      <c r="V2158">
        <f t="shared" si="135"/>
        <v>198615.39409348738</v>
      </c>
    </row>
    <row r="2159" spans="1:22" x14ac:dyDescent="0.2">
      <c r="A2159" s="24">
        <v>31175</v>
      </c>
      <c r="B2159" s="25" t="s">
        <v>2377</v>
      </c>
      <c r="C2159" s="46">
        <v>691</v>
      </c>
      <c r="D2159" s="46">
        <v>367</v>
      </c>
      <c r="E2159" s="53">
        <v>691</v>
      </c>
      <c r="F2159" s="54">
        <v>543.98</v>
      </c>
      <c r="G2159" s="46">
        <v>219.98</v>
      </c>
      <c r="H2159" s="53">
        <v>543.98</v>
      </c>
      <c r="I2159" s="54">
        <v>101.3895</v>
      </c>
      <c r="J2159" s="46">
        <v>101.3895</v>
      </c>
      <c r="K2159" s="54">
        <v>14.57033</v>
      </c>
      <c r="L2159" s="46">
        <v>12.159739999999999</v>
      </c>
      <c r="M2159" s="53">
        <f t="shared" si="132"/>
        <v>2.4105900000000009</v>
      </c>
      <c r="N2159" s="11">
        <v>2.7141354456683322</v>
      </c>
      <c r="O2159" s="11">
        <v>2.2650949802860358</v>
      </c>
      <c r="P2159" s="11">
        <v>0.44904046538229592</v>
      </c>
      <c r="Q2159" s="26">
        <v>98000</v>
      </c>
      <c r="R2159">
        <v>4930</v>
      </c>
      <c r="S2159">
        <v>227620</v>
      </c>
      <c r="T2159" s="27">
        <f t="shared" si="133"/>
        <v>330550</v>
      </c>
      <c r="U2159" s="46" t="str">
        <f t="shared" si="134"/>
        <v>NE</v>
      </c>
      <c r="V2159">
        <f t="shared" si="135"/>
        <v>897157.47156566719</v>
      </c>
    </row>
    <row r="2160" spans="1:22" x14ac:dyDescent="0.2">
      <c r="A2160" s="24">
        <v>16021</v>
      </c>
      <c r="B2160" s="25" t="s">
        <v>2378</v>
      </c>
      <c r="C2160" s="46">
        <v>1892</v>
      </c>
      <c r="D2160" s="46">
        <v>1892</v>
      </c>
      <c r="E2160" s="53">
        <v>376</v>
      </c>
      <c r="F2160" s="54">
        <v>1429.96</v>
      </c>
      <c r="G2160" s="46">
        <v>1429.96</v>
      </c>
      <c r="H2160" s="53">
        <v>0</v>
      </c>
      <c r="I2160" s="54">
        <v>101.2629</v>
      </c>
      <c r="J2160" s="46">
        <v>101.2629</v>
      </c>
      <c r="K2160" s="54">
        <v>14.74245</v>
      </c>
      <c r="L2160" s="46">
        <v>13.63462</v>
      </c>
      <c r="M2160" s="53">
        <f t="shared" si="132"/>
        <v>1.1078299999999999</v>
      </c>
      <c r="N2160" s="11">
        <v>2.7461976565385351</v>
      </c>
      <c r="O2160" s="11">
        <v>2.5398330326230329</v>
      </c>
      <c r="P2160" s="11">
        <v>0.20636462391550139</v>
      </c>
      <c r="Q2160" s="26">
        <v>37010</v>
      </c>
      <c r="R2160">
        <v>600</v>
      </c>
      <c r="S2160">
        <v>34280</v>
      </c>
      <c r="T2160" s="27">
        <f t="shared" si="133"/>
        <v>71890</v>
      </c>
      <c r="U2160" s="46" t="str">
        <f t="shared" si="134"/>
        <v>ID</v>
      </c>
      <c r="V2160">
        <f t="shared" si="135"/>
        <v>197424.14952855528</v>
      </c>
    </row>
    <row r="2161" spans="1:22" x14ac:dyDescent="0.2">
      <c r="A2161" s="24">
        <v>20059</v>
      </c>
      <c r="B2161" s="25" t="s">
        <v>2379</v>
      </c>
      <c r="C2161" s="46">
        <v>975</v>
      </c>
      <c r="D2161" s="46">
        <v>975</v>
      </c>
      <c r="E2161" s="53">
        <v>776</v>
      </c>
      <c r="F2161" s="54">
        <v>873.94</v>
      </c>
      <c r="G2161" s="46">
        <v>873.94</v>
      </c>
      <c r="H2161" s="53">
        <v>674.94</v>
      </c>
      <c r="I2161" s="54">
        <v>101.2629</v>
      </c>
      <c r="J2161" s="46">
        <v>101.2629</v>
      </c>
      <c r="K2161" s="54">
        <v>13.528169999999999</v>
      </c>
      <c r="L2161" s="46">
        <v>11.500069999999999</v>
      </c>
      <c r="M2161" s="53">
        <f t="shared" si="132"/>
        <v>2.0281000000000002</v>
      </c>
      <c r="N2161" s="11">
        <v>2.5200037138504729</v>
      </c>
      <c r="O2161" s="11">
        <v>2.1422128129333391</v>
      </c>
      <c r="P2161" s="11">
        <v>0.37779090091713402</v>
      </c>
      <c r="Q2161" s="26">
        <v>86490</v>
      </c>
      <c r="R2161">
        <v>153090</v>
      </c>
      <c r="S2161">
        <v>52850</v>
      </c>
      <c r="T2161" s="27">
        <f t="shared" si="133"/>
        <v>292430</v>
      </c>
      <c r="U2161" s="46" t="str">
        <f t="shared" si="134"/>
        <v>KS</v>
      </c>
      <c r="V2161">
        <f t="shared" si="135"/>
        <v>736924.68604129378</v>
      </c>
    </row>
    <row r="2162" spans="1:22" x14ac:dyDescent="0.2">
      <c r="A2162" s="24">
        <v>29071</v>
      </c>
      <c r="B2162" s="25" t="s">
        <v>2380</v>
      </c>
      <c r="C2162" s="46">
        <v>1624</v>
      </c>
      <c r="D2162" s="46">
        <v>1624</v>
      </c>
      <c r="E2162" s="53">
        <v>1338</v>
      </c>
      <c r="F2162" s="54">
        <v>1505.3</v>
      </c>
      <c r="G2162" s="46">
        <v>1505.3</v>
      </c>
      <c r="H2162" s="53">
        <v>1219.3</v>
      </c>
      <c r="I2162" s="54">
        <v>101.2629</v>
      </c>
      <c r="J2162" s="46">
        <v>101.2629</v>
      </c>
      <c r="K2162" s="54">
        <v>12.83081</v>
      </c>
      <c r="L2162" s="46">
        <v>11.537509999999999</v>
      </c>
      <c r="M2162" s="53">
        <f t="shared" si="132"/>
        <v>1.2933000000000003</v>
      </c>
      <c r="N2162" s="11">
        <v>2.390100719588073</v>
      </c>
      <c r="O2162" s="11">
        <v>2.149187070282748</v>
      </c>
      <c r="P2162" s="11">
        <v>0.24091364930532491</v>
      </c>
      <c r="Q2162" s="26">
        <v>44890</v>
      </c>
      <c r="R2162">
        <v>144510</v>
      </c>
      <c r="S2162">
        <v>11240</v>
      </c>
      <c r="T2162" s="27">
        <f t="shared" si="133"/>
        <v>200640</v>
      </c>
      <c r="U2162" s="46" t="str">
        <f t="shared" si="134"/>
        <v>MO</v>
      </c>
      <c r="V2162">
        <f t="shared" si="135"/>
        <v>479549.80837815098</v>
      </c>
    </row>
    <row r="2163" spans="1:22" x14ac:dyDescent="0.2">
      <c r="A2163" s="24">
        <v>40051</v>
      </c>
      <c r="B2163" s="25" t="s">
        <v>2381</v>
      </c>
      <c r="C2163" s="46">
        <v>656</v>
      </c>
      <c r="D2163" s="46">
        <v>656</v>
      </c>
      <c r="E2163" s="53">
        <v>656</v>
      </c>
      <c r="F2163" s="54">
        <v>297.68</v>
      </c>
      <c r="G2163" s="46">
        <v>297.68</v>
      </c>
      <c r="H2163" s="53">
        <v>297.68</v>
      </c>
      <c r="I2163" s="54">
        <v>101.2629</v>
      </c>
      <c r="J2163" s="46">
        <v>101.2629</v>
      </c>
      <c r="K2163" s="54">
        <v>11.508459999999999</v>
      </c>
      <c r="L2163" s="46">
        <v>14.794840000000001</v>
      </c>
      <c r="M2163" s="53">
        <f t="shared" si="132"/>
        <v>-3.2863800000000012</v>
      </c>
      <c r="N2163" s="11">
        <v>2.1437756873767562</v>
      </c>
      <c r="O2163" s="11">
        <v>2.755956773593438</v>
      </c>
      <c r="P2163" s="11">
        <v>-0.61218108621668121</v>
      </c>
      <c r="Q2163" s="26">
        <v>171670</v>
      </c>
      <c r="R2163">
        <v>3160</v>
      </c>
      <c r="S2163">
        <v>408650</v>
      </c>
      <c r="T2163" s="27">
        <f t="shared" si="133"/>
        <v>583480</v>
      </c>
      <c r="U2163" s="46" t="str">
        <f t="shared" si="134"/>
        <v>OK</v>
      </c>
      <c r="V2163">
        <f t="shared" si="135"/>
        <v>1250850.2380705897</v>
      </c>
    </row>
    <row r="2164" spans="1:22" x14ac:dyDescent="0.2">
      <c r="A2164" s="24">
        <v>40053</v>
      </c>
      <c r="B2164" s="25" t="s">
        <v>2382</v>
      </c>
      <c r="C2164" s="46">
        <v>562</v>
      </c>
      <c r="D2164" s="46">
        <v>664</v>
      </c>
      <c r="E2164" s="53">
        <v>355</v>
      </c>
      <c r="F2164" s="54">
        <v>203.68</v>
      </c>
      <c r="G2164" s="46">
        <v>305.68</v>
      </c>
      <c r="H2164" s="53">
        <v>0</v>
      </c>
      <c r="I2164" s="54">
        <v>101.2629</v>
      </c>
      <c r="J2164" s="46">
        <v>101.2629</v>
      </c>
      <c r="K2164" s="54">
        <v>11.508459999999999</v>
      </c>
      <c r="L2164" s="46">
        <v>15.212899999999999</v>
      </c>
      <c r="M2164" s="53">
        <f t="shared" si="132"/>
        <v>-3.70444</v>
      </c>
      <c r="N2164" s="11">
        <v>2.1437756873767562</v>
      </c>
      <c r="O2164" s="11">
        <v>2.833832255097021</v>
      </c>
      <c r="P2164" s="11">
        <v>-0.69005656772026414</v>
      </c>
      <c r="Q2164" s="26">
        <v>406200</v>
      </c>
      <c r="R2164">
        <v>4360</v>
      </c>
      <c r="S2164">
        <v>171470</v>
      </c>
      <c r="T2164" s="27">
        <f t="shared" si="133"/>
        <v>582030</v>
      </c>
      <c r="U2164" s="46" t="str">
        <f t="shared" si="134"/>
        <v>OK</v>
      </c>
      <c r="V2164">
        <f t="shared" si="135"/>
        <v>1247741.7633238933</v>
      </c>
    </row>
    <row r="2165" spans="1:22" x14ac:dyDescent="0.2">
      <c r="A2165" s="24">
        <v>47049</v>
      </c>
      <c r="B2165" s="25" t="s">
        <v>2383</v>
      </c>
      <c r="C2165" s="46">
        <v>1393</v>
      </c>
      <c r="D2165" s="46">
        <v>863</v>
      </c>
      <c r="E2165" s="53">
        <v>285</v>
      </c>
      <c r="F2165" s="54">
        <v>1163.44</v>
      </c>
      <c r="G2165" s="46">
        <v>633.44000000000005</v>
      </c>
      <c r="H2165" s="53">
        <v>55.44</v>
      </c>
      <c r="I2165" s="54">
        <v>101.2629</v>
      </c>
      <c r="J2165" s="46">
        <v>101.2629</v>
      </c>
      <c r="K2165" s="54">
        <v>11.526719999999999</v>
      </c>
      <c r="L2165" s="46">
        <v>16.504809999999999</v>
      </c>
      <c r="M2165" s="53">
        <f t="shared" si="132"/>
        <v>-4.9780899999999999</v>
      </c>
      <c r="N2165" s="11">
        <v>2.1471771280605232</v>
      </c>
      <c r="O2165" s="11">
        <v>3.0744869776471191</v>
      </c>
      <c r="P2165" s="11">
        <v>-0.9273098495865959</v>
      </c>
      <c r="Q2165" s="26">
        <v>2620</v>
      </c>
      <c r="R2165">
        <v>34500</v>
      </c>
      <c r="S2165">
        <v>22850</v>
      </c>
      <c r="T2165" s="27">
        <f t="shared" si="133"/>
        <v>59970</v>
      </c>
      <c r="U2165" s="46" t="str">
        <f t="shared" si="134"/>
        <v>TN</v>
      </c>
      <c r="V2165">
        <f t="shared" si="135"/>
        <v>128766.21236978957</v>
      </c>
    </row>
    <row r="2166" spans="1:22" x14ac:dyDescent="0.2">
      <c r="A2166" s="24">
        <v>55129</v>
      </c>
      <c r="B2166" s="25" t="s">
        <v>2384</v>
      </c>
      <c r="C2166" s="46">
        <v>891</v>
      </c>
      <c r="D2166" s="46">
        <v>830</v>
      </c>
      <c r="E2166" s="53">
        <v>160</v>
      </c>
      <c r="F2166" s="54">
        <v>654.62</v>
      </c>
      <c r="G2166" s="46">
        <v>593.62</v>
      </c>
      <c r="H2166" s="53">
        <v>0</v>
      </c>
      <c r="I2166" s="54">
        <v>101.2629</v>
      </c>
      <c r="J2166" s="46">
        <v>101.2629</v>
      </c>
      <c r="K2166" s="54">
        <v>16.48086</v>
      </c>
      <c r="L2166" s="46">
        <v>14.288690000000001</v>
      </c>
      <c r="M2166" s="53">
        <f t="shared" si="132"/>
        <v>2.1921699999999991</v>
      </c>
      <c r="N2166" s="11">
        <v>3.0700256137710942</v>
      </c>
      <c r="O2166" s="11">
        <v>2.6616720418251778</v>
      </c>
      <c r="P2166" s="11">
        <v>0.40835357194591648</v>
      </c>
      <c r="Q2166" s="26">
        <v>19390</v>
      </c>
      <c r="R2166">
        <v>47870</v>
      </c>
      <c r="S2166">
        <v>6040</v>
      </c>
      <c r="T2166" s="27">
        <f t="shared" si="133"/>
        <v>73300</v>
      </c>
      <c r="U2166" s="46" t="str">
        <f t="shared" si="134"/>
        <v>WI</v>
      </c>
      <c r="V2166">
        <f t="shared" si="135"/>
        <v>225032.8774894212</v>
      </c>
    </row>
    <row r="2167" spans="1:22" x14ac:dyDescent="0.2">
      <c r="A2167" s="24">
        <v>42079</v>
      </c>
      <c r="B2167" s="25" t="s">
        <v>2385</v>
      </c>
      <c r="C2167" s="46">
        <v>2059</v>
      </c>
      <c r="D2167" s="46">
        <v>2564</v>
      </c>
      <c r="E2167" s="53">
        <v>644</v>
      </c>
      <c r="F2167" s="54">
        <v>1537.8</v>
      </c>
      <c r="G2167" s="46">
        <v>2042.8</v>
      </c>
      <c r="H2167" s="53">
        <v>122.8</v>
      </c>
      <c r="I2167" s="54"/>
      <c r="J2167" s="46">
        <v>101.2054</v>
      </c>
      <c r="K2167" s="54">
        <v>24.053920000000002</v>
      </c>
      <c r="L2167" s="46">
        <v>21.97259</v>
      </c>
      <c r="M2167" s="53">
        <f t="shared" si="132"/>
        <v>2.0813300000000012</v>
      </c>
      <c r="N2167" s="11">
        <v>4.4807219108469347</v>
      </c>
      <c r="O2167" s="11">
        <v>4.093015419152314</v>
      </c>
      <c r="P2167" s="11">
        <v>0.38770649169462013</v>
      </c>
      <c r="Q2167" s="26">
        <v>23660</v>
      </c>
      <c r="R2167">
        <v>43640</v>
      </c>
      <c r="S2167">
        <v>750</v>
      </c>
      <c r="T2167" s="27">
        <f t="shared" si="133"/>
        <v>68050</v>
      </c>
      <c r="U2167" s="46" t="str">
        <f t="shared" si="134"/>
        <v>PA</v>
      </c>
      <c r="V2167">
        <f t="shared" si="135"/>
        <v>304913.12603313389</v>
      </c>
    </row>
    <row r="2168" spans="1:22" x14ac:dyDescent="0.2">
      <c r="A2168" s="24">
        <v>47157</v>
      </c>
      <c r="B2168" s="25" t="s">
        <v>2386</v>
      </c>
      <c r="C2168" s="46">
        <v>2765</v>
      </c>
      <c r="D2168" s="46">
        <v>2513</v>
      </c>
      <c r="E2168" s="53">
        <v>1879</v>
      </c>
      <c r="F2168" s="54">
        <v>2477.9</v>
      </c>
      <c r="G2168" s="46">
        <v>2225.9</v>
      </c>
      <c r="H2168" s="53">
        <v>1591.9</v>
      </c>
      <c r="I2168" s="54">
        <v>101.13630000000001</v>
      </c>
      <c r="J2168" s="46">
        <v>101.13630000000001</v>
      </c>
      <c r="K2168" s="54">
        <v>11.237270000000001</v>
      </c>
      <c r="L2168" s="46">
        <v>16.20438</v>
      </c>
      <c r="M2168" s="53">
        <f t="shared" si="132"/>
        <v>-4.9671099999999999</v>
      </c>
      <c r="N2168" s="11">
        <v>2.0932588911538299</v>
      </c>
      <c r="O2168" s="11">
        <v>3.018523405652378</v>
      </c>
      <c r="P2168" s="11">
        <v>-0.92526451449854807</v>
      </c>
      <c r="Q2168" s="26">
        <v>98690</v>
      </c>
      <c r="R2168">
        <v>37020</v>
      </c>
      <c r="S2168">
        <v>310</v>
      </c>
      <c r="T2168" s="27">
        <f t="shared" si="133"/>
        <v>136020</v>
      </c>
      <c r="U2168" s="46" t="str">
        <f t="shared" si="134"/>
        <v>TN</v>
      </c>
      <c r="V2168">
        <f t="shared" si="135"/>
        <v>284725.07437474397</v>
      </c>
    </row>
    <row r="2169" spans="1:22" x14ac:dyDescent="0.2">
      <c r="A2169" s="24">
        <v>54019</v>
      </c>
      <c r="B2169" s="25" t="s">
        <v>2387</v>
      </c>
      <c r="C2169" s="46">
        <v>1093</v>
      </c>
      <c r="D2169" s="46">
        <v>0</v>
      </c>
      <c r="E2169" s="53">
        <v>204</v>
      </c>
      <c r="F2169" s="54">
        <v>851.3</v>
      </c>
      <c r="G2169" s="46">
        <v>0</v>
      </c>
      <c r="H2169" s="53">
        <v>0</v>
      </c>
      <c r="I2169" s="54"/>
      <c r="J2169" s="46">
        <v>101.13039999999999</v>
      </c>
      <c r="K2169" s="54">
        <v>25.00076</v>
      </c>
      <c r="L2169" s="46">
        <v>23.182950000000002</v>
      </c>
      <c r="M2169" s="53">
        <f t="shared" si="132"/>
        <v>1.8178099999999979</v>
      </c>
      <c r="N2169" s="11">
        <v>4.6570976007164573</v>
      </c>
      <c r="O2169" s="11">
        <v>4.3184791511349889</v>
      </c>
      <c r="P2169" s="11">
        <v>0.33861844958146758</v>
      </c>
      <c r="Q2169" s="26">
        <v>1430</v>
      </c>
      <c r="R2169">
        <v>13120</v>
      </c>
      <c r="S2169">
        <v>8920</v>
      </c>
      <c r="T2169" s="27">
        <f t="shared" si="133"/>
        <v>23470</v>
      </c>
      <c r="U2169" s="46" t="str">
        <f t="shared" si="134"/>
        <v>WV</v>
      </c>
      <c r="V2169">
        <f t="shared" si="135"/>
        <v>109302.08068881526</v>
      </c>
    </row>
    <row r="2170" spans="1:22" x14ac:dyDescent="0.2">
      <c r="A2170" s="24">
        <v>13131</v>
      </c>
      <c r="B2170" s="25" t="s">
        <v>2388</v>
      </c>
      <c r="C2170" s="46">
        <v>1061</v>
      </c>
      <c r="D2170" s="46">
        <v>1440</v>
      </c>
      <c r="E2170" s="53">
        <v>210</v>
      </c>
      <c r="F2170" s="54">
        <v>661.04</v>
      </c>
      <c r="G2170" s="46">
        <v>1040.04</v>
      </c>
      <c r="H2170" s="53">
        <v>0</v>
      </c>
      <c r="I2170" s="54">
        <v>101.0098</v>
      </c>
      <c r="J2170" s="46">
        <v>101.0098</v>
      </c>
      <c r="K2170" s="54">
        <v>12.18576</v>
      </c>
      <c r="L2170" s="46">
        <v>19.82536</v>
      </c>
      <c r="M2170" s="53">
        <f t="shared" si="132"/>
        <v>-7.6395999999999997</v>
      </c>
      <c r="N2170" s="11">
        <v>2.2699419401212828</v>
      </c>
      <c r="O2170" s="11">
        <v>3.6930331913645831</v>
      </c>
      <c r="P2170" s="11">
        <v>-1.4230912512433</v>
      </c>
      <c r="Q2170" s="26">
        <v>74320</v>
      </c>
      <c r="R2170">
        <v>16630</v>
      </c>
      <c r="S2170">
        <v>24810</v>
      </c>
      <c r="T2170" s="27">
        <f t="shared" si="133"/>
        <v>115760</v>
      </c>
      <c r="U2170" s="46" t="str">
        <f t="shared" si="134"/>
        <v>GA</v>
      </c>
      <c r="V2170">
        <f t="shared" si="135"/>
        <v>262768.47898843972</v>
      </c>
    </row>
    <row r="2171" spans="1:22" x14ac:dyDescent="0.2">
      <c r="A2171" s="24">
        <v>42047</v>
      </c>
      <c r="B2171" s="25" t="s">
        <v>2389</v>
      </c>
      <c r="C2171" s="46">
        <v>2192</v>
      </c>
      <c r="D2171" s="46">
        <v>2192</v>
      </c>
      <c r="E2171" s="53">
        <v>182</v>
      </c>
      <c r="F2171" s="54">
        <v>1821.72</v>
      </c>
      <c r="G2171" s="46">
        <v>1821.72</v>
      </c>
      <c r="H2171" s="53">
        <v>0</v>
      </c>
      <c r="I2171" s="54"/>
      <c r="J2171" s="46">
        <v>100.9192</v>
      </c>
      <c r="K2171" s="54">
        <v>24.464829999999999</v>
      </c>
      <c r="L2171" s="46">
        <v>22.6632</v>
      </c>
      <c r="M2171" s="53">
        <f t="shared" si="132"/>
        <v>1.8016299999999994</v>
      </c>
      <c r="N2171" s="11">
        <v>4.5572655029261524</v>
      </c>
      <c r="O2171" s="11">
        <v>4.2216610352868154</v>
      </c>
      <c r="P2171" s="11">
        <v>0.33560446763933532</v>
      </c>
      <c r="Q2171" s="26">
        <v>3240</v>
      </c>
      <c r="R2171">
        <v>22040</v>
      </c>
      <c r="S2171">
        <v>8150</v>
      </c>
      <c r="T2171" s="27">
        <f t="shared" si="133"/>
        <v>33430</v>
      </c>
      <c r="U2171" s="46" t="str">
        <f t="shared" si="134"/>
        <v>PA</v>
      </c>
      <c r="V2171">
        <f t="shared" si="135"/>
        <v>152349.38576282127</v>
      </c>
    </row>
    <row r="2172" spans="1:22" x14ac:dyDescent="0.2">
      <c r="A2172" s="24">
        <v>13229</v>
      </c>
      <c r="B2172" s="25" t="s">
        <v>2390</v>
      </c>
      <c r="C2172" s="46">
        <v>1362</v>
      </c>
      <c r="D2172" s="46">
        <v>1362</v>
      </c>
      <c r="E2172" s="53">
        <v>443</v>
      </c>
      <c r="F2172" s="54">
        <v>709.76</v>
      </c>
      <c r="G2172" s="46">
        <v>709.76</v>
      </c>
      <c r="H2172" s="53">
        <v>0</v>
      </c>
      <c r="I2172" s="54">
        <v>100.8832</v>
      </c>
      <c r="J2172" s="46">
        <v>100.8832</v>
      </c>
      <c r="K2172" s="54">
        <v>13.93407</v>
      </c>
      <c r="L2172" s="46">
        <v>21.965610000000002</v>
      </c>
      <c r="M2172" s="53">
        <f t="shared" si="132"/>
        <v>-8.0315400000000015</v>
      </c>
      <c r="N2172" s="11">
        <v>2.595614051941427</v>
      </c>
      <c r="O2172" s="11">
        <v>4.0917151970289476</v>
      </c>
      <c r="P2172" s="11">
        <v>-1.496101145087519</v>
      </c>
      <c r="Q2172" s="26">
        <v>35620</v>
      </c>
      <c r="R2172">
        <v>14800</v>
      </c>
      <c r="S2172">
        <v>25710</v>
      </c>
      <c r="T2172" s="27">
        <f t="shared" si="133"/>
        <v>76130</v>
      </c>
      <c r="U2172" s="46" t="str">
        <f t="shared" si="134"/>
        <v>GA</v>
      </c>
      <c r="V2172">
        <f t="shared" si="135"/>
        <v>197604.09777430084</v>
      </c>
    </row>
    <row r="2173" spans="1:22" x14ac:dyDescent="0.2">
      <c r="A2173" s="24">
        <v>42109</v>
      </c>
      <c r="B2173" s="25" t="s">
        <v>2391</v>
      </c>
      <c r="C2173" s="46">
        <v>1421</v>
      </c>
      <c r="D2173" s="46">
        <v>1587</v>
      </c>
      <c r="E2173" s="53">
        <v>395</v>
      </c>
      <c r="F2173" s="54">
        <v>910.24</v>
      </c>
      <c r="G2173" s="46">
        <v>1076.24</v>
      </c>
      <c r="H2173" s="53">
        <v>0</v>
      </c>
      <c r="I2173" s="54"/>
      <c r="J2173" s="46">
        <v>100.80110000000001</v>
      </c>
      <c r="K2173" s="54">
        <v>24.334040000000002</v>
      </c>
      <c r="L2173" s="46">
        <v>22.2774</v>
      </c>
      <c r="M2173" s="53">
        <f t="shared" si="132"/>
        <v>2.0566400000000016</v>
      </c>
      <c r="N2173" s="11">
        <v>4.5329021717635101</v>
      </c>
      <c r="O2173" s="11">
        <v>4.1497948898433803</v>
      </c>
      <c r="P2173" s="11">
        <v>0.38310728192012972</v>
      </c>
      <c r="Q2173" s="26">
        <v>33330</v>
      </c>
      <c r="R2173">
        <v>39950</v>
      </c>
      <c r="S2173">
        <v>0</v>
      </c>
      <c r="T2173" s="27">
        <f t="shared" si="133"/>
        <v>73280</v>
      </c>
      <c r="U2173" s="46" t="str">
        <f t="shared" si="134"/>
        <v>PA</v>
      </c>
      <c r="V2173">
        <f t="shared" si="135"/>
        <v>332171.07114683004</v>
      </c>
    </row>
    <row r="2174" spans="1:22" x14ac:dyDescent="0.2">
      <c r="A2174" s="24">
        <v>13321</v>
      </c>
      <c r="B2174" s="25" t="s">
        <v>2392</v>
      </c>
      <c r="C2174" s="46">
        <v>1084</v>
      </c>
      <c r="D2174" s="46">
        <v>1176</v>
      </c>
      <c r="E2174" s="53">
        <v>247</v>
      </c>
      <c r="F2174" s="54">
        <v>406.54</v>
      </c>
      <c r="G2174" s="46">
        <v>498.54</v>
      </c>
      <c r="H2174" s="53">
        <v>0</v>
      </c>
      <c r="I2174" s="54">
        <v>100.75660000000001</v>
      </c>
      <c r="J2174" s="46">
        <v>100.75660000000001</v>
      </c>
      <c r="K2174" s="54">
        <v>13.964119999999999</v>
      </c>
      <c r="L2174" s="46">
        <v>23.182549999999999</v>
      </c>
      <c r="M2174" s="53">
        <f t="shared" si="132"/>
        <v>-9.2184299999999997</v>
      </c>
      <c r="N2174" s="11">
        <v>2.6012117130885901</v>
      </c>
      <c r="O2174" s="11">
        <v>4.3184046398385201</v>
      </c>
      <c r="P2174" s="11">
        <v>-1.7171929267499311</v>
      </c>
      <c r="Q2174" s="26">
        <v>118440</v>
      </c>
      <c r="R2174">
        <v>25570</v>
      </c>
      <c r="S2174">
        <v>24720</v>
      </c>
      <c r="T2174" s="27">
        <f t="shared" si="133"/>
        <v>168730</v>
      </c>
      <c r="U2174" s="46" t="str">
        <f t="shared" si="134"/>
        <v>GA</v>
      </c>
      <c r="V2174">
        <f t="shared" si="135"/>
        <v>438902.45234943781</v>
      </c>
    </row>
    <row r="2175" spans="1:22" x14ac:dyDescent="0.2">
      <c r="A2175" s="24">
        <v>51165</v>
      </c>
      <c r="B2175" s="25" t="s">
        <v>2393</v>
      </c>
      <c r="C2175" s="46">
        <v>1764</v>
      </c>
      <c r="D2175" s="46">
        <v>768</v>
      </c>
      <c r="E2175" s="53">
        <v>256</v>
      </c>
      <c r="F2175" s="54">
        <v>1493.74</v>
      </c>
      <c r="G2175" s="46">
        <v>497.74</v>
      </c>
      <c r="H2175" s="53">
        <v>0</v>
      </c>
      <c r="I2175" s="54">
        <v>100.75660000000001</v>
      </c>
      <c r="J2175" s="46">
        <v>100.75660000000001</v>
      </c>
      <c r="K2175" s="54">
        <v>11.11347</v>
      </c>
      <c r="L2175" s="46">
        <v>16.5395</v>
      </c>
      <c r="M2175" s="53">
        <f t="shared" si="132"/>
        <v>-5.4260300000000008</v>
      </c>
      <c r="N2175" s="11">
        <v>2.0701976448969681</v>
      </c>
      <c r="O2175" s="11">
        <v>3.0809489698333099</v>
      </c>
      <c r="P2175" s="11">
        <v>-1.0107513249363429</v>
      </c>
      <c r="Q2175" s="26">
        <v>21130</v>
      </c>
      <c r="R2175">
        <v>163120</v>
      </c>
      <c r="S2175">
        <v>0</v>
      </c>
      <c r="T2175" s="27">
        <f t="shared" si="133"/>
        <v>184250</v>
      </c>
      <c r="U2175" s="46" t="str">
        <f t="shared" si="134"/>
        <v>VA</v>
      </c>
      <c r="V2175">
        <f t="shared" si="135"/>
        <v>381433.91607226635</v>
      </c>
    </row>
    <row r="2176" spans="1:22" x14ac:dyDescent="0.2">
      <c r="A2176" s="24">
        <v>26039</v>
      </c>
      <c r="B2176" s="25" t="s">
        <v>2394</v>
      </c>
      <c r="C2176" s="46">
        <v>883.02800000000002</v>
      </c>
      <c r="D2176" s="46">
        <v>883.02800000000002</v>
      </c>
      <c r="E2176" s="53">
        <v>169.256</v>
      </c>
      <c r="F2176" s="54">
        <v>688.38469999999995</v>
      </c>
      <c r="G2176" s="46">
        <v>688.38469999999995</v>
      </c>
      <c r="H2176" s="53">
        <v>0</v>
      </c>
      <c r="I2176" s="54"/>
      <c r="J2176" s="46">
        <v>100.74930000000001</v>
      </c>
      <c r="K2176" s="54">
        <v>17.147649999999999</v>
      </c>
      <c r="L2176" s="46">
        <v>14.598240000000001</v>
      </c>
      <c r="M2176" s="53">
        <f t="shared" si="132"/>
        <v>2.5494099999999982</v>
      </c>
      <c r="N2176" s="11">
        <v>3.1942340822009232</v>
      </c>
      <c r="O2176" s="11">
        <v>2.719334471379391</v>
      </c>
      <c r="P2176" s="11">
        <v>0.47489961082153243</v>
      </c>
      <c r="Q2176" s="26">
        <v>1600</v>
      </c>
      <c r="R2176">
        <v>100</v>
      </c>
      <c r="S2176">
        <v>18940</v>
      </c>
      <c r="T2176" s="27">
        <f t="shared" si="133"/>
        <v>20640</v>
      </c>
      <c r="U2176" s="46" t="str">
        <f t="shared" si="134"/>
        <v>MI</v>
      </c>
      <c r="V2176">
        <f t="shared" si="135"/>
        <v>65928.99145662706</v>
      </c>
    </row>
    <row r="2177" spans="1:22" x14ac:dyDescent="0.2">
      <c r="A2177" s="24">
        <v>20199</v>
      </c>
      <c r="B2177" s="25" t="s">
        <v>2395</v>
      </c>
      <c r="C2177" s="46">
        <v>376</v>
      </c>
      <c r="D2177" s="46">
        <v>376</v>
      </c>
      <c r="E2177" s="53">
        <v>160</v>
      </c>
      <c r="F2177" s="54">
        <v>274.2</v>
      </c>
      <c r="G2177" s="46">
        <v>274.2</v>
      </c>
      <c r="H2177" s="53">
        <v>58.2</v>
      </c>
      <c r="I2177" s="54">
        <v>100.63</v>
      </c>
      <c r="J2177" s="46">
        <v>100.63</v>
      </c>
      <c r="K2177" s="54">
        <v>0</v>
      </c>
      <c r="L2177" s="46">
        <v>0</v>
      </c>
      <c r="M2177" s="53">
        <f t="shared" si="132"/>
        <v>0</v>
      </c>
      <c r="N2177" s="11">
        <v>0</v>
      </c>
      <c r="O2177" s="11">
        <v>0</v>
      </c>
      <c r="P2177" s="11">
        <v>0</v>
      </c>
      <c r="Q2177" s="26">
        <v>0</v>
      </c>
      <c r="R2177">
        <v>0</v>
      </c>
      <c r="S2177">
        <v>0</v>
      </c>
      <c r="T2177" s="27">
        <f t="shared" si="133"/>
        <v>0</v>
      </c>
      <c r="U2177" s="46" t="str">
        <f t="shared" si="134"/>
        <v>KS</v>
      </c>
      <c r="V2177">
        <f t="shared" si="135"/>
        <v>0</v>
      </c>
    </row>
    <row r="2178" spans="1:22" x14ac:dyDescent="0.2">
      <c r="A2178" s="24">
        <v>40031</v>
      </c>
      <c r="B2178" s="25" t="s">
        <v>2396</v>
      </c>
      <c r="C2178" s="46">
        <v>719</v>
      </c>
      <c r="D2178" s="46">
        <v>720</v>
      </c>
      <c r="E2178" s="53">
        <v>720</v>
      </c>
      <c r="F2178" s="54">
        <v>360.68</v>
      </c>
      <c r="G2178" s="46">
        <v>361.68</v>
      </c>
      <c r="H2178" s="53">
        <v>361.68</v>
      </c>
      <c r="I2178" s="54"/>
      <c r="J2178" s="46">
        <v>100.5386</v>
      </c>
      <c r="K2178" s="54">
        <v>11.508459999999999</v>
      </c>
      <c r="L2178" s="46">
        <v>14.85582</v>
      </c>
      <c r="M2178" s="53">
        <f t="shared" si="132"/>
        <v>-3.3473600000000001</v>
      </c>
      <c r="N2178" s="11">
        <v>2.1437756873767562</v>
      </c>
      <c r="O2178" s="11">
        <v>2.7673160207399921</v>
      </c>
      <c r="P2178" s="11">
        <v>-0.62354033336323522</v>
      </c>
      <c r="Q2178" s="26">
        <v>103840</v>
      </c>
      <c r="R2178">
        <v>790</v>
      </c>
      <c r="S2178">
        <v>312030</v>
      </c>
      <c r="T2178" s="27">
        <f t="shared" si="133"/>
        <v>416660</v>
      </c>
      <c r="U2178" s="46" t="str">
        <f t="shared" si="134"/>
        <v>OK</v>
      </c>
      <c r="V2178">
        <f t="shared" si="135"/>
        <v>893225.57790239924</v>
      </c>
    </row>
    <row r="2179" spans="1:22" x14ac:dyDescent="0.2">
      <c r="A2179" s="24">
        <v>21189</v>
      </c>
      <c r="B2179" s="25" t="s">
        <v>2397</v>
      </c>
      <c r="C2179" s="46">
        <v>1133</v>
      </c>
      <c r="D2179" s="46">
        <v>1133</v>
      </c>
      <c r="E2179" s="53">
        <v>92</v>
      </c>
      <c r="F2179" s="54">
        <v>904.26</v>
      </c>
      <c r="G2179" s="46">
        <v>904.26</v>
      </c>
      <c r="H2179" s="53">
        <v>0</v>
      </c>
      <c r="I2179" s="54"/>
      <c r="J2179" s="46">
        <v>100.5369</v>
      </c>
      <c r="K2179" s="54">
        <v>11.55565</v>
      </c>
      <c r="L2179" s="46">
        <v>16.739740000000001</v>
      </c>
      <c r="M2179" s="53">
        <f t="shared" si="132"/>
        <v>-5.1840900000000012</v>
      </c>
      <c r="N2179" s="11">
        <v>2.1525661575775752</v>
      </c>
      <c r="O2179" s="11">
        <v>3.118249324845217</v>
      </c>
      <c r="P2179" s="11">
        <v>-0.96568316726764225</v>
      </c>
      <c r="Q2179" s="26">
        <v>80</v>
      </c>
      <c r="R2179">
        <v>9860</v>
      </c>
      <c r="S2179">
        <v>8480</v>
      </c>
      <c r="T2179" s="27">
        <f t="shared" si="133"/>
        <v>18420</v>
      </c>
      <c r="U2179" s="46" t="str">
        <f t="shared" si="134"/>
        <v>KY</v>
      </c>
      <c r="V2179">
        <f t="shared" si="135"/>
        <v>39650.268622578937</v>
      </c>
    </row>
    <row r="2180" spans="1:22" x14ac:dyDescent="0.2">
      <c r="A2180" s="24">
        <v>1043</v>
      </c>
      <c r="B2180" s="25" t="s">
        <v>2398</v>
      </c>
      <c r="C2180" s="46">
        <v>663</v>
      </c>
      <c r="D2180" s="46">
        <v>711</v>
      </c>
      <c r="E2180" s="53">
        <v>461</v>
      </c>
      <c r="F2180" s="54">
        <v>311.14</v>
      </c>
      <c r="G2180" s="46">
        <v>359.14</v>
      </c>
      <c r="H2180" s="53">
        <v>109.14</v>
      </c>
      <c r="I2180" s="54">
        <v>100.5035</v>
      </c>
      <c r="J2180" s="46">
        <v>100.5035</v>
      </c>
      <c r="K2180" s="54">
        <v>11.660439999999999</v>
      </c>
      <c r="L2180" s="46">
        <v>16.492509999999999</v>
      </c>
      <c r="M2180" s="53">
        <f t="shared" si="132"/>
        <v>-4.8320699999999999</v>
      </c>
      <c r="N2180" s="11">
        <v>2.1720862544697921</v>
      </c>
      <c r="O2180" s="11">
        <v>3.0721957552807262</v>
      </c>
      <c r="P2180" s="11">
        <v>-0.9001095008109341</v>
      </c>
      <c r="Q2180" s="26">
        <v>27740</v>
      </c>
      <c r="R2180">
        <v>160620</v>
      </c>
      <c r="S2180">
        <v>16600</v>
      </c>
      <c r="T2180" s="27">
        <f t="shared" si="133"/>
        <v>204960</v>
      </c>
      <c r="U2180" s="46" t="str">
        <f t="shared" si="134"/>
        <v>AL</v>
      </c>
      <c r="V2180">
        <f t="shared" si="135"/>
        <v>445190.79871612857</v>
      </c>
    </row>
    <row r="2181" spans="1:22" x14ac:dyDescent="0.2">
      <c r="A2181" s="24">
        <v>1099</v>
      </c>
      <c r="B2181" s="25" t="s">
        <v>2399</v>
      </c>
      <c r="C2181" s="46">
        <v>288</v>
      </c>
      <c r="D2181" s="46">
        <v>1121</v>
      </c>
      <c r="E2181" s="53">
        <v>224</v>
      </c>
      <c r="F2181" s="54">
        <v>0</v>
      </c>
      <c r="G2181" s="46">
        <v>713.5</v>
      </c>
      <c r="H2181" s="53">
        <v>0</v>
      </c>
      <c r="I2181" s="54">
        <v>100.5035</v>
      </c>
      <c r="J2181" s="46">
        <v>100.5035</v>
      </c>
      <c r="K2181" s="54">
        <v>11.53182</v>
      </c>
      <c r="L2181" s="46">
        <v>16.695270000000001</v>
      </c>
      <c r="M2181" s="53">
        <f t="shared" si="132"/>
        <v>-5.163450000000001</v>
      </c>
      <c r="N2181" s="11">
        <v>2.1481271470904901</v>
      </c>
      <c r="O2181" s="11">
        <v>3.1099655314603809</v>
      </c>
      <c r="P2181" s="11">
        <v>-0.96183838436989089</v>
      </c>
      <c r="Q2181" s="26">
        <v>48220</v>
      </c>
      <c r="R2181">
        <v>35720</v>
      </c>
      <c r="S2181">
        <v>660</v>
      </c>
      <c r="T2181" s="27">
        <f t="shared" si="133"/>
        <v>84600</v>
      </c>
      <c r="U2181" s="46" t="str">
        <f t="shared" si="134"/>
        <v>AL</v>
      </c>
      <c r="V2181">
        <f t="shared" si="135"/>
        <v>181731.55664385547</v>
      </c>
    </row>
    <row r="2182" spans="1:22" x14ac:dyDescent="0.2">
      <c r="A2182" s="24">
        <v>1123</v>
      </c>
      <c r="B2182" s="25" t="s">
        <v>2400</v>
      </c>
      <c r="C2182" s="46">
        <v>1216</v>
      </c>
      <c r="D2182" s="46">
        <v>1216</v>
      </c>
      <c r="E2182" s="53">
        <v>1216</v>
      </c>
      <c r="F2182" s="54">
        <v>885.2</v>
      </c>
      <c r="G2182" s="46">
        <v>885.2</v>
      </c>
      <c r="H2182" s="53">
        <v>885.2</v>
      </c>
      <c r="I2182" s="54">
        <v>100.5035</v>
      </c>
      <c r="J2182" s="46">
        <v>100.5035</v>
      </c>
      <c r="K2182" s="54">
        <v>11.61875</v>
      </c>
      <c r="L2182" s="46">
        <v>16.358740000000001</v>
      </c>
      <c r="M2182" s="53">
        <f t="shared" si="132"/>
        <v>-4.7399900000000006</v>
      </c>
      <c r="N2182" s="11">
        <v>2.1643203145954102</v>
      </c>
      <c r="O2182" s="11">
        <v>3.0472773149593979</v>
      </c>
      <c r="P2182" s="11">
        <v>-0.88295700036398894</v>
      </c>
      <c r="Q2182" s="26">
        <v>1270</v>
      </c>
      <c r="R2182">
        <v>36570</v>
      </c>
      <c r="S2182">
        <v>42590</v>
      </c>
      <c r="T2182" s="27">
        <f t="shared" si="133"/>
        <v>80430</v>
      </c>
      <c r="U2182" s="46" t="str">
        <f t="shared" si="134"/>
        <v>AL</v>
      </c>
      <c r="V2182">
        <f t="shared" si="135"/>
        <v>174076.28290290883</v>
      </c>
    </row>
    <row r="2183" spans="1:22" x14ac:dyDescent="0.2">
      <c r="A2183" s="24">
        <v>13003</v>
      </c>
      <c r="B2183" s="25" t="s">
        <v>2401</v>
      </c>
      <c r="C2183" s="46">
        <v>482</v>
      </c>
      <c r="D2183" s="46">
        <v>693</v>
      </c>
      <c r="E2183" s="53">
        <v>217</v>
      </c>
      <c r="F2183" s="54">
        <v>0</v>
      </c>
      <c r="G2183" s="46">
        <v>0</v>
      </c>
      <c r="H2183" s="53">
        <v>0</v>
      </c>
      <c r="I2183" s="54">
        <v>100.5035</v>
      </c>
      <c r="J2183" s="46">
        <v>100.5035</v>
      </c>
      <c r="K2183" s="54">
        <v>15.603199999999999</v>
      </c>
      <c r="L2183" s="46">
        <v>22.646920000000001</v>
      </c>
      <c r="M2183" s="53">
        <f t="shared" si="132"/>
        <v>-7.0437200000000022</v>
      </c>
      <c r="N2183" s="11">
        <v>2.906536652625721</v>
      </c>
      <c r="O2183" s="11">
        <v>4.2186284255205662</v>
      </c>
      <c r="P2183" s="11">
        <v>-1.3120917728948449</v>
      </c>
      <c r="Q2183" s="26">
        <v>30780</v>
      </c>
      <c r="R2183">
        <v>10110</v>
      </c>
      <c r="S2183">
        <v>23470</v>
      </c>
      <c r="T2183" s="27">
        <f t="shared" si="133"/>
        <v>64360</v>
      </c>
      <c r="U2183" s="46" t="str">
        <f t="shared" si="134"/>
        <v>GA</v>
      </c>
      <c r="V2183">
        <f t="shared" si="135"/>
        <v>187064.69896299142</v>
      </c>
    </row>
    <row r="2184" spans="1:22" x14ac:dyDescent="0.2">
      <c r="A2184" s="24">
        <v>29223</v>
      </c>
      <c r="B2184" s="25" t="s">
        <v>2402</v>
      </c>
      <c r="C2184" s="46">
        <v>780</v>
      </c>
      <c r="D2184" s="46">
        <v>780</v>
      </c>
      <c r="E2184" s="53">
        <v>523</v>
      </c>
      <c r="F2184" s="54">
        <v>659.02</v>
      </c>
      <c r="G2184" s="46">
        <v>659.02</v>
      </c>
      <c r="H2184" s="53">
        <v>402.02</v>
      </c>
      <c r="I2184" s="54">
        <v>100.5035</v>
      </c>
      <c r="J2184" s="46">
        <v>100.5035</v>
      </c>
      <c r="K2184" s="54">
        <v>12.71238</v>
      </c>
      <c r="L2184" s="46">
        <v>11.47865</v>
      </c>
      <c r="M2184" s="53">
        <f t="shared" si="132"/>
        <v>1.2337299999999995</v>
      </c>
      <c r="N2184" s="11">
        <v>2.3680397874862948</v>
      </c>
      <c r="O2184" s="11">
        <v>2.138222733007475</v>
      </c>
      <c r="P2184" s="11">
        <v>0.22981705447882031</v>
      </c>
      <c r="Q2184" s="26">
        <v>4720</v>
      </c>
      <c r="R2184">
        <v>44100</v>
      </c>
      <c r="S2184">
        <v>5840</v>
      </c>
      <c r="T2184" s="27">
        <f t="shared" si="133"/>
        <v>54660</v>
      </c>
      <c r="U2184" s="46" t="str">
        <f t="shared" si="134"/>
        <v>MO</v>
      </c>
      <c r="V2184">
        <f t="shared" si="135"/>
        <v>129437.05478400088</v>
      </c>
    </row>
    <row r="2185" spans="1:22" x14ac:dyDescent="0.2">
      <c r="A2185" s="24">
        <v>47043</v>
      </c>
      <c r="B2185" s="25" t="s">
        <v>2403</v>
      </c>
      <c r="C2185" s="46">
        <v>1788</v>
      </c>
      <c r="D2185" s="46">
        <v>1788</v>
      </c>
      <c r="E2185" s="53">
        <v>1788</v>
      </c>
      <c r="F2185" s="54">
        <v>1583.38</v>
      </c>
      <c r="G2185" s="46">
        <v>1583.38</v>
      </c>
      <c r="H2185" s="53">
        <v>1583.38</v>
      </c>
      <c r="I2185" s="54">
        <v>100.5035</v>
      </c>
      <c r="J2185" s="46">
        <v>100.5035</v>
      </c>
      <c r="K2185" s="54">
        <v>11.4693</v>
      </c>
      <c r="L2185" s="46">
        <v>15.85923</v>
      </c>
      <c r="M2185" s="53">
        <f t="shared" si="132"/>
        <v>-4.3899299999999997</v>
      </c>
      <c r="N2185" s="11">
        <v>2.1364810314525342</v>
      </c>
      <c r="O2185" s="11">
        <v>2.9542294707125092</v>
      </c>
      <c r="P2185" s="11">
        <v>-0.8177484392599742</v>
      </c>
      <c r="Q2185" s="26">
        <v>3930</v>
      </c>
      <c r="R2185">
        <v>63650</v>
      </c>
      <c r="S2185">
        <v>19300</v>
      </c>
      <c r="T2185" s="27">
        <f t="shared" si="133"/>
        <v>86880</v>
      </c>
      <c r="U2185" s="46" t="str">
        <f t="shared" si="134"/>
        <v>TN</v>
      </c>
      <c r="V2185">
        <f t="shared" si="135"/>
        <v>185617.47201259618</v>
      </c>
    </row>
    <row r="2186" spans="1:22" x14ac:dyDescent="0.2">
      <c r="A2186" s="24">
        <v>40137</v>
      </c>
      <c r="B2186" s="25" t="s">
        <v>2404</v>
      </c>
      <c r="C2186" s="46">
        <v>542</v>
      </c>
      <c r="D2186" s="46">
        <v>542</v>
      </c>
      <c r="E2186" s="53">
        <v>542</v>
      </c>
      <c r="F2186" s="54">
        <v>183.68</v>
      </c>
      <c r="G2186" s="46">
        <v>183.68</v>
      </c>
      <c r="H2186" s="53">
        <v>183.68</v>
      </c>
      <c r="I2186" s="54"/>
      <c r="J2186" s="46">
        <v>100.4789</v>
      </c>
      <c r="K2186" s="54">
        <v>11.508459999999999</v>
      </c>
      <c r="L2186" s="46">
        <v>15.306190000000001</v>
      </c>
      <c r="M2186" s="53">
        <f t="shared" si="132"/>
        <v>-3.7977300000000014</v>
      </c>
      <c r="N2186" s="11">
        <v>2.1437756873767562</v>
      </c>
      <c r="O2186" s="11">
        <v>2.8512101522157818</v>
      </c>
      <c r="P2186" s="11">
        <v>-0.7074344648390255</v>
      </c>
      <c r="Q2186" s="26">
        <v>76570</v>
      </c>
      <c r="R2186">
        <v>10220</v>
      </c>
      <c r="S2186">
        <v>330470</v>
      </c>
      <c r="T2186" s="27">
        <f t="shared" si="133"/>
        <v>417260</v>
      </c>
      <c r="U2186" s="46" t="str">
        <f t="shared" si="134"/>
        <v>OK</v>
      </c>
      <c r="V2186">
        <f t="shared" si="135"/>
        <v>894511.84331482532</v>
      </c>
    </row>
    <row r="2187" spans="1:22" x14ac:dyDescent="0.2">
      <c r="A2187" s="24">
        <v>5115</v>
      </c>
      <c r="B2187" s="25" t="s">
        <v>2405</v>
      </c>
      <c r="C2187" s="46">
        <v>469</v>
      </c>
      <c r="D2187" s="46">
        <v>280</v>
      </c>
      <c r="E2187" s="53">
        <v>276</v>
      </c>
      <c r="F2187" s="54">
        <v>205.52</v>
      </c>
      <c r="G2187" s="46">
        <v>16.520019999999999</v>
      </c>
      <c r="H2187" s="53">
        <v>12.520020000000001</v>
      </c>
      <c r="I2187" s="54">
        <v>100.37690000000001</v>
      </c>
      <c r="J2187" s="46">
        <v>100.37690000000001</v>
      </c>
      <c r="K2187" s="54">
        <v>11.55763</v>
      </c>
      <c r="L2187" s="46">
        <v>16.272189999999998</v>
      </c>
      <c r="M2187" s="53">
        <f t="shared" si="132"/>
        <v>-4.7145599999999988</v>
      </c>
      <c r="N2187" s="11">
        <v>2.1529349884950921</v>
      </c>
      <c r="O2187" s="11">
        <v>3.0311549331861229</v>
      </c>
      <c r="P2187" s="11">
        <v>-0.87821994469103226</v>
      </c>
      <c r="Q2187" s="26">
        <v>7120</v>
      </c>
      <c r="R2187">
        <v>112590</v>
      </c>
      <c r="S2187">
        <v>3080</v>
      </c>
      <c r="T2187" s="27">
        <f t="shared" si="133"/>
        <v>122790</v>
      </c>
      <c r="U2187" s="46" t="str">
        <f t="shared" si="134"/>
        <v>AR</v>
      </c>
      <c r="V2187">
        <f t="shared" si="135"/>
        <v>264358.88723731239</v>
      </c>
    </row>
    <row r="2188" spans="1:22" x14ac:dyDescent="0.2">
      <c r="A2188" s="24">
        <v>10001</v>
      </c>
      <c r="B2188" s="25" t="s">
        <v>2406</v>
      </c>
      <c r="C2188" s="46">
        <v>1591</v>
      </c>
      <c r="D2188" s="46">
        <v>2556</v>
      </c>
      <c r="E2188" s="53">
        <v>734</v>
      </c>
      <c r="F2188" s="54">
        <v>899.44</v>
      </c>
      <c r="G2188" s="46">
        <v>1864.44</v>
      </c>
      <c r="H2188" s="53">
        <v>42.44</v>
      </c>
      <c r="I2188" s="54"/>
      <c r="J2188" s="46">
        <v>100.29089999999999</v>
      </c>
      <c r="K2188" s="54">
        <v>25.480689999999999</v>
      </c>
      <c r="L2188" s="46">
        <v>23.188800000000001</v>
      </c>
      <c r="M2188" s="53">
        <f t="shared" ref="M2188:M2251" si="136">K2188-L2188</f>
        <v>2.2918899999999987</v>
      </c>
      <c r="N2188" s="11">
        <v>4.7464981170012361</v>
      </c>
      <c r="O2188" s="11">
        <v>4.3195688788458337</v>
      </c>
      <c r="P2188" s="11">
        <v>0.42692923815540151</v>
      </c>
      <c r="Q2188" s="26">
        <v>141850</v>
      </c>
      <c r="R2188">
        <v>64580</v>
      </c>
      <c r="S2188">
        <v>0</v>
      </c>
      <c r="T2188" s="27">
        <f t="shared" ref="T2188:T2251" si="137">SUM(Q2188:S2188)</f>
        <v>206430</v>
      </c>
      <c r="U2188" s="46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">
      <c r="A2189" s="24">
        <v>5019</v>
      </c>
      <c r="B2189" s="25" t="s">
        <v>2407</v>
      </c>
      <c r="C2189" s="46">
        <v>836</v>
      </c>
      <c r="D2189" s="46">
        <v>231</v>
      </c>
      <c r="E2189" s="53">
        <v>303</v>
      </c>
      <c r="F2189" s="54">
        <v>443.2</v>
      </c>
      <c r="G2189" s="46">
        <v>0</v>
      </c>
      <c r="H2189" s="53">
        <v>0</v>
      </c>
      <c r="I2189" s="54">
        <v>100.1237</v>
      </c>
      <c r="J2189" s="46">
        <v>100.1237</v>
      </c>
      <c r="K2189" s="54">
        <v>11.465820000000001</v>
      </c>
      <c r="L2189" s="46">
        <v>16.779509999999998</v>
      </c>
      <c r="M2189" s="53">
        <f t="shared" si="136"/>
        <v>-5.3136899999999976</v>
      </c>
      <c r="N2189" s="11">
        <v>2.135832783173262</v>
      </c>
      <c r="O2189" s="11">
        <v>3.1256576104965532</v>
      </c>
      <c r="P2189" s="11">
        <v>-0.98982482732329014</v>
      </c>
      <c r="Q2189" s="26">
        <v>8190</v>
      </c>
      <c r="R2189">
        <v>52930</v>
      </c>
      <c r="S2189">
        <v>13770</v>
      </c>
      <c r="T2189" s="27">
        <f t="shared" si="137"/>
        <v>74890</v>
      </c>
      <c r="U2189" s="46" t="str">
        <f t="shared" si="138"/>
        <v>AR</v>
      </c>
      <c r="V2189">
        <f t="shared" si="139"/>
        <v>159952.51713184558</v>
      </c>
    </row>
    <row r="2190" spans="1:22" x14ac:dyDescent="0.2">
      <c r="A2190" s="24">
        <v>24041</v>
      </c>
      <c r="B2190" s="25" t="s">
        <v>2408</v>
      </c>
      <c r="C2190" s="46">
        <v>1700</v>
      </c>
      <c r="D2190" s="46">
        <v>0</v>
      </c>
      <c r="E2190" s="53">
        <v>532</v>
      </c>
      <c r="F2190" s="54">
        <v>986.5</v>
      </c>
      <c r="G2190" s="46">
        <v>0</v>
      </c>
      <c r="H2190" s="53">
        <v>0</v>
      </c>
      <c r="I2190" s="54">
        <v>100.1237</v>
      </c>
      <c r="J2190" s="46">
        <v>100.1237</v>
      </c>
      <c r="K2190" s="54">
        <v>25.480689999999999</v>
      </c>
      <c r="L2190" s="46">
        <v>23.651199999999999</v>
      </c>
      <c r="M2190" s="53">
        <f t="shared" si="136"/>
        <v>1.8294899999999998</v>
      </c>
      <c r="N2190" s="11">
        <v>4.7464981170012361</v>
      </c>
      <c r="O2190" s="11">
        <v>4.405703937562901</v>
      </c>
      <c r="P2190" s="11">
        <v>0.34079417943833512</v>
      </c>
      <c r="Q2190" s="26">
        <v>58000</v>
      </c>
      <c r="R2190">
        <v>25690</v>
      </c>
      <c r="S2190">
        <v>0</v>
      </c>
      <c r="T2190" s="27">
        <f t="shared" si="137"/>
        <v>83690</v>
      </c>
      <c r="U2190" s="46" t="str">
        <f t="shared" si="138"/>
        <v>MD</v>
      </c>
      <c r="V2190">
        <f t="shared" si="139"/>
        <v>397234.42741183343</v>
      </c>
    </row>
    <row r="2191" spans="1:22" x14ac:dyDescent="0.2">
      <c r="A2191" s="24">
        <v>29205</v>
      </c>
      <c r="B2191" s="25" t="s">
        <v>2409</v>
      </c>
      <c r="C2191" s="46">
        <v>814</v>
      </c>
      <c r="D2191" s="46">
        <v>521</v>
      </c>
      <c r="E2191" s="53">
        <v>0</v>
      </c>
      <c r="F2191" s="54">
        <v>709.42</v>
      </c>
      <c r="G2191" s="46">
        <v>416.42</v>
      </c>
      <c r="H2191" s="53">
        <v>0</v>
      </c>
      <c r="I2191" s="54">
        <v>99.997140000000002</v>
      </c>
      <c r="J2191" s="46">
        <v>99.997140000000002</v>
      </c>
      <c r="K2191" s="54">
        <v>13.18333</v>
      </c>
      <c r="L2191" s="46">
        <v>11.747439999999999</v>
      </c>
      <c r="M2191" s="53">
        <f t="shared" si="136"/>
        <v>1.4358900000000006</v>
      </c>
      <c r="N2191" s="11">
        <v>2.455767525165367</v>
      </c>
      <c r="O2191" s="11">
        <v>2.1882924614515931</v>
      </c>
      <c r="P2191" s="11">
        <v>0.26747506371377328</v>
      </c>
      <c r="Q2191" s="26">
        <v>156370</v>
      </c>
      <c r="R2191">
        <v>87240</v>
      </c>
      <c r="S2191">
        <v>3120</v>
      </c>
      <c r="T2191" s="27">
        <f t="shared" si="137"/>
        <v>246730</v>
      </c>
      <c r="U2191" s="46" t="str">
        <f t="shared" si="138"/>
        <v>MO</v>
      </c>
      <c r="V2191">
        <f t="shared" si="139"/>
        <v>605911.52148405102</v>
      </c>
    </row>
    <row r="2192" spans="1:22" x14ac:dyDescent="0.2">
      <c r="A2192" s="24">
        <v>47055</v>
      </c>
      <c r="B2192" s="25" t="s">
        <v>2410</v>
      </c>
      <c r="C2192" s="46">
        <v>1284</v>
      </c>
      <c r="D2192" s="46">
        <v>1284</v>
      </c>
      <c r="E2192" s="53">
        <v>823</v>
      </c>
      <c r="F2192" s="54">
        <v>1063.7</v>
      </c>
      <c r="G2192" s="46">
        <v>1063.7</v>
      </c>
      <c r="H2192" s="53">
        <v>602.70000000000005</v>
      </c>
      <c r="I2192" s="54">
        <v>99.870559999999998</v>
      </c>
      <c r="J2192" s="46">
        <v>99.870559999999998</v>
      </c>
      <c r="K2192" s="54">
        <v>11.479290000000001</v>
      </c>
      <c r="L2192" s="46">
        <v>16.34592</v>
      </c>
      <c r="M2192" s="53">
        <f t="shared" si="136"/>
        <v>-4.8666299999999989</v>
      </c>
      <c r="N2192" s="11">
        <v>2.138341951081824</v>
      </c>
      <c r="O2192" s="11">
        <v>3.0448892279075972</v>
      </c>
      <c r="P2192" s="11">
        <v>-0.90654727682577352</v>
      </c>
      <c r="Q2192" s="26">
        <v>16970</v>
      </c>
      <c r="R2192">
        <v>143030</v>
      </c>
      <c r="S2192">
        <v>5400</v>
      </c>
      <c r="T2192" s="27">
        <f t="shared" si="137"/>
        <v>165400</v>
      </c>
      <c r="U2192" s="46" t="str">
        <f t="shared" si="138"/>
        <v>TN</v>
      </c>
      <c r="V2192">
        <f t="shared" si="139"/>
        <v>353681.75870893372</v>
      </c>
    </row>
    <row r="2193" spans="1:22" x14ac:dyDescent="0.2">
      <c r="A2193" s="24">
        <v>46045</v>
      </c>
      <c r="B2193" s="25" t="s">
        <v>2411</v>
      </c>
      <c r="C2193" s="46">
        <v>327</v>
      </c>
      <c r="D2193" s="46">
        <v>327</v>
      </c>
      <c r="E2193" s="53">
        <v>228</v>
      </c>
      <c r="F2193" s="54">
        <v>150.4</v>
      </c>
      <c r="G2193" s="46">
        <v>150.4</v>
      </c>
      <c r="H2193" s="53">
        <v>51.399990000000003</v>
      </c>
      <c r="I2193" s="54"/>
      <c r="J2193" s="46">
        <v>99.768119999999996</v>
      </c>
      <c r="K2193" s="54">
        <v>0</v>
      </c>
      <c r="L2193" s="46">
        <v>0</v>
      </c>
      <c r="M2193" s="53">
        <f t="shared" si="136"/>
        <v>0</v>
      </c>
      <c r="N2193" s="11">
        <v>0</v>
      </c>
      <c r="O2193" s="11">
        <v>0</v>
      </c>
      <c r="P2193" s="11">
        <v>0</v>
      </c>
      <c r="Q2193" s="26">
        <v>0</v>
      </c>
      <c r="R2193">
        <v>0</v>
      </c>
      <c r="S2193">
        <v>0</v>
      </c>
      <c r="T2193" s="27">
        <f t="shared" si="137"/>
        <v>0</v>
      </c>
      <c r="U2193" s="46" t="str">
        <f t="shared" si="138"/>
        <v>SD</v>
      </c>
      <c r="V2193">
        <f t="shared" si="139"/>
        <v>0</v>
      </c>
    </row>
    <row r="2194" spans="1:22" x14ac:dyDescent="0.2">
      <c r="A2194" s="24">
        <v>51125</v>
      </c>
      <c r="B2194" s="25" t="s">
        <v>2412</v>
      </c>
      <c r="C2194" s="46">
        <v>1624</v>
      </c>
      <c r="D2194" s="46">
        <v>1624</v>
      </c>
      <c r="E2194" s="53">
        <v>189</v>
      </c>
      <c r="F2194" s="54">
        <v>1301.3599999999999</v>
      </c>
      <c r="G2194" s="46">
        <v>1301.3599999999999</v>
      </c>
      <c r="H2194" s="53">
        <v>0</v>
      </c>
      <c r="I2194" s="54">
        <v>99.617400000000004</v>
      </c>
      <c r="J2194" s="46">
        <v>99.617400000000004</v>
      </c>
      <c r="K2194" s="54">
        <v>12.00661</v>
      </c>
      <c r="L2194" s="46">
        <v>17.801690000000001</v>
      </c>
      <c r="M2194" s="53">
        <f t="shared" si="136"/>
        <v>-5.7950800000000005</v>
      </c>
      <c r="N2194" s="11">
        <v>2.236570193215655</v>
      </c>
      <c r="O2194" s="11">
        <v>3.3160675030558329</v>
      </c>
      <c r="P2194" s="11">
        <v>-1.0794973098401781</v>
      </c>
      <c r="Q2194" s="26">
        <v>1120</v>
      </c>
      <c r="R2194">
        <v>38850</v>
      </c>
      <c r="S2194">
        <v>0</v>
      </c>
      <c r="T2194" s="27">
        <f t="shared" si="137"/>
        <v>39970</v>
      </c>
      <c r="U2194" s="46" t="str">
        <f t="shared" si="138"/>
        <v>VA</v>
      </c>
      <c r="V2194">
        <f t="shared" si="139"/>
        <v>89395.710622829734</v>
      </c>
    </row>
    <row r="2195" spans="1:22" x14ac:dyDescent="0.2">
      <c r="A2195" s="24">
        <v>51087</v>
      </c>
      <c r="B2195" s="25" t="s">
        <v>2413</v>
      </c>
      <c r="C2195" s="46">
        <v>1825</v>
      </c>
      <c r="D2195" s="46">
        <v>1863</v>
      </c>
      <c r="E2195" s="53">
        <v>1452</v>
      </c>
      <c r="F2195" s="54">
        <v>1543.46</v>
      </c>
      <c r="G2195" s="46">
        <v>1581.46</v>
      </c>
      <c r="H2195" s="53">
        <v>1170.46</v>
      </c>
      <c r="I2195" s="54"/>
      <c r="J2195" s="46">
        <v>99.615039999999993</v>
      </c>
      <c r="K2195" s="54">
        <v>11.270530000000001</v>
      </c>
      <c r="L2195" s="46">
        <v>17.642610000000001</v>
      </c>
      <c r="M2195" s="53">
        <f t="shared" si="136"/>
        <v>-6.3720800000000004</v>
      </c>
      <c r="N2195" s="11">
        <v>2.0994545054551481</v>
      </c>
      <c r="O2195" s="11">
        <v>3.2864343604504889</v>
      </c>
      <c r="P2195" s="11">
        <v>-1.186979854995341</v>
      </c>
      <c r="Q2195" s="26">
        <v>9240</v>
      </c>
      <c r="R2195">
        <v>23360</v>
      </c>
      <c r="S2195">
        <v>0</v>
      </c>
      <c r="T2195" s="27">
        <f t="shared" si="137"/>
        <v>32600</v>
      </c>
      <c r="U2195" s="46" t="str">
        <f t="shared" si="138"/>
        <v>VA</v>
      </c>
      <c r="V2195">
        <f t="shared" si="139"/>
        <v>68442.216877837825</v>
      </c>
    </row>
    <row r="2196" spans="1:22" x14ac:dyDescent="0.2">
      <c r="A2196" s="24">
        <v>5071</v>
      </c>
      <c r="B2196" s="25" t="s">
        <v>2414</v>
      </c>
      <c r="C2196" s="46">
        <v>591</v>
      </c>
      <c r="D2196" s="46">
        <v>323</v>
      </c>
      <c r="E2196" s="53">
        <v>375</v>
      </c>
      <c r="F2196" s="54">
        <v>324.5</v>
      </c>
      <c r="G2196" s="46">
        <v>56.5</v>
      </c>
      <c r="H2196" s="53">
        <v>108.5</v>
      </c>
      <c r="I2196" s="54"/>
      <c r="J2196" s="46">
        <v>99.409000000000006</v>
      </c>
      <c r="K2196" s="54">
        <v>11.589259999999999</v>
      </c>
      <c r="L2196" s="46">
        <v>16.334810000000001</v>
      </c>
      <c r="M2196" s="53">
        <f t="shared" si="136"/>
        <v>-4.7455500000000015</v>
      </c>
      <c r="N2196" s="11">
        <v>2.158826969263302</v>
      </c>
      <c r="O2196" s="11">
        <v>3.0428196766481972</v>
      </c>
      <c r="P2196" s="11">
        <v>-0.88399270738489499</v>
      </c>
      <c r="Q2196" s="26">
        <v>3640</v>
      </c>
      <c r="R2196">
        <v>87110</v>
      </c>
      <c r="S2196">
        <v>2590</v>
      </c>
      <c r="T2196" s="27">
        <f t="shared" si="137"/>
        <v>93340</v>
      </c>
      <c r="U2196" s="46" t="str">
        <f t="shared" si="138"/>
        <v>AR</v>
      </c>
      <c r="V2196">
        <f t="shared" si="139"/>
        <v>201504.90931103661</v>
      </c>
    </row>
    <row r="2197" spans="1:22" x14ac:dyDescent="0.2">
      <c r="A2197" s="24">
        <v>13293</v>
      </c>
      <c r="B2197" s="25" t="s">
        <v>2415</v>
      </c>
      <c r="C2197" s="46">
        <v>1491</v>
      </c>
      <c r="D2197" s="46">
        <v>1491</v>
      </c>
      <c r="E2197" s="53">
        <v>744</v>
      </c>
      <c r="F2197" s="54">
        <v>1023.62</v>
      </c>
      <c r="G2197" s="46">
        <v>1023.62</v>
      </c>
      <c r="H2197" s="53">
        <v>276.62</v>
      </c>
      <c r="I2197" s="54">
        <v>99.364239999999995</v>
      </c>
      <c r="J2197" s="46">
        <v>99.364239999999995</v>
      </c>
      <c r="K2197" s="54">
        <v>12.56293</v>
      </c>
      <c r="L2197" s="46">
        <v>19.605879999999999</v>
      </c>
      <c r="M2197" s="53">
        <f t="shared" si="136"/>
        <v>-7.0429499999999994</v>
      </c>
      <c r="N2197" s="11">
        <v>2.3402005043434189</v>
      </c>
      <c r="O2197" s="11">
        <v>3.6521488429925628</v>
      </c>
      <c r="P2197" s="11">
        <v>-1.311948338649144</v>
      </c>
      <c r="Q2197" s="26">
        <v>20</v>
      </c>
      <c r="R2197">
        <v>29010</v>
      </c>
      <c r="S2197">
        <v>12160</v>
      </c>
      <c r="T2197" s="27">
        <f t="shared" si="137"/>
        <v>41190</v>
      </c>
      <c r="U2197" s="46" t="str">
        <f t="shared" si="138"/>
        <v>GA</v>
      </c>
      <c r="V2197">
        <f t="shared" si="139"/>
        <v>96392.85877390542</v>
      </c>
    </row>
    <row r="2198" spans="1:22" x14ac:dyDescent="0.2">
      <c r="A2198" s="24">
        <v>1101</v>
      </c>
      <c r="B2198" s="25" t="s">
        <v>2416</v>
      </c>
      <c r="C2198" s="46">
        <v>1267</v>
      </c>
      <c r="D2198" s="46">
        <v>1673</v>
      </c>
      <c r="E2198" s="53">
        <v>862</v>
      </c>
      <c r="F2198" s="54">
        <v>852.02</v>
      </c>
      <c r="G2198" s="46">
        <v>1258.02</v>
      </c>
      <c r="H2198" s="53">
        <v>447.02</v>
      </c>
      <c r="I2198" s="54">
        <v>99.237669999999994</v>
      </c>
      <c r="J2198" s="46">
        <v>99.237669999999994</v>
      </c>
      <c r="K2198" s="54">
        <v>11.291230000000001</v>
      </c>
      <c r="L2198" s="46">
        <v>16.375150000000001</v>
      </c>
      <c r="M2198" s="53">
        <f t="shared" si="136"/>
        <v>-5.0839200000000009</v>
      </c>
      <c r="N2198" s="11">
        <v>2.10331046504737</v>
      </c>
      <c r="O2198" s="11">
        <v>3.0503341408970011</v>
      </c>
      <c r="P2198" s="11">
        <v>-0.94702367584963076</v>
      </c>
      <c r="Q2198" s="26">
        <v>54430</v>
      </c>
      <c r="R2198">
        <v>94810</v>
      </c>
      <c r="S2198">
        <v>380</v>
      </c>
      <c r="T2198" s="27">
        <f t="shared" si="137"/>
        <v>149620</v>
      </c>
      <c r="U2198" s="46" t="str">
        <f t="shared" si="138"/>
        <v>AL</v>
      </c>
      <c r="V2198">
        <f t="shared" si="139"/>
        <v>314697.31178038748</v>
      </c>
    </row>
    <row r="2199" spans="1:22" x14ac:dyDescent="0.2">
      <c r="A2199" s="24">
        <v>28087</v>
      </c>
      <c r="B2199" s="25" t="s">
        <v>2417</v>
      </c>
      <c r="C2199" s="46">
        <v>320</v>
      </c>
      <c r="D2199" s="46">
        <v>196</v>
      </c>
      <c r="E2199" s="53">
        <v>150</v>
      </c>
      <c r="F2199" s="54">
        <v>0</v>
      </c>
      <c r="G2199" s="46">
        <v>0</v>
      </c>
      <c r="H2199" s="53">
        <v>0</v>
      </c>
      <c r="I2199" s="54">
        <v>99.237669999999994</v>
      </c>
      <c r="J2199" s="46">
        <v>99.237669999999994</v>
      </c>
      <c r="K2199" s="54">
        <v>11.00165</v>
      </c>
      <c r="L2199" s="46">
        <v>16.16864</v>
      </c>
      <c r="M2199" s="53">
        <f t="shared" si="136"/>
        <v>-5.1669900000000002</v>
      </c>
      <c r="N2199" s="11">
        <v>2.0493680119693241</v>
      </c>
      <c r="O2199" s="11">
        <v>3.011865821312957</v>
      </c>
      <c r="P2199" s="11">
        <v>-0.96249780934363316</v>
      </c>
      <c r="Q2199" s="26">
        <v>56430</v>
      </c>
      <c r="R2199">
        <v>58450</v>
      </c>
      <c r="S2199">
        <v>1170</v>
      </c>
      <c r="T2199" s="27">
        <f t="shared" si="137"/>
        <v>116050</v>
      </c>
      <c r="U2199" s="46" t="str">
        <f t="shared" si="138"/>
        <v>MS</v>
      </c>
      <c r="V2199">
        <f t="shared" si="139"/>
        <v>237829.15778904007</v>
      </c>
    </row>
    <row r="2200" spans="1:22" x14ac:dyDescent="0.2">
      <c r="A2200" s="24">
        <v>21051</v>
      </c>
      <c r="B2200" s="25" t="s">
        <v>2418</v>
      </c>
      <c r="C2200" s="46">
        <v>955</v>
      </c>
      <c r="D2200" s="46">
        <v>955</v>
      </c>
      <c r="E2200" s="53">
        <v>125</v>
      </c>
      <c r="F2200" s="54">
        <v>724.84</v>
      </c>
      <c r="G2200" s="46">
        <v>724.84</v>
      </c>
      <c r="H2200" s="53">
        <v>0</v>
      </c>
      <c r="I2200" s="54"/>
      <c r="J2200" s="46">
        <v>99.188860000000005</v>
      </c>
      <c r="K2200" s="54">
        <v>11.79454</v>
      </c>
      <c r="L2200" s="46">
        <v>16.685410000000001</v>
      </c>
      <c r="M2200" s="53">
        <f t="shared" si="136"/>
        <v>-4.8908700000000014</v>
      </c>
      <c r="N2200" s="11">
        <v>2.1970661666107061</v>
      </c>
      <c r="O2200" s="11">
        <v>3.1081288280024442</v>
      </c>
      <c r="P2200" s="11">
        <v>-0.91106266139173797</v>
      </c>
      <c r="Q2200" s="26">
        <v>230</v>
      </c>
      <c r="R2200">
        <v>15690</v>
      </c>
      <c r="S2200">
        <v>16560</v>
      </c>
      <c r="T2200" s="27">
        <f t="shared" si="137"/>
        <v>32480</v>
      </c>
      <c r="U2200" s="46" t="str">
        <f t="shared" si="138"/>
        <v>KY</v>
      </c>
      <c r="V2200">
        <f t="shared" si="139"/>
        <v>71360.709091515731</v>
      </c>
    </row>
    <row r="2201" spans="1:22" x14ac:dyDescent="0.2">
      <c r="A2201" s="24">
        <v>40057</v>
      </c>
      <c r="B2201" s="25" t="s">
        <v>2419</v>
      </c>
      <c r="C2201" s="46">
        <v>237</v>
      </c>
      <c r="D2201" s="46">
        <v>402</v>
      </c>
      <c r="E2201" s="53">
        <v>186</v>
      </c>
      <c r="F2201" s="54">
        <v>0</v>
      </c>
      <c r="G2201" s="46">
        <v>43.679989999999997</v>
      </c>
      <c r="H2201" s="53">
        <v>0</v>
      </c>
      <c r="I2201" s="54"/>
      <c r="J2201" s="46">
        <v>99.182820000000007</v>
      </c>
      <c r="K2201" s="54">
        <v>11.508459999999999</v>
      </c>
      <c r="L2201" s="46">
        <v>15.26651</v>
      </c>
      <c r="M2201" s="53">
        <f t="shared" si="136"/>
        <v>-3.7580500000000008</v>
      </c>
      <c r="N2201" s="11">
        <v>2.1437756873767562</v>
      </c>
      <c r="O2201" s="11">
        <v>2.8438186316061511</v>
      </c>
      <c r="P2201" s="11">
        <v>-0.70004294422939484</v>
      </c>
      <c r="Q2201" s="26">
        <v>101500</v>
      </c>
      <c r="R2201">
        <v>0</v>
      </c>
      <c r="S2201">
        <v>39870</v>
      </c>
      <c r="T2201" s="27">
        <f t="shared" si="137"/>
        <v>141370</v>
      </c>
      <c r="U2201" s="46" t="str">
        <f t="shared" si="138"/>
        <v>OK</v>
      </c>
      <c r="V2201">
        <f t="shared" si="139"/>
        <v>303065.568924452</v>
      </c>
    </row>
    <row r="2202" spans="1:22" x14ac:dyDescent="0.2">
      <c r="A2202" s="24">
        <v>5077</v>
      </c>
      <c r="B2202" s="25" t="s">
        <v>2420</v>
      </c>
      <c r="C2202" s="46">
        <v>327</v>
      </c>
      <c r="D2202" s="46">
        <v>91</v>
      </c>
      <c r="E2202" s="53">
        <v>100</v>
      </c>
      <c r="F2202" s="54">
        <v>0</v>
      </c>
      <c r="G2202" s="46">
        <v>0</v>
      </c>
      <c r="H2202" s="53">
        <v>0</v>
      </c>
      <c r="I2202" s="54">
        <v>99.111090000000004</v>
      </c>
      <c r="J2202" s="46">
        <v>99.111090000000004</v>
      </c>
      <c r="K2202" s="54">
        <v>10.875069999999999</v>
      </c>
      <c r="L2202" s="46">
        <v>15.71869</v>
      </c>
      <c r="M2202" s="53">
        <f t="shared" si="136"/>
        <v>-4.8436200000000014</v>
      </c>
      <c r="N2202" s="11">
        <v>2.0257889122020099</v>
      </c>
      <c r="O2202" s="11">
        <v>2.928049926698459</v>
      </c>
      <c r="P2202" s="11">
        <v>-0.90226101449644935</v>
      </c>
      <c r="Q2202" s="26">
        <v>282030</v>
      </c>
      <c r="R2202">
        <v>1280</v>
      </c>
      <c r="S2202">
        <v>740</v>
      </c>
      <c r="T2202" s="27">
        <f t="shared" si="137"/>
        <v>284050</v>
      </c>
      <c r="U2202" s="46" t="str">
        <f t="shared" si="138"/>
        <v>AR</v>
      </c>
      <c r="V2202">
        <f t="shared" si="139"/>
        <v>575425.34051098092</v>
      </c>
    </row>
    <row r="2203" spans="1:22" x14ac:dyDescent="0.2">
      <c r="A2203" s="24">
        <v>28005</v>
      </c>
      <c r="B2203" s="25" t="s">
        <v>2421</v>
      </c>
      <c r="C2203" s="46">
        <v>1082</v>
      </c>
      <c r="D2203" s="46">
        <v>463</v>
      </c>
      <c r="E2203" s="53">
        <v>47</v>
      </c>
      <c r="F2203" s="54">
        <v>746.16</v>
      </c>
      <c r="G2203" s="46">
        <v>127.16</v>
      </c>
      <c r="H2203" s="53">
        <v>0</v>
      </c>
      <c r="I2203" s="54">
        <v>99.111090000000004</v>
      </c>
      <c r="J2203" s="46">
        <v>99.111090000000004</v>
      </c>
      <c r="K2203" s="54">
        <v>11.54447</v>
      </c>
      <c r="L2203" s="46">
        <v>16.784970000000001</v>
      </c>
      <c r="M2203" s="53">
        <f t="shared" si="136"/>
        <v>-5.2405000000000008</v>
      </c>
      <c r="N2203" s="11">
        <v>2.150483566841292</v>
      </c>
      <c r="O2203" s="11">
        <v>3.1266746896933419</v>
      </c>
      <c r="P2203" s="11">
        <v>-0.97619112285204912</v>
      </c>
      <c r="Q2203" s="26">
        <v>11100</v>
      </c>
      <c r="R2203">
        <v>53600</v>
      </c>
      <c r="S2203">
        <v>10690</v>
      </c>
      <c r="T2203" s="27">
        <f t="shared" si="137"/>
        <v>75390</v>
      </c>
      <c r="U2203" s="46" t="str">
        <f t="shared" si="138"/>
        <v>MS</v>
      </c>
      <c r="V2203">
        <f t="shared" si="139"/>
        <v>162124.956104165</v>
      </c>
    </row>
    <row r="2204" spans="1:22" x14ac:dyDescent="0.2">
      <c r="A2204" s="24">
        <v>34005</v>
      </c>
      <c r="B2204" s="25" t="s">
        <v>2422</v>
      </c>
      <c r="C2204" s="46">
        <v>4679</v>
      </c>
      <c r="D2204" s="46">
        <v>4222</v>
      </c>
      <c r="E2204" s="53">
        <v>4442</v>
      </c>
      <c r="F2204" s="54">
        <v>3933.92</v>
      </c>
      <c r="G2204" s="46">
        <v>3476.92</v>
      </c>
      <c r="H2204" s="53">
        <v>3696.92</v>
      </c>
      <c r="I2204" s="54"/>
      <c r="J2204" s="46">
        <v>99.013339999999999</v>
      </c>
      <c r="K2204" s="54">
        <v>24.288129999999999</v>
      </c>
      <c r="L2204" s="46">
        <v>22.120090000000001</v>
      </c>
      <c r="M2204" s="53">
        <f t="shared" si="136"/>
        <v>2.1680399999999977</v>
      </c>
      <c r="N2204" s="11">
        <v>4.5243501377113891</v>
      </c>
      <c r="O2204" s="11">
        <v>4.1204914597249074</v>
      </c>
      <c r="P2204" s="11">
        <v>0.40385867798648112</v>
      </c>
      <c r="Q2204" s="26">
        <v>57140</v>
      </c>
      <c r="R2204">
        <v>29960</v>
      </c>
      <c r="S2204">
        <v>0</v>
      </c>
      <c r="T2204" s="27">
        <f t="shared" si="137"/>
        <v>87100</v>
      </c>
      <c r="U2204" s="46" t="str">
        <f t="shared" si="138"/>
        <v>NJ</v>
      </c>
      <c r="V2204">
        <f t="shared" si="139"/>
        <v>394070.89699466201</v>
      </c>
    </row>
    <row r="2205" spans="1:22" x14ac:dyDescent="0.2">
      <c r="A2205" s="24">
        <v>28029</v>
      </c>
      <c r="B2205" s="25" t="s">
        <v>2423</v>
      </c>
      <c r="C2205" s="46">
        <v>483</v>
      </c>
      <c r="D2205" s="46">
        <v>234</v>
      </c>
      <c r="E2205" s="53">
        <v>79</v>
      </c>
      <c r="F2205" s="54">
        <v>129.80000000000001</v>
      </c>
      <c r="G2205" s="46">
        <v>0</v>
      </c>
      <c r="H2205" s="53">
        <v>0</v>
      </c>
      <c r="I2205" s="54">
        <v>98.984499999999997</v>
      </c>
      <c r="J2205" s="46">
        <v>98.984499999999997</v>
      </c>
      <c r="K2205" s="54">
        <v>11.467840000000001</v>
      </c>
      <c r="L2205" s="46">
        <v>16.523420000000002</v>
      </c>
      <c r="M2205" s="53">
        <f t="shared" si="136"/>
        <v>-5.0555800000000009</v>
      </c>
      <c r="N2205" s="11">
        <v>2.136209065220426</v>
      </c>
      <c r="O2205" s="11">
        <v>3.0779536157152951</v>
      </c>
      <c r="P2205" s="11">
        <v>-0.94174455049486927</v>
      </c>
      <c r="Q2205" s="26">
        <v>7590</v>
      </c>
      <c r="R2205">
        <v>68980</v>
      </c>
      <c r="S2205">
        <v>120</v>
      </c>
      <c r="T2205" s="27">
        <f t="shared" si="137"/>
        <v>76690</v>
      </c>
      <c r="U2205" s="46" t="str">
        <f t="shared" si="138"/>
        <v>MS</v>
      </c>
      <c r="V2205">
        <f t="shared" si="139"/>
        <v>163825.87321175446</v>
      </c>
    </row>
    <row r="2206" spans="1:22" x14ac:dyDescent="0.2">
      <c r="A2206" s="24">
        <v>40111</v>
      </c>
      <c r="B2206" s="25" t="s">
        <v>2424</v>
      </c>
      <c r="C2206" s="46">
        <v>732</v>
      </c>
      <c r="D2206" s="46">
        <v>732</v>
      </c>
      <c r="E2206" s="53">
        <v>732</v>
      </c>
      <c r="F2206" s="54">
        <v>373.68</v>
      </c>
      <c r="G2206" s="46">
        <v>373.68</v>
      </c>
      <c r="H2206" s="53">
        <v>373.68</v>
      </c>
      <c r="I2206" s="54"/>
      <c r="J2206" s="46">
        <v>98.924589999999995</v>
      </c>
      <c r="K2206" s="54">
        <v>11.508459999999999</v>
      </c>
      <c r="L2206" s="46">
        <v>15.270630000000001</v>
      </c>
      <c r="M2206" s="53">
        <f t="shared" si="136"/>
        <v>-3.7621700000000011</v>
      </c>
      <c r="N2206" s="11">
        <v>2.1437756873767562</v>
      </c>
      <c r="O2206" s="11">
        <v>2.8445860979597719</v>
      </c>
      <c r="P2206" s="11">
        <v>-0.70081041058301574</v>
      </c>
      <c r="Q2206" s="26">
        <v>10170</v>
      </c>
      <c r="R2206">
        <v>130820</v>
      </c>
      <c r="S2206">
        <v>107640</v>
      </c>
      <c r="T2206" s="27">
        <f t="shared" si="137"/>
        <v>248630</v>
      </c>
      <c r="U2206" s="46" t="str">
        <f t="shared" si="138"/>
        <v>OK</v>
      </c>
      <c r="V2206">
        <f t="shared" si="139"/>
        <v>533006.94915248291</v>
      </c>
    </row>
    <row r="2207" spans="1:22" x14ac:dyDescent="0.2">
      <c r="A2207" s="24">
        <v>37179</v>
      </c>
      <c r="B2207" s="25" t="s">
        <v>2425</v>
      </c>
      <c r="C2207" s="46">
        <v>820</v>
      </c>
      <c r="D2207" s="46">
        <v>1363</v>
      </c>
      <c r="E2207" s="53">
        <v>513</v>
      </c>
      <c r="F2207" s="54">
        <v>588.28</v>
      </c>
      <c r="G2207" s="46">
        <v>1131.28</v>
      </c>
      <c r="H2207" s="53">
        <v>281.27999999999997</v>
      </c>
      <c r="I2207" s="54">
        <v>98.857929999999996</v>
      </c>
      <c r="J2207" s="46">
        <v>98.857929999999996</v>
      </c>
      <c r="K2207" s="54">
        <v>11.495620000000001</v>
      </c>
      <c r="L2207" s="46">
        <v>18.516839999999998</v>
      </c>
      <c r="M2207" s="53">
        <f t="shared" si="136"/>
        <v>-7.0212199999999978</v>
      </c>
      <c r="N2207" s="11">
        <v>2.1413838747601321</v>
      </c>
      <c r="O2207" s="11">
        <v>3.4492843872286492</v>
      </c>
      <c r="P2207" s="11">
        <v>-1.307900512468517</v>
      </c>
      <c r="Q2207" s="26">
        <v>9550</v>
      </c>
      <c r="R2207">
        <v>169620</v>
      </c>
      <c r="S2207">
        <v>10690</v>
      </c>
      <c r="T2207" s="27">
        <f t="shared" si="137"/>
        <v>189860</v>
      </c>
      <c r="U2207" s="46" t="str">
        <f t="shared" si="138"/>
        <v>NC</v>
      </c>
      <c r="V2207">
        <f t="shared" si="139"/>
        <v>406563.14246195869</v>
      </c>
    </row>
    <row r="2208" spans="1:22" x14ac:dyDescent="0.2">
      <c r="A2208" s="24">
        <v>37021</v>
      </c>
      <c r="B2208" s="25" t="s">
        <v>2426</v>
      </c>
      <c r="C2208" s="46">
        <v>3603</v>
      </c>
      <c r="D2208" s="46">
        <v>3603</v>
      </c>
      <c r="E2208" s="53">
        <v>1769</v>
      </c>
      <c r="F2208" s="54">
        <v>3398.48</v>
      </c>
      <c r="G2208" s="46">
        <v>3398.48</v>
      </c>
      <c r="H2208" s="53">
        <v>1564.48</v>
      </c>
      <c r="I2208" s="54">
        <v>98.731350000000006</v>
      </c>
      <c r="J2208" s="46">
        <v>98.731350000000006</v>
      </c>
      <c r="K2208" s="54">
        <v>11.081709999999999</v>
      </c>
      <c r="L2208" s="46">
        <v>16.542100000000001</v>
      </c>
      <c r="M2208" s="53">
        <f t="shared" si="136"/>
        <v>-5.4603900000000021</v>
      </c>
      <c r="N2208" s="11">
        <v>2.0642814479574052</v>
      </c>
      <c r="O2208" s="11">
        <v>3.081433293260353</v>
      </c>
      <c r="P2208" s="11">
        <v>-1.017151845302948</v>
      </c>
      <c r="Q2208" s="26">
        <v>2540</v>
      </c>
      <c r="R2208">
        <v>59170</v>
      </c>
      <c r="S2208">
        <v>4900</v>
      </c>
      <c r="T2208" s="27">
        <f t="shared" si="137"/>
        <v>66610</v>
      </c>
      <c r="U2208" s="46" t="str">
        <f t="shared" si="138"/>
        <v>NC</v>
      </c>
      <c r="V2208">
        <f t="shared" si="139"/>
        <v>137501.78724844276</v>
      </c>
    </row>
    <row r="2209" spans="1:22" x14ac:dyDescent="0.2">
      <c r="A2209" s="24">
        <v>40133</v>
      </c>
      <c r="B2209" s="25" t="s">
        <v>2427</v>
      </c>
      <c r="C2209" s="46">
        <v>557</v>
      </c>
      <c r="D2209" s="46">
        <v>557</v>
      </c>
      <c r="E2209" s="53">
        <v>557</v>
      </c>
      <c r="F2209" s="54">
        <v>198.68</v>
      </c>
      <c r="G2209" s="46">
        <v>198.68</v>
      </c>
      <c r="H2209" s="53">
        <v>198.68</v>
      </c>
      <c r="I2209" s="54"/>
      <c r="J2209" s="46">
        <v>98.714309999999998</v>
      </c>
      <c r="K2209" s="54">
        <v>11.508459999999999</v>
      </c>
      <c r="L2209" s="46">
        <v>14.938000000000001</v>
      </c>
      <c r="M2209" s="53">
        <f t="shared" si="136"/>
        <v>-3.4295400000000011</v>
      </c>
      <c r="N2209" s="11">
        <v>2.1437756873767562</v>
      </c>
      <c r="O2209" s="11">
        <v>2.7826243665993529</v>
      </c>
      <c r="P2209" s="11">
        <v>-0.63884867922259647</v>
      </c>
      <c r="Q2209" s="26">
        <v>7090</v>
      </c>
      <c r="R2209">
        <v>58520</v>
      </c>
      <c r="S2209">
        <v>133120</v>
      </c>
      <c r="T2209" s="27">
        <f t="shared" si="137"/>
        <v>198730</v>
      </c>
      <c r="U2209" s="46" t="str">
        <f t="shared" si="138"/>
        <v>OK</v>
      </c>
      <c r="V2209">
        <f t="shared" si="139"/>
        <v>426032.54235238273</v>
      </c>
    </row>
    <row r="2210" spans="1:22" x14ac:dyDescent="0.2">
      <c r="A2210" s="24">
        <v>34033</v>
      </c>
      <c r="B2210" s="25" t="s">
        <v>2428</v>
      </c>
      <c r="C2210" s="46">
        <v>3428</v>
      </c>
      <c r="D2210" s="46">
        <v>2981</v>
      </c>
      <c r="E2210" s="53">
        <v>3204</v>
      </c>
      <c r="F2210" s="54">
        <v>2790.04</v>
      </c>
      <c r="G2210" s="46">
        <v>2343.04</v>
      </c>
      <c r="H2210" s="53">
        <v>2566.04</v>
      </c>
      <c r="I2210" s="54"/>
      <c r="J2210" s="46">
        <v>98.661029999999997</v>
      </c>
      <c r="K2210" s="54">
        <v>22.75431</v>
      </c>
      <c r="L2210" s="46">
        <v>20.725549999999998</v>
      </c>
      <c r="M2210" s="53">
        <f t="shared" si="136"/>
        <v>2.0287600000000019</v>
      </c>
      <c r="N2210" s="11">
        <v>4.2386328458398257</v>
      </c>
      <c r="O2210" s="11">
        <v>3.8607190012835191</v>
      </c>
      <c r="P2210" s="11">
        <v>0.37791384455630661</v>
      </c>
      <c r="Q2210" s="26">
        <v>64530</v>
      </c>
      <c r="R2210">
        <v>34770</v>
      </c>
      <c r="S2210">
        <v>0</v>
      </c>
      <c r="T2210" s="27">
        <f t="shared" si="137"/>
        <v>99300</v>
      </c>
      <c r="U2210" s="46" t="str">
        <f t="shared" si="138"/>
        <v>NJ</v>
      </c>
      <c r="V2210">
        <f t="shared" si="139"/>
        <v>420896.24159189471</v>
      </c>
    </row>
    <row r="2211" spans="1:22" x14ac:dyDescent="0.2">
      <c r="A2211" s="24">
        <v>21199</v>
      </c>
      <c r="B2211" s="25" t="s">
        <v>2429</v>
      </c>
      <c r="C2211" s="46">
        <v>1478</v>
      </c>
      <c r="D2211" s="46">
        <v>1478</v>
      </c>
      <c r="E2211" s="53">
        <v>361</v>
      </c>
      <c r="F2211" s="54">
        <v>1244.78</v>
      </c>
      <c r="G2211" s="46">
        <v>1244.78</v>
      </c>
      <c r="H2211" s="53">
        <v>127.78</v>
      </c>
      <c r="I2211" s="54"/>
      <c r="J2211" s="46">
        <v>98.579120000000003</v>
      </c>
      <c r="K2211" s="54">
        <v>11.72273</v>
      </c>
      <c r="L2211" s="46">
        <v>17.38353</v>
      </c>
      <c r="M2211" s="53">
        <f t="shared" si="136"/>
        <v>-5.6608000000000001</v>
      </c>
      <c r="N2211" s="11">
        <v>2.1836895261122802</v>
      </c>
      <c r="O2211" s="11">
        <v>3.238173393728133</v>
      </c>
      <c r="P2211" s="11">
        <v>-1.054483867615853</v>
      </c>
      <c r="Q2211" s="26">
        <v>7750</v>
      </c>
      <c r="R2211">
        <v>136360</v>
      </c>
      <c r="S2211">
        <v>15550</v>
      </c>
      <c r="T2211" s="27">
        <f t="shared" si="137"/>
        <v>159660</v>
      </c>
      <c r="U2211" s="46" t="str">
        <f t="shared" si="138"/>
        <v>KY</v>
      </c>
      <c r="V2211">
        <f t="shared" si="139"/>
        <v>348647.86973908666</v>
      </c>
    </row>
    <row r="2212" spans="1:22" x14ac:dyDescent="0.2">
      <c r="A2212" s="24">
        <v>36087</v>
      </c>
      <c r="B2212" s="25" t="s">
        <v>2430</v>
      </c>
      <c r="C2212" s="46">
        <v>2938.24</v>
      </c>
      <c r="D2212" s="46">
        <v>2123.39</v>
      </c>
      <c r="E2212" s="53">
        <v>2066.41</v>
      </c>
      <c r="F2212" s="54">
        <v>2454.3809999999999</v>
      </c>
      <c r="G2212" s="46">
        <v>1639.529</v>
      </c>
      <c r="H2212" s="53">
        <v>1582.548</v>
      </c>
      <c r="I2212" s="54"/>
      <c r="J2212" s="46">
        <v>98.560929999999999</v>
      </c>
      <c r="K2212" s="54">
        <v>25.068950000000001</v>
      </c>
      <c r="L2212" s="46">
        <v>22.99267</v>
      </c>
      <c r="M2212" s="53">
        <f t="shared" si="136"/>
        <v>2.0762800000000006</v>
      </c>
      <c r="N2212" s="11">
        <v>4.6697999139818478</v>
      </c>
      <c r="O2212" s="11">
        <v>4.2830341274051378</v>
      </c>
      <c r="P2212" s="11">
        <v>0.38676578657671079</v>
      </c>
      <c r="Q2212" s="26">
        <v>910</v>
      </c>
      <c r="R2212">
        <v>210</v>
      </c>
      <c r="S2212">
        <v>320</v>
      </c>
      <c r="T2212" s="27">
        <f t="shared" si="137"/>
        <v>1440</v>
      </c>
      <c r="U2212" s="46" t="str">
        <f t="shared" si="138"/>
        <v>NY</v>
      </c>
      <c r="V2212">
        <f t="shared" si="139"/>
        <v>6724.5118761338608</v>
      </c>
    </row>
    <row r="2213" spans="1:22" x14ac:dyDescent="0.2">
      <c r="A2213" s="24">
        <v>42057</v>
      </c>
      <c r="B2213" s="25" t="s">
        <v>2431</v>
      </c>
      <c r="C2213" s="46">
        <v>1266</v>
      </c>
      <c r="D2213" s="46">
        <v>1266</v>
      </c>
      <c r="E2213" s="53">
        <v>252</v>
      </c>
      <c r="F2213" s="54">
        <v>633.64</v>
      </c>
      <c r="G2213" s="46">
        <v>633.64</v>
      </c>
      <c r="H2213" s="53">
        <v>0</v>
      </c>
      <c r="I2213" s="54"/>
      <c r="J2213" s="46">
        <v>98.371549999999999</v>
      </c>
      <c r="K2213" s="54">
        <v>25.13749</v>
      </c>
      <c r="L2213" s="46">
        <v>22.91356</v>
      </c>
      <c r="M2213" s="53">
        <f t="shared" si="136"/>
        <v>2.2239299999999993</v>
      </c>
      <c r="N2213" s="11">
        <v>4.6825674246316478</v>
      </c>
      <c r="O2213" s="11">
        <v>4.268297655746168</v>
      </c>
      <c r="P2213" s="11">
        <v>0.41426976888547978</v>
      </c>
      <c r="Q2213" s="26">
        <v>15620</v>
      </c>
      <c r="R2213">
        <v>48040</v>
      </c>
      <c r="S2213">
        <v>0</v>
      </c>
      <c r="T2213" s="27">
        <f t="shared" si="137"/>
        <v>63660</v>
      </c>
      <c r="U2213" s="46" t="str">
        <f t="shared" si="138"/>
        <v>PA</v>
      </c>
      <c r="V2213">
        <f t="shared" si="139"/>
        <v>298092.24225205072</v>
      </c>
    </row>
    <row r="2214" spans="1:22" x14ac:dyDescent="0.2">
      <c r="A2214" s="24">
        <v>5013</v>
      </c>
      <c r="B2214" s="25" t="s">
        <v>2432</v>
      </c>
      <c r="C2214" s="46">
        <v>592</v>
      </c>
      <c r="D2214" s="46">
        <v>309</v>
      </c>
      <c r="E2214" s="53">
        <v>335</v>
      </c>
      <c r="F2214" s="54">
        <v>186.22</v>
      </c>
      <c r="G2214" s="46">
        <v>0</v>
      </c>
      <c r="H2214" s="53">
        <v>0</v>
      </c>
      <c r="I2214" s="54">
        <v>98.351609999999994</v>
      </c>
      <c r="J2214" s="46">
        <v>98.351609999999994</v>
      </c>
      <c r="K2214" s="54">
        <v>11.28159</v>
      </c>
      <c r="L2214" s="46">
        <v>16.50985</v>
      </c>
      <c r="M2214" s="53">
        <f t="shared" si="136"/>
        <v>-5.2282600000000006</v>
      </c>
      <c r="N2214" s="11">
        <v>2.1015147428024901</v>
      </c>
      <c r="O2214" s="11">
        <v>3.0754258199826161</v>
      </c>
      <c r="P2214" s="11">
        <v>-0.97391107718012671</v>
      </c>
      <c r="Q2214" s="26">
        <v>570</v>
      </c>
      <c r="R2214">
        <v>11120</v>
      </c>
      <c r="S2214">
        <v>0</v>
      </c>
      <c r="T2214" s="27">
        <f t="shared" si="137"/>
        <v>11690</v>
      </c>
      <c r="U2214" s="46" t="str">
        <f t="shared" si="138"/>
        <v>AR</v>
      </c>
      <c r="V2214">
        <f t="shared" si="139"/>
        <v>24566.707343361108</v>
      </c>
    </row>
    <row r="2215" spans="1:22" x14ac:dyDescent="0.2">
      <c r="A2215" s="24">
        <v>13081</v>
      </c>
      <c r="B2215" s="25" t="s">
        <v>2433</v>
      </c>
      <c r="C2215" s="46">
        <v>457</v>
      </c>
      <c r="D2215" s="46">
        <v>1090</v>
      </c>
      <c r="E2215" s="53">
        <v>237</v>
      </c>
      <c r="F2215" s="54">
        <v>127.46</v>
      </c>
      <c r="G2215" s="46">
        <v>760.46</v>
      </c>
      <c r="H2215" s="53">
        <v>0</v>
      </c>
      <c r="I2215" s="54">
        <v>98.351609999999994</v>
      </c>
      <c r="J2215" s="46">
        <v>98.351609999999994</v>
      </c>
      <c r="K2215" s="54">
        <v>11.708740000000001</v>
      </c>
      <c r="L2215" s="46">
        <v>19.191009999999999</v>
      </c>
      <c r="M2215" s="53">
        <f t="shared" si="136"/>
        <v>-7.482269999999998</v>
      </c>
      <c r="N2215" s="11">
        <v>2.181083493518309</v>
      </c>
      <c r="O2215" s="11">
        <v>3.574867589078313</v>
      </c>
      <c r="P2215" s="11">
        <v>-1.3937840955600029</v>
      </c>
      <c r="Q2215" s="26">
        <v>66060</v>
      </c>
      <c r="R2215">
        <v>16020</v>
      </c>
      <c r="S2215">
        <v>10850</v>
      </c>
      <c r="T2215" s="27">
        <f t="shared" si="137"/>
        <v>92930</v>
      </c>
      <c r="U2215" s="46" t="str">
        <f t="shared" si="138"/>
        <v>GA</v>
      </c>
      <c r="V2215">
        <f t="shared" si="139"/>
        <v>202688.08905265646</v>
      </c>
    </row>
    <row r="2216" spans="1:22" x14ac:dyDescent="0.2">
      <c r="A2216" s="24">
        <v>13105</v>
      </c>
      <c r="B2216" s="25" t="s">
        <v>2434</v>
      </c>
      <c r="C2216" s="46">
        <v>872</v>
      </c>
      <c r="D2216" s="46">
        <v>1574</v>
      </c>
      <c r="E2216" s="53">
        <v>536</v>
      </c>
      <c r="F2216" s="54">
        <v>300.06</v>
      </c>
      <c r="G2216" s="46">
        <v>1002.06</v>
      </c>
      <c r="H2216" s="53">
        <v>0</v>
      </c>
      <c r="I2216" s="54">
        <v>98.351609999999994</v>
      </c>
      <c r="J2216" s="46">
        <v>98.351609999999994</v>
      </c>
      <c r="K2216" s="54">
        <v>13.18587</v>
      </c>
      <c r="L2216" s="46">
        <v>21.247869999999999</v>
      </c>
      <c r="M2216" s="53">
        <f t="shared" si="136"/>
        <v>-8.0619999999999994</v>
      </c>
      <c r="N2216" s="11">
        <v>2.4562406718979379</v>
      </c>
      <c r="O2216" s="11">
        <v>3.9580158522115001</v>
      </c>
      <c r="P2216" s="11">
        <v>-1.5017751803135611</v>
      </c>
      <c r="Q2216" s="26">
        <v>470</v>
      </c>
      <c r="R2216">
        <v>43330</v>
      </c>
      <c r="S2216">
        <v>22200</v>
      </c>
      <c r="T2216" s="27">
        <f t="shared" si="137"/>
        <v>66000</v>
      </c>
      <c r="U2216" s="46" t="str">
        <f t="shared" si="138"/>
        <v>GA</v>
      </c>
      <c r="V2216">
        <f t="shared" si="139"/>
        <v>162111.88434526391</v>
      </c>
    </row>
    <row r="2217" spans="1:22" x14ac:dyDescent="0.2">
      <c r="A2217" s="24">
        <v>22025</v>
      </c>
      <c r="B2217" s="25" t="s">
        <v>2435</v>
      </c>
      <c r="C2217" s="46">
        <v>555</v>
      </c>
      <c r="D2217" s="46">
        <v>695</v>
      </c>
      <c r="E2217" s="53">
        <v>401</v>
      </c>
      <c r="F2217" s="54">
        <v>187.62</v>
      </c>
      <c r="G2217" s="46">
        <v>327.62</v>
      </c>
      <c r="H2217" s="53">
        <v>33.619999999999997</v>
      </c>
      <c r="I2217" s="54">
        <v>98.351609999999994</v>
      </c>
      <c r="J2217" s="46">
        <v>98.351609999999994</v>
      </c>
      <c r="K2217" s="54">
        <v>11.11689</v>
      </c>
      <c r="L2217" s="46">
        <v>16.180409999999998</v>
      </c>
      <c r="M2217" s="53">
        <f t="shared" si="136"/>
        <v>-5.0635199999999987</v>
      </c>
      <c r="N2217" s="11">
        <v>2.07083471648177</v>
      </c>
      <c r="O2217" s="11">
        <v>3.0140583162115289</v>
      </c>
      <c r="P2217" s="11">
        <v>-0.94322359972975967</v>
      </c>
      <c r="Q2217" s="26">
        <v>233160</v>
      </c>
      <c r="R2217">
        <v>1060</v>
      </c>
      <c r="S2217">
        <v>250</v>
      </c>
      <c r="T2217" s="27">
        <f t="shared" si="137"/>
        <v>234470</v>
      </c>
      <c r="U2217" s="46" t="str">
        <f t="shared" si="138"/>
        <v>LA</v>
      </c>
      <c r="V2217">
        <f t="shared" si="139"/>
        <v>485548.61597348063</v>
      </c>
    </row>
    <row r="2218" spans="1:22" x14ac:dyDescent="0.2">
      <c r="A2218" s="24">
        <v>13261</v>
      </c>
      <c r="B2218" s="25" t="s">
        <v>2436</v>
      </c>
      <c r="C2218" s="46">
        <v>449</v>
      </c>
      <c r="D2218" s="46">
        <v>662</v>
      </c>
      <c r="E2218" s="53">
        <v>90</v>
      </c>
      <c r="F2218" s="54">
        <v>0</v>
      </c>
      <c r="G2218" s="46">
        <v>0</v>
      </c>
      <c r="H2218" s="53">
        <v>0</v>
      </c>
      <c r="I2218" s="54">
        <v>98.225040000000007</v>
      </c>
      <c r="J2218" s="46">
        <v>98.225040000000007</v>
      </c>
      <c r="K2218" s="54">
        <v>14.218629999999999</v>
      </c>
      <c r="L2218" s="46">
        <v>21.259679999999999</v>
      </c>
      <c r="M2218" s="53">
        <f t="shared" si="136"/>
        <v>-7.0410500000000003</v>
      </c>
      <c r="N2218" s="11">
        <v>2.6486213882487988</v>
      </c>
      <c r="O2218" s="11">
        <v>3.960215798239719</v>
      </c>
      <c r="P2218" s="11">
        <v>-1.3115944099909209</v>
      </c>
      <c r="Q2218" s="26">
        <v>78230</v>
      </c>
      <c r="R2218">
        <v>32050</v>
      </c>
      <c r="S2218">
        <v>22960</v>
      </c>
      <c r="T2218" s="27">
        <f t="shared" si="137"/>
        <v>133240</v>
      </c>
      <c r="U2218" s="46" t="str">
        <f t="shared" si="138"/>
        <v>GA</v>
      </c>
      <c r="V2218">
        <f t="shared" si="139"/>
        <v>352902.31377026998</v>
      </c>
    </row>
    <row r="2219" spans="1:22" x14ac:dyDescent="0.2">
      <c r="A2219" s="24">
        <v>21229</v>
      </c>
      <c r="B2219" s="25" t="s">
        <v>2437</v>
      </c>
      <c r="C2219" s="46">
        <v>1242</v>
      </c>
      <c r="D2219" s="46">
        <v>1242</v>
      </c>
      <c r="E2219" s="53">
        <v>19</v>
      </c>
      <c r="F2219" s="54">
        <v>930.08</v>
      </c>
      <c r="G2219" s="46">
        <v>930.08</v>
      </c>
      <c r="H2219" s="53">
        <v>0</v>
      </c>
      <c r="I2219" s="54">
        <v>98.225040000000007</v>
      </c>
      <c r="J2219" s="46">
        <v>98.225040000000007</v>
      </c>
      <c r="K2219" s="54">
        <v>11.17803</v>
      </c>
      <c r="L2219" s="46">
        <v>15.776120000000001</v>
      </c>
      <c r="M2219" s="53">
        <f t="shared" si="136"/>
        <v>-4.5980900000000009</v>
      </c>
      <c r="N2219" s="11">
        <v>2.0822237681469109</v>
      </c>
      <c r="O2219" s="11">
        <v>2.938747886088859</v>
      </c>
      <c r="P2219" s="11">
        <v>-0.85652411794194805</v>
      </c>
      <c r="Q2219" s="26">
        <v>11030</v>
      </c>
      <c r="R2219">
        <v>77220</v>
      </c>
      <c r="S2219">
        <v>8640</v>
      </c>
      <c r="T2219" s="27">
        <f t="shared" si="137"/>
        <v>96890</v>
      </c>
      <c r="U2219" s="46" t="str">
        <f t="shared" si="138"/>
        <v>KY</v>
      </c>
      <c r="V2219">
        <f t="shared" si="139"/>
        <v>201746.6608957542</v>
      </c>
    </row>
    <row r="2220" spans="1:22" x14ac:dyDescent="0.2">
      <c r="A2220" s="24">
        <v>1057</v>
      </c>
      <c r="B2220" s="25" t="s">
        <v>2438</v>
      </c>
      <c r="C2220" s="46">
        <v>1039</v>
      </c>
      <c r="D2220" s="46">
        <v>1039</v>
      </c>
      <c r="E2220" s="53">
        <v>1039</v>
      </c>
      <c r="F2220" s="54">
        <v>667.28</v>
      </c>
      <c r="G2220" s="46">
        <v>667.28</v>
      </c>
      <c r="H2220" s="53">
        <v>667.28</v>
      </c>
      <c r="I2220" s="54">
        <v>98.098460000000003</v>
      </c>
      <c r="J2220" s="46">
        <v>98.098460000000003</v>
      </c>
      <c r="K2220" s="54">
        <v>11.45387</v>
      </c>
      <c r="L2220" s="46">
        <v>16.62895</v>
      </c>
      <c r="M2220" s="53">
        <f t="shared" si="136"/>
        <v>-5.1750799999999995</v>
      </c>
      <c r="N2220" s="11">
        <v>2.133606758191279</v>
      </c>
      <c r="O2220" s="11">
        <v>3.097611558505978</v>
      </c>
      <c r="P2220" s="11">
        <v>-0.96400480031469915</v>
      </c>
      <c r="Q2220" s="26">
        <v>18320</v>
      </c>
      <c r="R2220">
        <v>15200</v>
      </c>
      <c r="S2220">
        <v>5180</v>
      </c>
      <c r="T2220" s="27">
        <f t="shared" si="137"/>
        <v>38700</v>
      </c>
      <c r="U2220" s="46" t="str">
        <f t="shared" si="138"/>
        <v>AL</v>
      </c>
      <c r="V2220">
        <f t="shared" si="139"/>
        <v>82570.581542002503</v>
      </c>
    </row>
    <row r="2221" spans="1:22" x14ac:dyDescent="0.2">
      <c r="A2221" s="24">
        <v>54057</v>
      </c>
      <c r="B2221" s="25" t="s">
        <v>2439</v>
      </c>
      <c r="C2221" s="46">
        <v>326</v>
      </c>
      <c r="D2221" s="46">
        <v>0</v>
      </c>
      <c r="E2221" s="53">
        <v>0</v>
      </c>
      <c r="F2221" s="54">
        <v>71.820009999999996</v>
      </c>
      <c r="G2221" s="46">
        <v>0</v>
      </c>
      <c r="H2221" s="53">
        <v>0</v>
      </c>
      <c r="I2221" s="54"/>
      <c r="J2221" s="46">
        <v>98.043480000000002</v>
      </c>
      <c r="K2221" s="54">
        <v>25.092410000000001</v>
      </c>
      <c r="L2221" s="46">
        <v>23.264189999999999</v>
      </c>
      <c r="M2221" s="53">
        <f t="shared" si="136"/>
        <v>1.8282200000000017</v>
      </c>
      <c r="N2221" s="11">
        <v>4.6741700015196992</v>
      </c>
      <c r="O2221" s="11">
        <v>4.3336123954476493</v>
      </c>
      <c r="P2221" s="11">
        <v>0.34055760607204938</v>
      </c>
      <c r="Q2221" s="26">
        <v>1340</v>
      </c>
      <c r="R2221">
        <v>27790</v>
      </c>
      <c r="S2221">
        <v>0</v>
      </c>
      <c r="T2221" s="27">
        <f t="shared" si="137"/>
        <v>29130</v>
      </c>
      <c r="U2221" s="46" t="str">
        <f t="shared" si="138"/>
        <v>WV</v>
      </c>
      <c r="V2221">
        <f t="shared" si="139"/>
        <v>136158.57214426884</v>
      </c>
    </row>
    <row r="2222" spans="1:22" x14ac:dyDescent="0.2">
      <c r="A2222" s="24">
        <v>37107</v>
      </c>
      <c r="B2222" s="25" t="s">
        <v>2440</v>
      </c>
      <c r="C2222" s="46">
        <v>704</v>
      </c>
      <c r="D2222" s="46">
        <v>975</v>
      </c>
      <c r="E2222" s="53">
        <v>98</v>
      </c>
      <c r="F2222" s="54">
        <v>449.58</v>
      </c>
      <c r="G2222" s="46">
        <v>720.58</v>
      </c>
      <c r="H2222" s="53">
        <v>0</v>
      </c>
      <c r="I2222" s="54">
        <v>97.971879999999999</v>
      </c>
      <c r="J2222" s="46">
        <v>97.971879999999999</v>
      </c>
      <c r="K2222" s="54">
        <v>12.054080000000001</v>
      </c>
      <c r="L2222" s="46">
        <v>19.36158</v>
      </c>
      <c r="M2222" s="53">
        <f t="shared" si="136"/>
        <v>-7.3074999999999992</v>
      </c>
      <c r="N2222" s="11">
        <v>2.2454128213240012</v>
      </c>
      <c r="O2222" s="11">
        <v>3.6066410686747021</v>
      </c>
      <c r="P2222" s="11">
        <v>-1.3612282473507009</v>
      </c>
      <c r="Q2222" s="26">
        <v>95190</v>
      </c>
      <c r="R2222">
        <v>8100</v>
      </c>
      <c r="S2222">
        <v>23420</v>
      </c>
      <c r="T2222" s="27">
        <f t="shared" si="137"/>
        <v>126710</v>
      </c>
      <c r="U2222" s="46" t="str">
        <f t="shared" si="138"/>
        <v>NC</v>
      </c>
      <c r="V2222">
        <f t="shared" si="139"/>
        <v>284516.25858996419</v>
      </c>
    </row>
    <row r="2223" spans="1:22" x14ac:dyDescent="0.2">
      <c r="A2223" s="24">
        <v>13277</v>
      </c>
      <c r="B2223" s="25" t="s">
        <v>2441</v>
      </c>
      <c r="C2223" s="46">
        <v>972</v>
      </c>
      <c r="D2223" s="46">
        <v>1256</v>
      </c>
      <c r="E2223" s="53">
        <v>437</v>
      </c>
      <c r="F2223" s="54">
        <v>462</v>
      </c>
      <c r="G2223" s="46">
        <v>746</v>
      </c>
      <c r="H2223" s="53">
        <v>0</v>
      </c>
      <c r="I2223" s="54">
        <v>97.845309999999998</v>
      </c>
      <c r="J2223" s="46">
        <v>97.845309999999998</v>
      </c>
      <c r="K2223" s="54">
        <v>12.63697</v>
      </c>
      <c r="L2223" s="46">
        <v>21.20082</v>
      </c>
      <c r="M2223" s="53">
        <f t="shared" si="136"/>
        <v>-8.5638500000000004</v>
      </c>
      <c r="N2223" s="11">
        <v>2.353992545319656</v>
      </c>
      <c r="O2223" s="11">
        <v>3.949251460964446</v>
      </c>
      <c r="P2223" s="11">
        <v>-1.5952589156447901</v>
      </c>
      <c r="Q2223" s="26">
        <v>56570</v>
      </c>
      <c r="R2223">
        <v>17620</v>
      </c>
      <c r="S2223">
        <v>10230</v>
      </c>
      <c r="T2223" s="27">
        <f t="shared" si="137"/>
        <v>84420</v>
      </c>
      <c r="U2223" s="46" t="str">
        <f t="shared" si="138"/>
        <v>GA</v>
      </c>
      <c r="V2223">
        <f t="shared" si="139"/>
        <v>198724.05067588534</v>
      </c>
    </row>
    <row r="2224" spans="1:22" x14ac:dyDescent="0.2">
      <c r="A2224" s="24">
        <v>26109</v>
      </c>
      <c r="B2224" s="25" t="s">
        <v>2442</v>
      </c>
      <c r="C2224" s="46">
        <v>728</v>
      </c>
      <c r="D2224" s="46">
        <v>728</v>
      </c>
      <c r="E2224" s="53">
        <v>106</v>
      </c>
      <c r="F2224" s="54">
        <v>573.86</v>
      </c>
      <c r="G2224" s="46">
        <v>573.86</v>
      </c>
      <c r="H2224" s="53">
        <v>0</v>
      </c>
      <c r="I2224" s="54">
        <v>97.845309999999998</v>
      </c>
      <c r="J2224" s="46">
        <v>97.845309999999998</v>
      </c>
      <c r="K2224" s="54">
        <v>17.013680000000001</v>
      </c>
      <c r="L2224" s="46">
        <v>14.788169999999999</v>
      </c>
      <c r="M2224" s="53">
        <f t="shared" si="136"/>
        <v>2.2255100000000017</v>
      </c>
      <c r="N2224" s="11">
        <v>3.1692783862313609</v>
      </c>
      <c r="O2224" s="11">
        <v>2.7547142977248331</v>
      </c>
      <c r="P2224" s="11">
        <v>0.41456408850652898</v>
      </c>
      <c r="Q2224" s="26">
        <v>43020</v>
      </c>
      <c r="R2224">
        <v>10000</v>
      </c>
      <c r="S2224">
        <v>23570</v>
      </c>
      <c r="T2224" s="27">
        <f t="shared" si="137"/>
        <v>76590</v>
      </c>
      <c r="U2224" s="46" t="str">
        <f t="shared" si="138"/>
        <v>MI</v>
      </c>
      <c r="V2224">
        <f t="shared" si="139"/>
        <v>242735.03160145992</v>
      </c>
    </row>
    <row r="2225" spans="1:22" x14ac:dyDescent="0.2">
      <c r="A2225" s="24">
        <v>21119</v>
      </c>
      <c r="B2225" s="25" t="s">
        <v>2443</v>
      </c>
      <c r="C2225" s="46">
        <v>512.29100000000005</v>
      </c>
      <c r="D2225" s="46">
        <v>512.29100000000005</v>
      </c>
      <c r="E2225" s="53">
        <v>113.66800000000001</v>
      </c>
      <c r="F2225" s="54">
        <v>397.79239999999999</v>
      </c>
      <c r="G2225" s="46">
        <v>397.79239999999999</v>
      </c>
      <c r="H2225" s="53">
        <v>0</v>
      </c>
      <c r="I2225" s="54"/>
      <c r="J2225" s="46">
        <v>97.825590000000005</v>
      </c>
      <c r="K2225" s="54">
        <v>11.50741</v>
      </c>
      <c r="L2225" s="46">
        <v>16.596440000000001</v>
      </c>
      <c r="M2225" s="53">
        <f t="shared" si="136"/>
        <v>-5.0890300000000011</v>
      </c>
      <c r="N2225" s="11">
        <v>2.1435800952235282</v>
      </c>
      <c r="O2225" s="11">
        <v>3.0915556528855381</v>
      </c>
      <c r="P2225" s="11">
        <v>-0.94797555766201014</v>
      </c>
      <c r="Q2225" s="26">
        <v>20</v>
      </c>
      <c r="R2225">
        <v>1600</v>
      </c>
      <c r="S2225">
        <v>25330</v>
      </c>
      <c r="T2225" s="27">
        <f t="shared" si="137"/>
        <v>26950</v>
      </c>
      <c r="U2225" s="46" t="str">
        <f t="shared" si="138"/>
        <v>KY</v>
      </c>
      <c r="V2225">
        <f t="shared" si="139"/>
        <v>57769.483566274088</v>
      </c>
    </row>
    <row r="2226" spans="1:22" x14ac:dyDescent="0.2">
      <c r="A2226" s="24">
        <v>51005</v>
      </c>
      <c r="B2226" s="25" t="s">
        <v>2444</v>
      </c>
      <c r="C2226" s="46">
        <v>949</v>
      </c>
      <c r="D2226" s="46">
        <v>1088</v>
      </c>
      <c r="E2226" s="53">
        <v>327</v>
      </c>
      <c r="F2226" s="54">
        <v>672.1</v>
      </c>
      <c r="G2226" s="46">
        <v>811.1</v>
      </c>
      <c r="H2226" s="53">
        <v>50.100009999999997</v>
      </c>
      <c r="I2226" s="54"/>
      <c r="J2226" s="46">
        <v>97.774460000000005</v>
      </c>
      <c r="K2226" s="54">
        <v>11.15498</v>
      </c>
      <c r="L2226" s="46">
        <v>16.993200000000002</v>
      </c>
      <c r="M2226" s="53">
        <f t="shared" si="136"/>
        <v>-5.8382200000000015</v>
      </c>
      <c r="N2226" s="11">
        <v>2.0779300546879398</v>
      </c>
      <c r="O2226" s="11">
        <v>3.1654634078521968</v>
      </c>
      <c r="P2226" s="11">
        <v>-1.087533353164257</v>
      </c>
      <c r="Q2226" s="26">
        <v>1110</v>
      </c>
      <c r="R2226">
        <v>10210</v>
      </c>
      <c r="S2226">
        <v>0</v>
      </c>
      <c r="T2226" s="27">
        <f t="shared" si="137"/>
        <v>11320</v>
      </c>
      <c r="U2226" s="46" t="str">
        <f t="shared" si="138"/>
        <v>VA</v>
      </c>
      <c r="V2226">
        <f t="shared" si="139"/>
        <v>23522.16821906748</v>
      </c>
    </row>
    <row r="2227" spans="1:22" x14ac:dyDescent="0.2">
      <c r="A2227" s="24">
        <v>5001</v>
      </c>
      <c r="B2227" s="25" t="s">
        <v>2445</v>
      </c>
      <c r="C2227" s="46">
        <v>556</v>
      </c>
      <c r="D2227" s="46">
        <v>75</v>
      </c>
      <c r="E2227" s="53">
        <v>291</v>
      </c>
      <c r="F2227" s="54">
        <v>187.34</v>
      </c>
      <c r="G2227" s="46">
        <v>0</v>
      </c>
      <c r="H2227" s="53">
        <v>0</v>
      </c>
      <c r="I2227" s="54">
        <v>97.718720000000005</v>
      </c>
      <c r="J2227" s="46">
        <v>97.718720000000005</v>
      </c>
      <c r="K2227" s="54">
        <v>10.97367</v>
      </c>
      <c r="L2227" s="46">
        <v>15.757379999999999</v>
      </c>
      <c r="M2227" s="53">
        <f t="shared" si="136"/>
        <v>-4.7837099999999992</v>
      </c>
      <c r="N2227" s="11">
        <v>2.0441559467813839</v>
      </c>
      <c r="O2227" s="11">
        <v>2.9352570318493312</v>
      </c>
      <c r="P2227" s="11">
        <v>-0.89110108506794661</v>
      </c>
      <c r="Q2227" s="26">
        <v>350940</v>
      </c>
      <c r="R2227">
        <v>1150</v>
      </c>
      <c r="S2227">
        <v>70</v>
      </c>
      <c r="T2227" s="27">
        <f t="shared" si="137"/>
        <v>352160</v>
      </c>
      <c r="U2227" s="46" t="str">
        <f t="shared" si="138"/>
        <v>AR</v>
      </c>
      <c r="V2227">
        <f t="shared" si="139"/>
        <v>719869.95821853215</v>
      </c>
    </row>
    <row r="2228" spans="1:22" x14ac:dyDescent="0.2">
      <c r="A2228" s="24">
        <v>37097</v>
      </c>
      <c r="B2228" s="25" t="s">
        <v>2446</v>
      </c>
      <c r="C2228" s="46">
        <v>1484</v>
      </c>
      <c r="D2228" s="46">
        <v>1928</v>
      </c>
      <c r="E2228" s="53">
        <v>925</v>
      </c>
      <c r="F2228" s="54">
        <v>1219</v>
      </c>
      <c r="G2228" s="46">
        <v>1663</v>
      </c>
      <c r="H2228" s="53">
        <v>660</v>
      </c>
      <c r="I2228" s="54">
        <v>97.718720000000005</v>
      </c>
      <c r="J2228" s="46">
        <v>97.718720000000005</v>
      </c>
      <c r="K2228" s="54">
        <v>11.946210000000001</v>
      </c>
      <c r="L2228" s="46">
        <v>18.61054</v>
      </c>
      <c r="M2228" s="53">
        <f t="shared" si="136"/>
        <v>-6.6643299999999996</v>
      </c>
      <c r="N2228" s="11">
        <v>2.2253189874489792</v>
      </c>
      <c r="O2228" s="11">
        <v>3.4667386584262898</v>
      </c>
      <c r="P2228" s="11">
        <v>-1.24141967097731</v>
      </c>
      <c r="Q2228" s="26">
        <v>2260</v>
      </c>
      <c r="R2228">
        <v>133000</v>
      </c>
      <c r="S2228">
        <v>17060</v>
      </c>
      <c r="T2228" s="27">
        <f t="shared" si="137"/>
        <v>152320</v>
      </c>
      <c r="U2228" s="46" t="str">
        <f t="shared" si="138"/>
        <v>NC</v>
      </c>
      <c r="V2228">
        <f t="shared" si="139"/>
        <v>338960.58816822851</v>
      </c>
    </row>
    <row r="2229" spans="1:22" x14ac:dyDescent="0.2">
      <c r="A2229" s="24">
        <v>36111</v>
      </c>
      <c r="B2229" s="25" t="s">
        <v>2447</v>
      </c>
      <c r="C2229" s="46">
        <v>2041</v>
      </c>
      <c r="D2229" s="46">
        <v>892</v>
      </c>
      <c r="E2229" s="53">
        <v>620</v>
      </c>
      <c r="F2229" s="54">
        <v>1776.2</v>
      </c>
      <c r="G2229" s="46">
        <v>627.20000000000005</v>
      </c>
      <c r="H2229" s="53">
        <v>355.2</v>
      </c>
      <c r="I2229" s="54"/>
      <c r="J2229" s="46">
        <v>97.599720000000005</v>
      </c>
      <c r="K2229" s="54">
        <v>23.529129999999999</v>
      </c>
      <c r="L2229" s="46">
        <v>21.91872</v>
      </c>
      <c r="M2229" s="53">
        <f t="shared" si="136"/>
        <v>1.6104099999999981</v>
      </c>
      <c r="N2229" s="11">
        <v>4.3829649526632632</v>
      </c>
      <c r="O2229" s="11">
        <v>4.0829806103004804</v>
      </c>
      <c r="P2229" s="11">
        <v>0.29998434236278337</v>
      </c>
      <c r="Q2229" s="26">
        <v>30290</v>
      </c>
      <c r="R2229">
        <v>32870</v>
      </c>
      <c r="S2229">
        <v>1850</v>
      </c>
      <c r="T2229" s="27">
        <f t="shared" si="137"/>
        <v>65010</v>
      </c>
      <c r="U2229" s="46" t="str">
        <f t="shared" si="138"/>
        <v>NY</v>
      </c>
      <c r="V2229">
        <f t="shared" si="139"/>
        <v>284936.55157263874</v>
      </c>
    </row>
    <row r="2230" spans="1:22" x14ac:dyDescent="0.2">
      <c r="A2230" s="24">
        <v>21003</v>
      </c>
      <c r="B2230" s="25" t="s">
        <v>2448</v>
      </c>
      <c r="C2230" s="46">
        <v>1167</v>
      </c>
      <c r="D2230" s="46">
        <v>1167</v>
      </c>
      <c r="E2230" s="53">
        <v>94</v>
      </c>
      <c r="F2230" s="54">
        <v>932.26</v>
      </c>
      <c r="G2230" s="46">
        <v>932.26</v>
      </c>
      <c r="H2230" s="53">
        <v>0</v>
      </c>
      <c r="I2230" s="54"/>
      <c r="J2230" s="46">
        <v>97.517229999999998</v>
      </c>
      <c r="K2230" s="54">
        <v>11.637729999999999</v>
      </c>
      <c r="L2230" s="46">
        <v>16.4208</v>
      </c>
      <c r="M2230" s="53">
        <f t="shared" si="136"/>
        <v>-4.7830700000000004</v>
      </c>
      <c r="N2230" s="11">
        <v>2.1678558756128181</v>
      </c>
      <c r="O2230" s="11">
        <v>3.0588377426064159</v>
      </c>
      <c r="P2230" s="11">
        <v>-0.89098186699359794</v>
      </c>
      <c r="Q2230" s="26">
        <v>5370</v>
      </c>
      <c r="R2230">
        <v>85800</v>
      </c>
      <c r="S2230">
        <v>9300</v>
      </c>
      <c r="T2230" s="27">
        <f t="shared" si="137"/>
        <v>100470</v>
      </c>
      <c r="U2230" s="46" t="str">
        <f t="shared" si="138"/>
        <v>KY</v>
      </c>
      <c r="V2230">
        <f t="shared" si="139"/>
        <v>217804.47982281985</v>
      </c>
    </row>
    <row r="2231" spans="1:22" x14ac:dyDescent="0.2">
      <c r="A2231" s="24">
        <v>48037</v>
      </c>
      <c r="B2231" s="25" t="s">
        <v>2449</v>
      </c>
      <c r="C2231" s="46">
        <v>1478</v>
      </c>
      <c r="D2231" s="46">
        <v>1478</v>
      </c>
      <c r="E2231" s="53">
        <v>926</v>
      </c>
      <c r="F2231" s="54">
        <v>1326.32</v>
      </c>
      <c r="G2231" s="46">
        <v>1326.32</v>
      </c>
      <c r="H2231" s="53">
        <v>774.32</v>
      </c>
      <c r="I2231" s="54">
        <v>97.46557</v>
      </c>
      <c r="J2231" s="46">
        <v>97.46557</v>
      </c>
      <c r="K2231" s="54">
        <v>11.415050000000001</v>
      </c>
      <c r="L2231" s="46">
        <v>16.219740000000002</v>
      </c>
      <c r="M2231" s="53">
        <f t="shared" si="136"/>
        <v>-4.8046900000000008</v>
      </c>
      <c r="N2231" s="11">
        <v>2.1263754368690551</v>
      </c>
      <c r="O2231" s="11">
        <v>3.021384639436751</v>
      </c>
      <c r="P2231" s="11">
        <v>-0.89500920256769612</v>
      </c>
      <c r="Q2231" s="26">
        <v>15970</v>
      </c>
      <c r="R2231">
        <v>149590</v>
      </c>
      <c r="S2231">
        <v>50</v>
      </c>
      <c r="T2231" s="27">
        <f t="shared" si="137"/>
        <v>165610</v>
      </c>
      <c r="U2231" s="46" t="str">
        <f t="shared" si="138"/>
        <v>TX</v>
      </c>
      <c r="V2231">
        <f t="shared" si="139"/>
        <v>352149.03609988419</v>
      </c>
    </row>
    <row r="2232" spans="1:22" x14ac:dyDescent="0.2">
      <c r="A2232" s="24">
        <v>42103</v>
      </c>
      <c r="B2232" s="25" t="s">
        <v>2450</v>
      </c>
      <c r="C2232" s="46">
        <v>2370</v>
      </c>
      <c r="D2232" s="46">
        <v>3761</v>
      </c>
      <c r="E2232" s="53">
        <v>1273</v>
      </c>
      <c r="F2232" s="54">
        <v>1793.12</v>
      </c>
      <c r="G2232" s="46">
        <v>3184.12</v>
      </c>
      <c r="H2232" s="53">
        <v>696.12</v>
      </c>
      <c r="I2232" s="54"/>
      <c r="J2232" s="46">
        <v>97.455309999999997</v>
      </c>
      <c r="K2232" s="54">
        <v>24.367719999999998</v>
      </c>
      <c r="L2232" s="46">
        <v>22.19089</v>
      </c>
      <c r="M2232" s="53">
        <f t="shared" si="136"/>
        <v>2.1768299999999989</v>
      </c>
      <c r="N2232" s="11">
        <v>4.5391760229261191</v>
      </c>
      <c r="O2232" s="11">
        <v>4.1336799591997524</v>
      </c>
      <c r="P2232" s="11">
        <v>0.40549606372636682</v>
      </c>
      <c r="Q2232" s="26">
        <v>660</v>
      </c>
      <c r="R2232">
        <v>1750</v>
      </c>
      <c r="S2232">
        <v>410</v>
      </c>
      <c r="T2232" s="27">
        <f t="shared" si="137"/>
        <v>2820</v>
      </c>
      <c r="U2232" s="46" t="str">
        <f t="shared" si="138"/>
        <v>PA</v>
      </c>
      <c r="V2232">
        <f t="shared" si="139"/>
        <v>12800.476384651656</v>
      </c>
    </row>
    <row r="2233" spans="1:22" x14ac:dyDescent="0.2">
      <c r="A2233" s="24">
        <v>13157</v>
      </c>
      <c r="B2233" s="25" t="s">
        <v>2451</v>
      </c>
      <c r="C2233" s="46">
        <v>552</v>
      </c>
      <c r="D2233" s="46">
        <v>706</v>
      </c>
      <c r="E2233" s="53">
        <v>507</v>
      </c>
      <c r="F2233" s="54">
        <v>187.36</v>
      </c>
      <c r="G2233" s="46">
        <v>341.36</v>
      </c>
      <c r="H2233" s="53">
        <v>142.36000000000001</v>
      </c>
      <c r="I2233" s="54">
        <v>97.338989999999995</v>
      </c>
      <c r="J2233" s="46">
        <v>97.338989999999995</v>
      </c>
      <c r="K2233" s="54">
        <v>11.57199</v>
      </c>
      <c r="L2233" s="46">
        <v>18.912299999999998</v>
      </c>
      <c r="M2233" s="53">
        <f t="shared" si="136"/>
        <v>-7.3403099999999988</v>
      </c>
      <c r="N2233" s="11">
        <v>2.1556099440382939</v>
      </c>
      <c r="O2233" s="11">
        <v>3.522949980481787</v>
      </c>
      <c r="P2233" s="11">
        <v>-1.367340036443492</v>
      </c>
      <c r="Q2233" s="26">
        <v>380</v>
      </c>
      <c r="R2233">
        <v>64260</v>
      </c>
      <c r="S2233">
        <v>19720</v>
      </c>
      <c r="T2233" s="27">
        <f t="shared" si="137"/>
        <v>84360</v>
      </c>
      <c r="U2233" s="46" t="str">
        <f t="shared" si="138"/>
        <v>GA</v>
      </c>
      <c r="V2233">
        <f t="shared" si="139"/>
        <v>181847.25487907047</v>
      </c>
    </row>
    <row r="2234" spans="1:22" x14ac:dyDescent="0.2">
      <c r="A2234" s="24">
        <v>17083</v>
      </c>
      <c r="B2234" s="25" t="s">
        <v>2452</v>
      </c>
      <c r="C2234" s="46">
        <v>1711</v>
      </c>
      <c r="D2234" s="46">
        <v>1711</v>
      </c>
      <c r="E2234" s="53">
        <v>111</v>
      </c>
      <c r="F2234" s="54">
        <v>1634.14</v>
      </c>
      <c r="G2234" s="46">
        <v>1634.14</v>
      </c>
      <c r="H2234" s="53">
        <v>34.14</v>
      </c>
      <c r="I2234" s="54">
        <v>97.338989999999995</v>
      </c>
      <c r="J2234" s="46">
        <v>97.338989999999995</v>
      </c>
      <c r="K2234" s="54">
        <v>13.345219999999999</v>
      </c>
      <c r="L2234" s="46">
        <v>11.94068</v>
      </c>
      <c r="M2234" s="53">
        <f t="shared" si="136"/>
        <v>1.404539999999999</v>
      </c>
      <c r="N2234" s="11">
        <v>2.4859241096283982</v>
      </c>
      <c r="O2234" s="11">
        <v>2.2242888687753091</v>
      </c>
      <c r="P2234" s="11">
        <v>0.26163524085308948</v>
      </c>
      <c r="Q2234" s="26">
        <v>108840</v>
      </c>
      <c r="R2234">
        <v>24380</v>
      </c>
      <c r="S2234">
        <v>20</v>
      </c>
      <c r="T2234" s="27">
        <f t="shared" si="137"/>
        <v>133240</v>
      </c>
      <c r="U2234" s="46" t="str">
        <f t="shared" si="138"/>
        <v>IL</v>
      </c>
      <c r="V2234">
        <f t="shared" si="139"/>
        <v>331224.52836688777</v>
      </c>
    </row>
    <row r="2235" spans="1:22" x14ac:dyDescent="0.2">
      <c r="A2235" s="24">
        <v>47069</v>
      </c>
      <c r="B2235" s="25" t="s">
        <v>2453</v>
      </c>
      <c r="C2235" s="46">
        <v>981</v>
      </c>
      <c r="D2235" s="46">
        <v>817</v>
      </c>
      <c r="E2235" s="53">
        <v>327</v>
      </c>
      <c r="F2235" s="54">
        <v>726.4</v>
      </c>
      <c r="G2235" s="46">
        <v>562.4</v>
      </c>
      <c r="H2235" s="53">
        <v>72.400009999999995</v>
      </c>
      <c r="I2235" s="54">
        <v>97.212410000000006</v>
      </c>
      <c r="J2235" s="46">
        <v>97.212410000000006</v>
      </c>
      <c r="K2235" s="54">
        <v>11.38391</v>
      </c>
      <c r="L2235" s="46">
        <v>16.364059999999998</v>
      </c>
      <c r="M2235" s="53">
        <f t="shared" si="136"/>
        <v>-4.9801499999999983</v>
      </c>
      <c r="N2235" s="11">
        <v>2.120574732439017</v>
      </c>
      <c r="O2235" s="11">
        <v>3.048268315202423</v>
      </c>
      <c r="P2235" s="11">
        <v>-0.92769358276340608</v>
      </c>
      <c r="Q2235" s="26">
        <v>55470</v>
      </c>
      <c r="R2235">
        <v>55400</v>
      </c>
      <c r="S2235">
        <v>830</v>
      </c>
      <c r="T2235" s="27">
        <f t="shared" si="137"/>
        <v>111700</v>
      </c>
      <c r="U2235" s="46" t="str">
        <f t="shared" si="138"/>
        <v>TN</v>
      </c>
      <c r="V2235">
        <f t="shared" si="139"/>
        <v>236868.19761343818</v>
      </c>
    </row>
    <row r="2236" spans="1:22" x14ac:dyDescent="0.2">
      <c r="A2236" s="24">
        <v>40135</v>
      </c>
      <c r="B2236" s="25" t="s">
        <v>2454</v>
      </c>
      <c r="C2236" s="46">
        <v>762</v>
      </c>
      <c r="D2236" s="46">
        <v>762</v>
      </c>
      <c r="E2236" s="53">
        <v>762</v>
      </c>
      <c r="F2236" s="54">
        <v>557.9</v>
      </c>
      <c r="G2236" s="46">
        <v>557.9</v>
      </c>
      <c r="H2236" s="53">
        <v>557.9</v>
      </c>
      <c r="I2236" s="54"/>
      <c r="J2236" s="46">
        <v>97.001720000000006</v>
      </c>
      <c r="K2236" s="54">
        <v>11.502039999999999</v>
      </c>
      <c r="L2236" s="46">
        <v>16.053129999999999</v>
      </c>
      <c r="M2236" s="53">
        <f t="shared" si="136"/>
        <v>-4.5510900000000003</v>
      </c>
      <c r="N2236" s="11">
        <v>2.1425797810684442</v>
      </c>
      <c r="O2236" s="11">
        <v>2.9903488216753962</v>
      </c>
      <c r="P2236" s="11">
        <v>-0.84776904060695202</v>
      </c>
      <c r="Q2236" s="26">
        <v>7270</v>
      </c>
      <c r="R2236">
        <v>171590</v>
      </c>
      <c r="S2236">
        <v>23440</v>
      </c>
      <c r="T2236" s="27">
        <f t="shared" si="137"/>
        <v>202300</v>
      </c>
      <c r="U2236" s="46" t="str">
        <f t="shared" si="138"/>
        <v>OK</v>
      </c>
      <c r="V2236">
        <f t="shared" si="139"/>
        <v>433443.88971014624</v>
      </c>
    </row>
    <row r="2237" spans="1:22" x14ac:dyDescent="0.2">
      <c r="A2237" s="24">
        <v>47169</v>
      </c>
      <c r="B2237" s="25" t="s">
        <v>2455</v>
      </c>
      <c r="C2237" s="46">
        <v>1687</v>
      </c>
      <c r="D2237" s="46">
        <v>1118</v>
      </c>
      <c r="E2237" s="53">
        <v>57</v>
      </c>
      <c r="F2237" s="54">
        <v>1425.22</v>
      </c>
      <c r="G2237" s="46">
        <v>856.22</v>
      </c>
      <c r="H2237" s="53">
        <v>0</v>
      </c>
      <c r="I2237" s="54"/>
      <c r="J2237" s="46">
        <v>96.777519999999996</v>
      </c>
      <c r="K2237" s="54">
        <v>11.727209999999999</v>
      </c>
      <c r="L2237" s="46">
        <v>16.91057</v>
      </c>
      <c r="M2237" s="53">
        <f t="shared" si="136"/>
        <v>-5.1833600000000004</v>
      </c>
      <c r="N2237" s="11">
        <v>2.184524052632721</v>
      </c>
      <c r="O2237" s="11">
        <v>3.15007123678431</v>
      </c>
      <c r="P2237" s="11">
        <v>-0.96554718415158802</v>
      </c>
      <c r="Q2237" s="26">
        <v>3840</v>
      </c>
      <c r="R2237">
        <v>20260</v>
      </c>
      <c r="S2237">
        <v>2330</v>
      </c>
      <c r="T2237" s="27">
        <f t="shared" si="137"/>
        <v>26430</v>
      </c>
      <c r="U2237" s="46" t="str">
        <f t="shared" si="138"/>
        <v>TN</v>
      </c>
      <c r="V2237">
        <f t="shared" si="139"/>
        <v>57736.970711082817</v>
      </c>
    </row>
    <row r="2238" spans="1:22" x14ac:dyDescent="0.2">
      <c r="A2238" s="24">
        <v>42083</v>
      </c>
      <c r="B2238" s="25" t="s">
        <v>2456</v>
      </c>
      <c r="C2238" s="46">
        <v>1056</v>
      </c>
      <c r="D2238" s="46">
        <v>1056</v>
      </c>
      <c r="E2238" s="53">
        <v>139</v>
      </c>
      <c r="F2238" s="54">
        <v>812.66</v>
      </c>
      <c r="G2238" s="46">
        <v>812.66</v>
      </c>
      <c r="H2238" s="53">
        <v>0</v>
      </c>
      <c r="I2238" s="54"/>
      <c r="J2238" s="46">
        <v>96.741200000000006</v>
      </c>
      <c r="K2238" s="54">
        <v>23.96059</v>
      </c>
      <c r="L2238" s="46">
        <v>22.03378</v>
      </c>
      <c r="M2238" s="53">
        <f t="shared" si="136"/>
        <v>1.9268099999999997</v>
      </c>
      <c r="N2238" s="11">
        <v>4.463336562598526</v>
      </c>
      <c r="O2238" s="11">
        <v>4.1044137847295126</v>
      </c>
      <c r="P2238" s="11">
        <v>0.35892277786901178</v>
      </c>
      <c r="Q2238" s="26">
        <v>3190</v>
      </c>
      <c r="R2238">
        <v>38070</v>
      </c>
      <c r="S2238">
        <v>6840</v>
      </c>
      <c r="T2238" s="27">
        <f t="shared" si="137"/>
        <v>48100</v>
      </c>
      <c r="U2238" s="46" t="str">
        <f t="shared" si="138"/>
        <v>PA</v>
      </c>
      <c r="V2238">
        <f t="shared" si="139"/>
        <v>214686.4886609891</v>
      </c>
    </row>
    <row r="2239" spans="1:22" x14ac:dyDescent="0.2">
      <c r="A2239" s="24">
        <v>51127</v>
      </c>
      <c r="B2239" s="25" t="s">
        <v>2457</v>
      </c>
      <c r="C2239" s="46">
        <v>1556</v>
      </c>
      <c r="D2239" s="46">
        <v>1671</v>
      </c>
      <c r="E2239" s="53">
        <v>1733</v>
      </c>
      <c r="F2239" s="54">
        <v>1182.98</v>
      </c>
      <c r="G2239" s="46">
        <v>1297.98</v>
      </c>
      <c r="H2239" s="53">
        <v>1359.98</v>
      </c>
      <c r="I2239" s="54"/>
      <c r="J2239" s="46">
        <v>96.716329999999999</v>
      </c>
      <c r="K2239" s="54">
        <v>12.679919999999999</v>
      </c>
      <c r="L2239" s="46">
        <v>20.30245</v>
      </c>
      <c r="M2239" s="53">
        <f t="shared" si="136"/>
        <v>-7.6225300000000011</v>
      </c>
      <c r="N2239" s="11">
        <v>2.361993195777913</v>
      </c>
      <c r="O2239" s="11">
        <v>3.7819046774444391</v>
      </c>
      <c r="P2239" s="11">
        <v>-1.4199114816665259</v>
      </c>
      <c r="Q2239" s="26">
        <v>9700</v>
      </c>
      <c r="R2239">
        <v>13950</v>
      </c>
      <c r="S2239">
        <v>0</v>
      </c>
      <c r="T2239" s="27">
        <f t="shared" si="137"/>
        <v>23650</v>
      </c>
      <c r="U2239" s="46" t="str">
        <f t="shared" si="138"/>
        <v>VA</v>
      </c>
      <c r="V2239">
        <f t="shared" si="139"/>
        <v>55861.139080147645</v>
      </c>
    </row>
    <row r="2240" spans="1:22" x14ac:dyDescent="0.2">
      <c r="A2240" s="24">
        <v>54023</v>
      </c>
      <c r="B2240" s="25" t="s">
        <v>2458</v>
      </c>
      <c r="C2240" s="46">
        <v>1141</v>
      </c>
      <c r="D2240" s="46">
        <v>0</v>
      </c>
      <c r="E2240" s="53">
        <v>31</v>
      </c>
      <c r="F2240" s="54">
        <v>902.88</v>
      </c>
      <c r="G2240" s="46">
        <v>0</v>
      </c>
      <c r="H2240" s="53">
        <v>0</v>
      </c>
      <c r="I2240" s="54"/>
      <c r="J2240" s="46">
        <v>96.454220000000007</v>
      </c>
      <c r="K2240" s="54">
        <v>25.197019999999998</v>
      </c>
      <c r="L2240" s="46">
        <v>23.427</v>
      </c>
      <c r="M2240" s="53">
        <f t="shared" si="136"/>
        <v>1.7700199999999988</v>
      </c>
      <c r="N2240" s="11">
        <v>4.693656568328505</v>
      </c>
      <c r="O2240" s="11">
        <v>4.3639403558925576</v>
      </c>
      <c r="P2240" s="11">
        <v>0.32971621243594751</v>
      </c>
      <c r="Q2240" s="26">
        <v>1560</v>
      </c>
      <c r="R2240">
        <v>48420</v>
      </c>
      <c r="S2240">
        <v>0</v>
      </c>
      <c r="T2240" s="27">
        <f t="shared" si="137"/>
        <v>49980</v>
      </c>
      <c r="U2240" s="46" t="str">
        <f t="shared" si="138"/>
        <v>WV</v>
      </c>
      <c r="V2240">
        <f t="shared" si="139"/>
        <v>234588.95528505868</v>
      </c>
    </row>
    <row r="2241" spans="1:22" x14ac:dyDescent="0.2">
      <c r="A2241" s="24">
        <v>13283</v>
      </c>
      <c r="B2241" s="25" t="s">
        <v>2459</v>
      </c>
      <c r="C2241" s="46">
        <v>722</v>
      </c>
      <c r="D2241" s="46">
        <v>722</v>
      </c>
      <c r="E2241" s="53">
        <v>545</v>
      </c>
      <c r="F2241" s="54">
        <v>0</v>
      </c>
      <c r="G2241" s="46">
        <v>0</v>
      </c>
      <c r="H2241" s="53">
        <v>0</v>
      </c>
      <c r="I2241" s="54">
        <v>96.452929999999995</v>
      </c>
      <c r="J2241" s="46">
        <v>96.452929999999995</v>
      </c>
      <c r="K2241" s="54">
        <v>14.751720000000001</v>
      </c>
      <c r="L2241" s="46">
        <v>23.576090000000001</v>
      </c>
      <c r="M2241" s="53">
        <f t="shared" si="136"/>
        <v>-8.82437</v>
      </c>
      <c r="N2241" s="11">
        <v>2.7479244558341822</v>
      </c>
      <c r="O2241" s="11">
        <v>4.3917125788686127</v>
      </c>
      <c r="P2241" s="11">
        <v>-1.6437881230344309</v>
      </c>
      <c r="Q2241" s="26">
        <v>10390</v>
      </c>
      <c r="R2241">
        <v>7200</v>
      </c>
      <c r="S2241">
        <v>15160</v>
      </c>
      <c r="T2241" s="27">
        <f t="shared" si="137"/>
        <v>32750</v>
      </c>
      <c r="U2241" s="46" t="str">
        <f t="shared" si="138"/>
        <v>GA</v>
      </c>
      <c r="V2241">
        <f t="shared" si="139"/>
        <v>89994.525928569463</v>
      </c>
    </row>
    <row r="2242" spans="1:22" x14ac:dyDescent="0.2">
      <c r="A2242" s="24">
        <v>47101</v>
      </c>
      <c r="B2242" s="25" t="s">
        <v>2460</v>
      </c>
      <c r="C2242" s="46">
        <v>1395</v>
      </c>
      <c r="D2242" s="46">
        <v>1395</v>
      </c>
      <c r="E2242" s="53">
        <v>148</v>
      </c>
      <c r="F2242" s="54">
        <v>1180.54</v>
      </c>
      <c r="G2242" s="46">
        <v>1180.54</v>
      </c>
      <c r="H2242" s="53">
        <v>0</v>
      </c>
      <c r="I2242" s="54">
        <v>96.452929999999995</v>
      </c>
      <c r="J2242" s="46">
        <v>96.452929999999995</v>
      </c>
      <c r="K2242" s="54">
        <v>11.437049999999999</v>
      </c>
      <c r="L2242" s="46">
        <v>15.85003</v>
      </c>
      <c r="M2242" s="53">
        <f t="shared" si="136"/>
        <v>-4.412980000000001</v>
      </c>
      <c r="N2242" s="11">
        <v>2.1304735581747969</v>
      </c>
      <c r="O2242" s="11">
        <v>2.952515710893743</v>
      </c>
      <c r="P2242" s="11">
        <v>-0.82204215271894598</v>
      </c>
      <c r="Q2242" s="26">
        <v>2880</v>
      </c>
      <c r="R2242">
        <v>22550</v>
      </c>
      <c r="S2242">
        <v>4530</v>
      </c>
      <c r="T2242" s="27">
        <f t="shared" si="137"/>
        <v>29960</v>
      </c>
      <c r="U2242" s="46" t="str">
        <f t="shared" si="138"/>
        <v>TN</v>
      </c>
      <c r="V2242">
        <f t="shared" si="139"/>
        <v>63828.987802916912</v>
      </c>
    </row>
    <row r="2243" spans="1:22" x14ac:dyDescent="0.2">
      <c r="A2243" s="24">
        <v>54065</v>
      </c>
      <c r="B2243" s="25" t="s">
        <v>2461</v>
      </c>
      <c r="C2243" s="46">
        <v>1119</v>
      </c>
      <c r="D2243" s="46">
        <v>0</v>
      </c>
      <c r="E2243" s="53">
        <v>417</v>
      </c>
      <c r="F2243" s="54">
        <v>876.58</v>
      </c>
      <c r="G2243" s="46">
        <v>0</v>
      </c>
      <c r="H2243" s="53">
        <v>174.58</v>
      </c>
      <c r="I2243" s="54"/>
      <c r="J2243" s="46">
        <v>96.436009999999996</v>
      </c>
      <c r="K2243" s="54">
        <v>25.233339999999998</v>
      </c>
      <c r="L2243" s="46">
        <v>23.3934</v>
      </c>
      <c r="M2243" s="53">
        <f t="shared" si="136"/>
        <v>1.8399399999999986</v>
      </c>
      <c r="N2243" s="11">
        <v>4.7004221940478041</v>
      </c>
      <c r="O2243" s="11">
        <v>4.3576814069892418</v>
      </c>
      <c r="P2243" s="11">
        <v>0.34274078705856259</v>
      </c>
      <c r="Q2243" s="26">
        <v>1550</v>
      </c>
      <c r="R2243">
        <v>14520</v>
      </c>
      <c r="S2243">
        <v>0</v>
      </c>
      <c r="T2243" s="27">
        <f t="shared" si="137"/>
        <v>16070</v>
      </c>
      <c r="U2243" s="46" t="str">
        <f t="shared" si="138"/>
        <v>WV</v>
      </c>
      <c r="V2243">
        <f t="shared" si="139"/>
        <v>75535.784658348217</v>
      </c>
    </row>
    <row r="2244" spans="1:22" x14ac:dyDescent="0.2">
      <c r="A2244" s="24">
        <v>1027</v>
      </c>
      <c r="B2244" s="25" t="s">
        <v>2462</v>
      </c>
      <c r="C2244" s="46">
        <v>652</v>
      </c>
      <c r="D2244" s="46">
        <v>797</v>
      </c>
      <c r="E2244" s="53">
        <v>199</v>
      </c>
      <c r="F2244" s="54">
        <v>293.36</v>
      </c>
      <c r="G2244" s="46">
        <v>438.36</v>
      </c>
      <c r="H2244" s="53">
        <v>0</v>
      </c>
      <c r="I2244" s="54">
        <v>96.326350000000005</v>
      </c>
      <c r="J2244" s="46">
        <v>96.326350000000005</v>
      </c>
      <c r="K2244" s="54">
        <v>11.67328</v>
      </c>
      <c r="L2244" s="46">
        <v>16.535049999999998</v>
      </c>
      <c r="M2244" s="53">
        <f t="shared" si="136"/>
        <v>-4.8617699999999981</v>
      </c>
      <c r="N2244" s="11">
        <v>2.174478067086417</v>
      </c>
      <c r="O2244" s="11">
        <v>3.080120031660103</v>
      </c>
      <c r="P2244" s="11">
        <v>-0.90564196457368651</v>
      </c>
      <c r="Q2244" s="26">
        <v>20</v>
      </c>
      <c r="R2244">
        <v>31810</v>
      </c>
      <c r="S2244">
        <v>25990</v>
      </c>
      <c r="T2244" s="27">
        <f t="shared" si="137"/>
        <v>57820</v>
      </c>
      <c r="U2244" s="46" t="str">
        <f t="shared" si="138"/>
        <v>AL</v>
      </c>
      <c r="V2244">
        <f t="shared" si="139"/>
        <v>125728.32183893664</v>
      </c>
    </row>
    <row r="2245" spans="1:22" x14ac:dyDescent="0.2">
      <c r="A2245" s="24">
        <v>47189</v>
      </c>
      <c r="B2245" s="25" t="s">
        <v>2463</v>
      </c>
      <c r="C2245" s="46">
        <v>2392</v>
      </c>
      <c r="D2245" s="46">
        <v>2392</v>
      </c>
      <c r="E2245" s="53">
        <v>2392</v>
      </c>
      <c r="F2245" s="54">
        <v>2134.62</v>
      </c>
      <c r="G2245" s="46">
        <v>2134.62</v>
      </c>
      <c r="H2245" s="53">
        <v>2134.62</v>
      </c>
      <c r="I2245" s="54"/>
      <c r="J2245" s="46">
        <v>96.268150000000006</v>
      </c>
      <c r="K2245" s="54">
        <v>11.707369999999999</v>
      </c>
      <c r="L2245" s="46">
        <v>16.803080000000001</v>
      </c>
      <c r="M2245" s="53">
        <f t="shared" si="136"/>
        <v>-5.0957100000000022</v>
      </c>
      <c r="N2245" s="11">
        <v>2.1808282923279059</v>
      </c>
      <c r="O2245" s="11">
        <v>3.130048188640933</v>
      </c>
      <c r="P2245" s="11">
        <v>-0.94921989631302672</v>
      </c>
      <c r="Q2245" s="26">
        <v>12810</v>
      </c>
      <c r="R2245">
        <v>151210</v>
      </c>
      <c r="S2245">
        <v>5110</v>
      </c>
      <c r="T2245" s="27">
        <f t="shared" si="137"/>
        <v>169130</v>
      </c>
      <c r="U2245" s="46" t="str">
        <f t="shared" si="138"/>
        <v>TN</v>
      </c>
      <c r="V2245">
        <f t="shared" si="139"/>
        <v>368843.48908141872</v>
      </c>
    </row>
    <row r="2246" spans="1:22" x14ac:dyDescent="0.2">
      <c r="A2246" s="24">
        <v>36099</v>
      </c>
      <c r="B2246" s="25" t="s">
        <v>2464</v>
      </c>
      <c r="C2246" s="46">
        <v>1188</v>
      </c>
      <c r="D2246" s="46">
        <v>282</v>
      </c>
      <c r="E2246" s="53">
        <v>447</v>
      </c>
      <c r="F2246" s="54">
        <v>882.72</v>
      </c>
      <c r="G2246" s="46">
        <v>0</v>
      </c>
      <c r="H2246" s="53">
        <v>141.72</v>
      </c>
      <c r="I2246" s="54"/>
      <c r="J2246" s="46">
        <v>96.250519999999995</v>
      </c>
      <c r="K2246" s="54">
        <v>22.666309999999999</v>
      </c>
      <c r="L2246" s="46">
        <v>20.81531</v>
      </c>
      <c r="M2246" s="53">
        <f t="shared" si="136"/>
        <v>1.8509999999999991</v>
      </c>
      <c r="N2246" s="11">
        <v>4.2222403606168539</v>
      </c>
      <c r="O2246" s="11">
        <v>3.87743933621095</v>
      </c>
      <c r="P2246" s="11">
        <v>0.34480102440590438</v>
      </c>
      <c r="Q2246" s="26">
        <v>75340</v>
      </c>
      <c r="R2246">
        <v>53970</v>
      </c>
      <c r="S2246">
        <v>1740</v>
      </c>
      <c r="T2246" s="27">
        <f t="shared" si="137"/>
        <v>131050</v>
      </c>
      <c r="U2246" s="46" t="str">
        <f t="shared" si="138"/>
        <v>NY</v>
      </c>
      <c r="V2246">
        <f t="shared" si="139"/>
        <v>553324.59925883869</v>
      </c>
    </row>
    <row r="2247" spans="1:22" x14ac:dyDescent="0.2">
      <c r="A2247" s="24">
        <v>13013</v>
      </c>
      <c r="B2247" s="25" t="s">
        <v>2465</v>
      </c>
      <c r="C2247" s="46">
        <v>1243</v>
      </c>
      <c r="D2247" s="46">
        <v>1917</v>
      </c>
      <c r="E2247" s="53">
        <v>1242</v>
      </c>
      <c r="F2247" s="54">
        <v>813.06</v>
      </c>
      <c r="G2247" s="46">
        <v>1487.06</v>
      </c>
      <c r="H2247" s="53">
        <v>812.06</v>
      </c>
      <c r="I2247" s="54">
        <v>96.199780000000004</v>
      </c>
      <c r="J2247" s="46">
        <v>96.199780000000004</v>
      </c>
      <c r="K2247" s="54">
        <v>11.933009999999999</v>
      </c>
      <c r="L2247" s="46">
        <v>21.73527</v>
      </c>
      <c r="M2247" s="53">
        <f t="shared" si="136"/>
        <v>-9.8022600000000004</v>
      </c>
      <c r="N2247" s="11">
        <v>2.2228601146655329</v>
      </c>
      <c r="O2247" s="11">
        <v>4.0488078669578194</v>
      </c>
      <c r="P2247" s="11">
        <v>-1.825947752292286</v>
      </c>
      <c r="Q2247" s="26">
        <v>90</v>
      </c>
      <c r="R2247">
        <v>34020</v>
      </c>
      <c r="S2247">
        <v>7480</v>
      </c>
      <c r="T2247" s="27">
        <f t="shared" si="137"/>
        <v>41590</v>
      </c>
      <c r="U2247" s="46" t="str">
        <f t="shared" si="138"/>
        <v>GA</v>
      </c>
      <c r="V2247">
        <f t="shared" si="139"/>
        <v>92448.752168939507</v>
      </c>
    </row>
    <row r="2248" spans="1:22" x14ac:dyDescent="0.2">
      <c r="A2248" s="24">
        <v>22043</v>
      </c>
      <c r="B2248" s="25" t="s">
        <v>2466</v>
      </c>
      <c r="C2248" s="46">
        <v>1161</v>
      </c>
      <c r="D2248" s="46">
        <v>1161</v>
      </c>
      <c r="E2248" s="53">
        <v>1011</v>
      </c>
      <c r="F2248" s="54">
        <v>787.94</v>
      </c>
      <c r="G2248" s="46">
        <v>787.94</v>
      </c>
      <c r="H2248" s="53">
        <v>637.94000000000005</v>
      </c>
      <c r="I2248" s="54">
        <v>96.199780000000004</v>
      </c>
      <c r="J2248" s="46">
        <v>96.199780000000004</v>
      </c>
      <c r="K2248" s="54">
        <v>11.54734</v>
      </c>
      <c r="L2248" s="46">
        <v>16.798190000000002</v>
      </c>
      <c r="M2248" s="53">
        <f t="shared" si="136"/>
        <v>-5.2508500000000016</v>
      </c>
      <c r="N2248" s="11">
        <v>2.1510181853934509</v>
      </c>
      <c r="O2248" s="11">
        <v>3.129137288041612</v>
      </c>
      <c r="P2248" s="11">
        <v>-0.97811910264816004</v>
      </c>
      <c r="Q2248" s="26">
        <v>13520</v>
      </c>
      <c r="R2248">
        <v>18090</v>
      </c>
      <c r="S2248">
        <v>0</v>
      </c>
      <c r="T2248" s="27">
        <f t="shared" si="137"/>
        <v>31610</v>
      </c>
      <c r="U2248" s="46" t="str">
        <f t="shared" si="138"/>
        <v>LA</v>
      </c>
      <c r="V2248">
        <f t="shared" si="139"/>
        <v>67993.68484028698</v>
      </c>
    </row>
    <row r="2249" spans="1:22" x14ac:dyDescent="0.2">
      <c r="A2249" s="24">
        <v>51121</v>
      </c>
      <c r="B2249" s="25" t="s">
        <v>2467</v>
      </c>
      <c r="C2249" s="46">
        <v>1764</v>
      </c>
      <c r="D2249" s="46">
        <v>1764</v>
      </c>
      <c r="E2249" s="53">
        <v>394</v>
      </c>
      <c r="F2249" s="54">
        <v>1474.7</v>
      </c>
      <c r="G2249" s="46">
        <v>1474.7</v>
      </c>
      <c r="H2249" s="53">
        <v>104.7</v>
      </c>
      <c r="I2249" s="54">
        <v>96.199780000000004</v>
      </c>
      <c r="J2249" s="46">
        <v>96.199780000000004</v>
      </c>
      <c r="K2249" s="54">
        <v>11.47749</v>
      </c>
      <c r="L2249" s="46">
        <v>18.7179</v>
      </c>
      <c r="M2249" s="53">
        <f t="shared" si="136"/>
        <v>-7.2404100000000007</v>
      </c>
      <c r="N2249" s="11">
        <v>2.1380066502477169</v>
      </c>
      <c r="O2249" s="11">
        <v>3.486737490398315</v>
      </c>
      <c r="P2249" s="11">
        <v>-1.3487308401505971</v>
      </c>
      <c r="Q2249" s="26">
        <v>3260</v>
      </c>
      <c r="R2249">
        <v>54500</v>
      </c>
      <c r="S2249">
        <v>370</v>
      </c>
      <c r="T2249" s="27">
        <f t="shared" si="137"/>
        <v>58130</v>
      </c>
      <c r="U2249" s="46" t="str">
        <f t="shared" si="138"/>
        <v>VA</v>
      </c>
      <c r="V2249">
        <f t="shared" si="139"/>
        <v>124282.32657889978</v>
      </c>
    </row>
    <row r="2250" spans="1:22" x14ac:dyDescent="0.2">
      <c r="A2250" s="24">
        <v>40049</v>
      </c>
      <c r="B2250" s="25" t="s">
        <v>2468</v>
      </c>
      <c r="C2250" s="46">
        <v>672</v>
      </c>
      <c r="D2250" s="46">
        <v>672</v>
      </c>
      <c r="E2250" s="53">
        <v>672</v>
      </c>
      <c r="F2250" s="54">
        <v>313.68</v>
      </c>
      <c r="G2250" s="46">
        <v>313.68</v>
      </c>
      <c r="H2250" s="53">
        <v>313.68</v>
      </c>
      <c r="I2250" s="54"/>
      <c r="J2250" s="46">
        <v>96.198449999999994</v>
      </c>
      <c r="K2250" s="54">
        <v>11.508459999999999</v>
      </c>
      <c r="L2250" s="46">
        <v>15.356059999999999</v>
      </c>
      <c r="M2250" s="53">
        <f t="shared" si="136"/>
        <v>-3.8475999999999999</v>
      </c>
      <c r="N2250" s="11">
        <v>2.1437756873767562</v>
      </c>
      <c r="O2250" s="11">
        <v>2.8604998481029358</v>
      </c>
      <c r="P2250" s="11">
        <v>-0.7167241607261795</v>
      </c>
      <c r="Q2250" s="26">
        <v>64570</v>
      </c>
      <c r="R2250">
        <v>53740</v>
      </c>
      <c r="S2250">
        <v>263710</v>
      </c>
      <c r="T2250" s="27">
        <f t="shared" si="137"/>
        <v>382020</v>
      </c>
      <c r="U2250" s="46" t="str">
        <f t="shared" si="138"/>
        <v>OK</v>
      </c>
      <c r="V2250">
        <f t="shared" si="139"/>
        <v>818965.18809166842</v>
      </c>
    </row>
    <row r="2251" spans="1:22" x14ac:dyDescent="0.2">
      <c r="A2251" s="24">
        <v>21203</v>
      </c>
      <c r="B2251" s="25" t="s">
        <v>2469</v>
      </c>
      <c r="C2251" s="46">
        <v>1138</v>
      </c>
      <c r="D2251" s="46">
        <v>1138</v>
      </c>
      <c r="E2251" s="53">
        <v>196</v>
      </c>
      <c r="F2251" s="54">
        <v>915.96</v>
      </c>
      <c r="G2251" s="46">
        <v>915.96</v>
      </c>
      <c r="H2251" s="53">
        <v>0</v>
      </c>
      <c r="I2251" s="54"/>
      <c r="J2251" s="46">
        <v>96.108940000000004</v>
      </c>
      <c r="K2251" s="54">
        <v>11.59023</v>
      </c>
      <c r="L2251" s="46">
        <v>16.889430000000001</v>
      </c>
      <c r="M2251" s="53">
        <f t="shared" si="136"/>
        <v>-5.2992000000000008</v>
      </c>
      <c r="N2251" s="11">
        <v>2.159007659157238</v>
      </c>
      <c r="O2251" s="11">
        <v>3.1461333147659731</v>
      </c>
      <c r="P2251" s="11">
        <v>-0.98712565560873566</v>
      </c>
      <c r="Q2251" s="26">
        <v>340</v>
      </c>
      <c r="R2251">
        <v>44140</v>
      </c>
      <c r="S2251">
        <v>8260</v>
      </c>
      <c r="T2251" s="27">
        <f t="shared" si="137"/>
        <v>52740</v>
      </c>
      <c r="U2251" s="46" t="str">
        <f t="shared" si="138"/>
        <v>KY</v>
      </c>
      <c r="V2251">
        <f t="shared" si="139"/>
        <v>113866.06394395273</v>
      </c>
    </row>
    <row r="2252" spans="1:22" x14ac:dyDescent="0.2">
      <c r="A2252" s="24">
        <v>36063</v>
      </c>
      <c r="B2252" s="25" t="s">
        <v>2470</v>
      </c>
      <c r="C2252" s="46">
        <v>877</v>
      </c>
      <c r="D2252" s="46">
        <v>474</v>
      </c>
      <c r="E2252" s="53">
        <v>338</v>
      </c>
      <c r="F2252" s="54">
        <v>593.04</v>
      </c>
      <c r="G2252" s="46">
        <v>190.04</v>
      </c>
      <c r="H2252" s="53">
        <v>54.040010000000002</v>
      </c>
      <c r="I2252" s="54"/>
      <c r="J2252" s="46">
        <v>96.086299999999994</v>
      </c>
      <c r="K2252" s="54">
        <v>20.811140000000002</v>
      </c>
      <c r="L2252" s="46">
        <v>19.26858</v>
      </c>
      <c r="M2252" s="53">
        <f t="shared" ref="M2252:M2315" si="140">K2252-L2252</f>
        <v>1.5425600000000017</v>
      </c>
      <c r="N2252" s="11">
        <v>3.8766625559452712</v>
      </c>
      <c r="O2252" s="11">
        <v>3.58931719224588</v>
      </c>
      <c r="P2252" s="11">
        <v>0.28734536369939101</v>
      </c>
      <c r="Q2252" s="26">
        <v>87400</v>
      </c>
      <c r="R2252">
        <v>75640</v>
      </c>
      <c r="S2252">
        <v>1380</v>
      </c>
      <c r="T2252" s="27">
        <f t="shared" ref="T2252:T2315" si="141">SUM(Q2252:S2252)</f>
        <v>164420</v>
      </c>
      <c r="U2252" s="46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">
      <c r="A2253" s="24">
        <v>38085</v>
      </c>
      <c r="B2253" s="25" t="s">
        <v>2471</v>
      </c>
      <c r="C2253" s="46">
        <v>216</v>
      </c>
      <c r="D2253" s="46">
        <v>216</v>
      </c>
      <c r="E2253" s="53">
        <v>0</v>
      </c>
      <c r="F2253" s="54">
        <v>122.52</v>
      </c>
      <c r="G2253" s="46">
        <v>122.52</v>
      </c>
      <c r="H2253" s="53">
        <v>0</v>
      </c>
      <c r="I2253" s="54">
        <v>95.820040000000006</v>
      </c>
      <c r="J2253" s="46">
        <v>95.820040000000006</v>
      </c>
      <c r="K2253" s="54">
        <v>0</v>
      </c>
      <c r="L2253" s="46">
        <v>0</v>
      </c>
      <c r="M2253" s="53">
        <f t="shared" si="140"/>
        <v>0</v>
      </c>
      <c r="N2253" s="11">
        <v>0</v>
      </c>
      <c r="O2253" s="11">
        <v>0</v>
      </c>
      <c r="P2253" s="11">
        <v>0</v>
      </c>
      <c r="Q2253" s="26">
        <v>0</v>
      </c>
      <c r="R2253">
        <v>0</v>
      </c>
      <c r="S2253">
        <v>0</v>
      </c>
      <c r="T2253" s="27">
        <f t="shared" si="141"/>
        <v>0</v>
      </c>
      <c r="U2253" s="46" t="str">
        <f t="shared" si="142"/>
        <v>ND</v>
      </c>
      <c r="V2253">
        <f t="shared" si="143"/>
        <v>0</v>
      </c>
    </row>
    <row r="2254" spans="1:22" x14ac:dyDescent="0.2">
      <c r="A2254" s="24">
        <v>36073</v>
      </c>
      <c r="B2254" s="25" t="s">
        <v>2472</v>
      </c>
      <c r="C2254" s="46">
        <v>883</v>
      </c>
      <c r="D2254" s="46">
        <v>289</v>
      </c>
      <c r="E2254" s="53">
        <v>122</v>
      </c>
      <c r="F2254" s="54">
        <v>658.88</v>
      </c>
      <c r="G2254" s="46">
        <v>64.879990000000006</v>
      </c>
      <c r="H2254" s="53">
        <v>0</v>
      </c>
      <c r="I2254" s="54"/>
      <c r="J2254" s="46">
        <v>95.727850000000004</v>
      </c>
      <c r="K2254" s="54">
        <v>21.460989999999999</v>
      </c>
      <c r="L2254" s="46">
        <v>19.863409999999998</v>
      </c>
      <c r="M2254" s="53">
        <f t="shared" si="140"/>
        <v>1.5975800000000007</v>
      </c>
      <c r="N2254" s="11">
        <v>3.9977154709696761</v>
      </c>
      <c r="O2254" s="11">
        <v>3.7001210784411058</v>
      </c>
      <c r="P2254" s="11">
        <v>0.29759439252857112</v>
      </c>
      <c r="Q2254" s="26">
        <v>84530</v>
      </c>
      <c r="R2254">
        <v>53850</v>
      </c>
      <c r="S2254">
        <v>330</v>
      </c>
      <c r="T2254" s="27">
        <f t="shared" si="141"/>
        <v>138710</v>
      </c>
      <c r="U2254" s="46" t="str">
        <f t="shared" si="142"/>
        <v>NY</v>
      </c>
      <c r="V2254">
        <f t="shared" si="143"/>
        <v>554523.1129782038</v>
      </c>
    </row>
    <row r="2255" spans="1:22" x14ac:dyDescent="0.2">
      <c r="A2255" s="24">
        <v>1025</v>
      </c>
      <c r="B2255" s="25" t="s">
        <v>2473</v>
      </c>
      <c r="C2255" s="46">
        <v>910</v>
      </c>
      <c r="D2255" s="46">
        <v>910</v>
      </c>
      <c r="E2255" s="53">
        <v>910</v>
      </c>
      <c r="F2255" s="54">
        <v>477.94</v>
      </c>
      <c r="G2255" s="46">
        <v>477.94</v>
      </c>
      <c r="H2255" s="53">
        <v>477.94</v>
      </c>
      <c r="I2255" s="54">
        <v>95.693460000000002</v>
      </c>
      <c r="J2255" s="46">
        <v>95.693460000000002</v>
      </c>
      <c r="K2255" s="54">
        <v>11.385859999999999</v>
      </c>
      <c r="L2255" s="46">
        <v>16.489519999999999</v>
      </c>
      <c r="M2255" s="53">
        <f t="shared" si="140"/>
        <v>-5.1036599999999996</v>
      </c>
      <c r="N2255" s="11">
        <v>2.1209379750092991</v>
      </c>
      <c r="O2255" s="11">
        <v>3.071638783339627</v>
      </c>
      <c r="P2255" s="11">
        <v>-0.95070080833032877</v>
      </c>
      <c r="Q2255" s="26">
        <v>3910</v>
      </c>
      <c r="R2255">
        <v>25210</v>
      </c>
      <c r="S2255">
        <v>300</v>
      </c>
      <c r="T2255" s="27">
        <f t="shared" si="141"/>
        <v>29420</v>
      </c>
      <c r="U2255" s="46" t="str">
        <f t="shared" si="142"/>
        <v>AL</v>
      </c>
      <c r="V2255">
        <f t="shared" si="143"/>
        <v>62397.995224773578</v>
      </c>
    </row>
    <row r="2256" spans="1:22" x14ac:dyDescent="0.2">
      <c r="A2256" s="24">
        <v>28133</v>
      </c>
      <c r="B2256" s="25" t="s">
        <v>2474</v>
      </c>
      <c r="C2256" s="46">
        <v>368</v>
      </c>
      <c r="D2256" s="46">
        <v>88</v>
      </c>
      <c r="E2256" s="53">
        <v>129</v>
      </c>
      <c r="F2256" s="54">
        <v>0</v>
      </c>
      <c r="G2256" s="46">
        <v>0</v>
      </c>
      <c r="H2256" s="53">
        <v>0</v>
      </c>
      <c r="I2256" s="54">
        <v>95.566890000000001</v>
      </c>
      <c r="J2256" s="46">
        <v>95.566890000000001</v>
      </c>
      <c r="K2256" s="54">
        <v>10.72753</v>
      </c>
      <c r="L2256" s="46">
        <v>15.64758</v>
      </c>
      <c r="M2256" s="53">
        <f t="shared" si="140"/>
        <v>-4.9200499999999998</v>
      </c>
      <c r="N2256" s="11">
        <v>1.998305420499769</v>
      </c>
      <c r="O2256" s="11">
        <v>2.9148036809688511</v>
      </c>
      <c r="P2256" s="11">
        <v>-0.91649826046908189</v>
      </c>
      <c r="Q2256" s="26">
        <v>345640</v>
      </c>
      <c r="R2256">
        <v>2040</v>
      </c>
      <c r="S2256">
        <v>0</v>
      </c>
      <c r="T2256" s="27">
        <f t="shared" si="141"/>
        <v>347680</v>
      </c>
      <c r="U2256" s="46" t="str">
        <f t="shared" si="142"/>
        <v>MS</v>
      </c>
      <c r="V2256">
        <f t="shared" si="143"/>
        <v>694770.82859935972</v>
      </c>
    </row>
    <row r="2257" spans="1:22" x14ac:dyDescent="0.2">
      <c r="A2257" s="24">
        <v>47099</v>
      </c>
      <c r="B2257" s="25" t="s">
        <v>2475</v>
      </c>
      <c r="C2257" s="46">
        <v>1535</v>
      </c>
      <c r="D2257" s="46">
        <v>1535</v>
      </c>
      <c r="E2257" s="53">
        <v>203</v>
      </c>
      <c r="F2257" s="54">
        <v>1324.58</v>
      </c>
      <c r="G2257" s="46">
        <v>1324.58</v>
      </c>
      <c r="H2257" s="53">
        <v>0</v>
      </c>
      <c r="I2257" s="54">
        <v>95.566890000000001</v>
      </c>
      <c r="J2257" s="46">
        <v>95.566890000000001</v>
      </c>
      <c r="K2257" s="54">
        <v>11.48795</v>
      </c>
      <c r="L2257" s="46">
        <v>15.938409999999999</v>
      </c>
      <c r="M2257" s="53">
        <f t="shared" si="140"/>
        <v>-4.4504599999999996</v>
      </c>
      <c r="N2257" s="11">
        <v>2.1399551206503569</v>
      </c>
      <c r="O2257" s="11">
        <v>2.968978981848359</v>
      </c>
      <c r="P2257" s="11">
        <v>-0.82902386119800198</v>
      </c>
      <c r="Q2257" s="26">
        <v>32230</v>
      </c>
      <c r="R2257">
        <v>140200</v>
      </c>
      <c r="S2257">
        <v>3650</v>
      </c>
      <c r="T2257" s="27">
        <f t="shared" si="141"/>
        <v>176080</v>
      </c>
      <c r="U2257" s="46" t="str">
        <f t="shared" si="142"/>
        <v>TN</v>
      </c>
      <c r="V2257">
        <f t="shared" si="143"/>
        <v>376803.29764411482</v>
      </c>
    </row>
    <row r="2258" spans="1:22" x14ac:dyDescent="0.2">
      <c r="A2258" s="24">
        <v>37173</v>
      </c>
      <c r="B2258" s="25" t="s">
        <v>2476</v>
      </c>
      <c r="C2258" s="46">
        <v>1780</v>
      </c>
      <c r="D2258" s="46">
        <v>1723</v>
      </c>
      <c r="E2258" s="53">
        <v>244</v>
      </c>
      <c r="F2258" s="54">
        <v>1555.5</v>
      </c>
      <c r="G2258" s="46">
        <v>1498.5</v>
      </c>
      <c r="H2258" s="53">
        <v>19.5</v>
      </c>
      <c r="I2258" s="54"/>
      <c r="J2258" s="46">
        <v>95.460809999999995</v>
      </c>
      <c r="K2258" s="54">
        <v>11.323600000000001</v>
      </c>
      <c r="L2258" s="46">
        <v>18.160240000000002</v>
      </c>
      <c r="M2258" s="53">
        <f t="shared" si="140"/>
        <v>-6.8366400000000009</v>
      </c>
      <c r="N2258" s="11">
        <v>2.1093402917140471</v>
      </c>
      <c r="O2258" s="11">
        <v>3.3828575664273819</v>
      </c>
      <c r="P2258" s="11">
        <v>-1.273517274713335</v>
      </c>
      <c r="Q2258" s="26">
        <v>120</v>
      </c>
      <c r="R2258">
        <v>3780</v>
      </c>
      <c r="S2258">
        <v>810</v>
      </c>
      <c r="T2258" s="27">
        <f t="shared" si="141"/>
        <v>4710</v>
      </c>
      <c r="U2258" s="46" t="str">
        <f t="shared" si="142"/>
        <v>NC</v>
      </c>
      <c r="V2258">
        <f t="shared" si="143"/>
        <v>9934.9927739731611</v>
      </c>
    </row>
    <row r="2259" spans="1:22" x14ac:dyDescent="0.2">
      <c r="A2259" s="24">
        <v>13173</v>
      </c>
      <c r="B2259" s="25" t="s">
        <v>2477</v>
      </c>
      <c r="C2259" s="46">
        <v>987</v>
      </c>
      <c r="D2259" s="46">
        <v>987</v>
      </c>
      <c r="E2259" s="53">
        <v>481</v>
      </c>
      <c r="F2259" s="54">
        <v>408.76</v>
      </c>
      <c r="G2259" s="46">
        <v>408.76</v>
      </c>
      <c r="H2259" s="53">
        <v>0</v>
      </c>
      <c r="I2259" s="54">
        <v>95.313730000000007</v>
      </c>
      <c r="J2259" s="46">
        <v>95.313730000000007</v>
      </c>
      <c r="K2259" s="54">
        <v>13.325229999999999</v>
      </c>
      <c r="L2259" s="46">
        <v>21.375800000000002</v>
      </c>
      <c r="M2259" s="53">
        <f t="shared" si="140"/>
        <v>-8.0505700000000022</v>
      </c>
      <c r="N2259" s="11">
        <v>2.4822004075874071</v>
      </c>
      <c r="O2259" s="11">
        <v>3.981846427604395</v>
      </c>
      <c r="P2259" s="11">
        <v>-1.499646020016987</v>
      </c>
      <c r="Q2259" s="26">
        <v>15290</v>
      </c>
      <c r="R2259">
        <v>5450</v>
      </c>
      <c r="S2259">
        <v>10110</v>
      </c>
      <c r="T2259" s="27">
        <f t="shared" si="141"/>
        <v>30850</v>
      </c>
      <c r="U2259" s="46" t="str">
        <f t="shared" si="142"/>
        <v>GA</v>
      </c>
      <c r="V2259">
        <f t="shared" si="143"/>
        <v>76575.882574071511</v>
      </c>
    </row>
    <row r="2260" spans="1:22" x14ac:dyDescent="0.2">
      <c r="A2260" s="24">
        <v>13145</v>
      </c>
      <c r="B2260" s="25" t="s">
        <v>2478</v>
      </c>
      <c r="C2260" s="46">
        <v>1483</v>
      </c>
      <c r="D2260" s="46">
        <v>1483</v>
      </c>
      <c r="E2260" s="53">
        <v>1483</v>
      </c>
      <c r="F2260" s="54">
        <v>962.98</v>
      </c>
      <c r="G2260" s="46">
        <v>962.98</v>
      </c>
      <c r="H2260" s="53">
        <v>962.98</v>
      </c>
      <c r="I2260" s="54">
        <v>95.187150000000003</v>
      </c>
      <c r="J2260" s="46">
        <v>95.187150000000003</v>
      </c>
      <c r="K2260" s="54">
        <v>12.63382</v>
      </c>
      <c r="L2260" s="46">
        <v>21.36074</v>
      </c>
      <c r="M2260" s="53">
        <f t="shared" si="140"/>
        <v>-8.7269199999999998</v>
      </c>
      <c r="N2260" s="11">
        <v>2.3534057688599699</v>
      </c>
      <c r="O2260" s="11">
        <v>3.979041077292373</v>
      </c>
      <c r="P2260" s="11">
        <v>-1.625635308432402</v>
      </c>
      <c r="Q2260" s="26">
        <v>100</v>
      </c>
      <c r="R2260">
        <v>30290</v>
      </c>
      <c r="S2260">
        <v>19640</v>
      </c>
      <c r="T2260" s="27">
        <f t="shared" si="141"/>
        <v>50030</v>
      </c>
      <c r="U2260" s="46" t="str">
        <f t="shared" si="142"/>
        <v>GA</v>
      </c>
      <c r="V2260">
        <f t="shared" si="143"/>
        <v>117740.89061606429</v>
      </c>
    </row>
    <row r="2261" spans="1:22" x14ac:dyDescent="0.2">
      <c r="A2261" s="24">
        <v>55125</v>
      </c>
      <c r="B2261" s="25" t="s">
        <v>2479</v>
      </c>
      <c r="C2261" s="46">
        <v>688.38199999999995</v>
      </c>
      <c r="D2261" s="46">
        <v>456.48700000000002</v>
      </c>
      <c r="E2261" s="53">
        <v>100.13800000000001</v>
      </c>
      <c r="F2261" s="54">
        <v>601.53110000000004</v>
      </c>
      <c r="G2261" s="46">
        <v>369.63630000000001</v>
      </c>
      <c r="H2261" s="53">
        <v>13.28759</v>
      </c>
      <c r="I2261" s="54"/>
      <c r="J2261" s="46">
        <v>95.150059999999996</v>
      </c>
      <c r="K2261" s="54">
        <v>16.96255</v>
      </c>
      <c r="L2261" s="46">
        <v>14.66586</v>
      </c>
      <c r="M2261" s="53">
        <f t="shared" si="140"/>
        <v>2.2966899999999999</v>
      </c>
      <c r="N2261" s="11">
        <v>3.1597539797603331</v>
      </c>
      <c r="O2261" s="11">
        <v>2.7319306060473139</v>
      </c>
      <c r="P2261" s="11">
        <v>0.42782337371301832</v>
      </c>
      <c r="Q2261" s="26">
        <v>4890</v>
      </c>
      <c r="R2261">
        <v>470</v>
      </c>
      <c r="S2261">
        <v>2570</v>
      </c>
      <c r="T2261" s="27">
        <f t="shared" si="141"/>
        <v>7930</v>
      </c>
      <c r="U2261" s="46" t="str">
        <f t="shared" si="142"/>
        <v>WI</v>
      </c>
      <c r="V2261">
        <f t="shared" si="143"/>
        <v>25056.84905949944</v>
      </c>
    </row>
    <row r="2262" spans="1:22" x14ac:dyDescent="0.2">
      <c r="A2262" s="24">
        <v>1069</v>
      </c>
      <c r="B2262" s="25" t="s">
        <v>2480</v>
      </c>
      <c r="C2262" s="46">
        <v>882</v>
      </c>
      <c r="D2262" s="46">
        <v>1121</v>
      </c>
      <c r="E2262" s="53">
        <v>361</v>
      </c>
      <c r="F2262" s="54">
        <v>445.5</v>
      </c>
      <c r="G2262" s="46">
        <v>684.5</v>
      </c>
      <c r="H2262" s="53">
        <v>0</v>
      </c>
      <c r="I2262" s="54">
        <v>95.060569999999998</v>
      </c>
      <c r="J2262" s="46">
        <v>95.060569999999998</v>
      </c>
      <c r="K2262" s="54">
        <v>11.35214</v>
      </c>
      <c r="L2262" s="46">
        <v>16.59036</v>
      </c>
      <c r="M2262" s="53">
        <f t="shared" si="140"/>
        <v>-5.2382200000000001</v>
      </c>
      <c r="N2262" s="11">
        <v>2.1146566727170422</v>
      </c>
      <c r="O2262" s="11">
        <v>3.0904230811792228</v>
      </c>
      <c r="P2262" s="11">
        <v>-0.9757664084621811</v>
      </c>
      <c r="Q2262" s="26">
        <v>116460</v>
      </c>
      <c r="R2262">
        <v>41060</v>
      </c>
      <c r="S2262">
        <v>2030</v>
      </c>
      <c r="T2262" s="27">
        <f t="shared" si="141"/>
        <v>159550</v>
      </c>
      <c r="U2262" s="46" t="str">
        <f t="shared" si="142"/>
        <v>AL</v>
      </c>
      <c r="V2262">
        <f t="shared" si="143"/>
        <v>337393.4721320041</v>
      </c>
    </row>
    <row r="2263" spans="1:22" x14ac:dyDescent="0.2">
      <c r="A2263" s="24">
        <v>13279</v>
      </c>
      <c r="B2263" s="25" t="s">
        <v>2481</v>
      </c>
      <c r="C2263" s="46">
        <v>993</v>
      </c>
      <c r="D2263" s="46">
        <v>1108</v>
      </c>
      <c r="E2263" s="53">
        <v>456</v>
      </c>
      <c r="F2263" s="54">
        <v>246.34</v>
      </c>
      <c r="G2263" s="46">
        <v>361.34</v>
      </c>
      <c r="H2263" s="53">
        <v>0</v>
      </c>
      <c r="I2263" s="54">
        <v>95.060569999999998</v>
      </c>
      <c r="J2263" s="46">
        <v>95.060569999999998</v>
      </c>
      <c r="K2263" s="54">
        <v>14.79576</v>
      </c>
      <c r="L2263" s="46">
        <v>22.410360000000001</v>
      </c>
      <c r="M2263" s="53">
        <f t="shared" si="140"/>
        <v>-7.6146000000000011</v>
      </c>
      <c r="N2263" s="11">
        <v>2.7561281495753138</v>
      </c>
      <c r="O2263" s="11">
        <v>4.1745624447893608</v>
      </c>
      <c r="P2263" s="11">
        <v>-1.418434295214047</v>
      </c>
      <c r="Q2263" s="26">
        <v>38090</v>
      </c>
      <c r="R2263">
        <v>22450</v>
      </c>
      <c r="S2263">
        <v>34240</v>
      </c>
      <c r="T2263" s="27">
        <f t="shared" si="141"/>
        <v>94780</v>
      </c>
      <c r="U2263" s="46" t="str">
        <f t="shared" si="142"/>
        <v>GA</v>
      </c>
      <c r="V2263">
        <f t="shared" si="143"/>
        <v>261225.82601674824</v>
      </c>
    </row>
    <row r="2264" spans="1:22" x14ac:dyDescent="0.2">
      <c r="A2264" s="24">
        <v>40029</v>
      </c>
      <c r="B2264" s="25" t="s">
        <v>2482</v>
      </c>
      <c r="C2264" s="46">
        <v>457</v>
      </c>
      <c r="D2264" s="46">
        <v>457</v>
      </c>
      <c r="E2264" s="53">
        <v>457</v>
      </c>
      <c r="F2264" s="54">
        <v>239.08</v>
      </c>
      <c r="G2264" s="46">
        <v>239.08</v>
      </c>
      <c r="H2264" s="53">
        <v>239.08</v>
      </c>
      <c r="I2264" s="54"/>
      <c r="J2264" s="46">
        <v>94.996989999999997</v>
      </c>
      <c r="K2264" s="54">
        <v>11.36157</v>
      </c>
      <c r="L2264" s="46">
        <v>16.123449999999998</v>
      </c>
      <c r="M2264" s="53">
        <f t="shared" si="140"/>
        <v>-4.7618799999999979</v>
      </c>
      <c r="N2264" s="11">
        <v>2.1164132765312771</v>
      </c>
      <c r="O2264" s="11">
        <v>3.0034479075944791</v>
      </c>
      <c r="P2264" s="11">
        <v>-0.88703463106320246</v>
      </c>
      <c r="Q2264" s="26">
        <v>3160</v>
      </c>
      <c r="R2264">
        <v>83080</v>
      </c>
      <c r="S2264">
        <v>105420</v>
      </c>
      <c r="T2264" s="27">
        <f t="shared" si="141"/>
        <v>191660</v>
      </c>
      <c r="U2264" s="46" t="str">
        <f t="shared" si="142"/>
        <v>OK</v>
      </c>
      <c r="V2264">
        <f t="shared" si="143"/>
        <v>405631.76857998455</v>
      </c>
    </row>
    <row r="2265" spans="1:22" x14ac:dyDescent="0.2">
      <c r="A2265" s="24">
        <v>40019</v>
      </c>
      <c r="B2265" s="25" t="s">
        <v>2483</v>
      </c>
      <c r="C2265" s="46">
        <v>709</v>
      </c>
      <c r="D2265" s="46">
        <v>709</v>
      </c>
      <c r="E2265" s="53">
        <v>709</v>
      </c>
      <c r="F2265" s="54">
        <v>350.68</v>
      </c>
      <c r="G2265" s="46">
        <v>350.68</v>
      </c>
      <c r="H2265" s="53">
        <v>350.68</v>
      </c>
      <c r="I2265" s="54"/>
      <c r="J2265" s="46">
        <v>94.901709999999994</v>
      </c>
      <c r="K2265" s="54">
        <v>11.508459999999999</v>
      </c>
      <c r="L2265" s="46">
        <v>14.75671</v>
      </c>
      <c r="M2265" s="53">
        <f t="shared" si="140"/>
        <v>-3.2482500000000005</v>
      </c>
      <c r="N2265" s="11">
        <v>2.1437756873767562</v>
      </c>
      <c r="O2265" s="11">
        <v>2.7488539842576198</v>
      </c>
      <c r="P2265" s="11">
        <v>-0.60507829688086412</v>
      </c>
      <c r="Q2265" s="26">
        <v>25880</v>
      </c>
      <c r="R2265">
        <v>65600</v>
      </c>
      <c r="S2265">
        <v>249980</v>
      </c>
      <c r="T2265" s="27">
        <f t="shared" si="141"/>
        <v>341460</v>
      </c>
      <c r="U2265" s="46" t="str">
        <f t="shared" si="142"/>
        <v>OK</v>
      </c>
      <c r="V2265">
        <f t="shared" si="143"/>
        <v>732013.6462116671</v>
      </c>
    </row>
    <row r="2266" spans="1:22" x14ac:dyDescent="0.2">
      <c r="A2266" s="24">
        <v>13087</v>
      </c>
      <c r="B2266" s="25" t="s">
        <v>2484</v>
      </c>
      <c r="C2266" s="46">
        <v>825</v>
      </c>
      <c r="D2266" s="46">
        <v>1286</v>
      </c>
      <c r="E2266" s="53">
        <v>236</v>
      </c>
      <c r="F2266" s="54">
        <v>212.94</v>
      </c>
      <c r="G2266" s="46">
        <v>673.94</v>
      </c>
      <c r="H2266" s="53">
        <v>0</v>
      </c>
      <c r="I2266" s="54">
        <v>94.807419999999993</v>
      </c>
      <c r="J2266" s="46">
        <v>94.807419999999993</v>
      </c>
      <c r="K2266" s="54">
        <v>13.392620000000001</v>
      </c>
      <c r="L2266" s="46">
        <v>21.791219999999999</v>
      </c>
      <c r="M2266" s="53">
        <f t="shared" si="140"/>
        <v>-8.3985999999999983</v>
      </c>
      <c r="N2266" s="11">
        <v>2.4947536982598622</v>
      </c>
      <c r="O2266" s="11">
        <v>4.0592301345512878</v>
      </c>
      <c r="P2266" s="11">
        <v>-1.5644764362914261</v>
      </c>
      <c r="Q2266" s="26">
        <v>106770</v>
      </c>
      <c r="R2266">
        <v>16100</v>
      </c>
      <c r="S2266">
        <v>28840</v>
      </c>
      <c r="T2266" s="27">
        <f t="shared" si="141"/>
        <v>151710</v>
      </c>
      <c r="U2266" s="46" t="str">
        <f t="shared" si="142"/>
        <v>GA</v>
      </c>
      <c r="V2266">
        <f t="shared" si="143"/>
        <v>378479.08356300369</v>
      </c>
    </row>
    <row r="2267" spans="1:22" x14ac:dyDescent="0.2">
      <c r="A2267" s="24">
        <v>51143</v>
      </c>
      <c r="B2267" s="25" t="s">
        <v>2485</v>
      </c>
      <c r="C2267" s="46">
        <v>1273</v>
      </c>
      <c r="D2267" s="46">
        <v>807</v>
      </c>
      <c r="E2267" s="53">
        <v>202</v>
      </c>
      <c r="F2267" s="54">
        <v>984.44</v>
      </c>
      <c r="G2267" s="46">
        <v>518.44000000000005</v>
      </c>
      <c r="H2267" s="53">
        <v>0</v>
      </c>
      <c r="I2267" s="54">
        <v>94.680840000000003</v>
      </c>
      <c r="J2267" s="46">
        <v>94.680840000000003</v>
      </c>
      <c r="K2267" s="54">
        <v>11.596629999999999</v>
      </c>
      <c r="L2267" s="46">
        <v>19.014769999999999</v>
      </c>
      <c r="M2267" s="53">
        <f t="shared" si="140"/>
        <v>-7.4181399999999993</v>
      </c>
      <c r="N2267" s="11">
        <v>2.1601998399007258</v>
      </c>
      <c r="O2267" s="11">
        <v>3.5420379118544898</v>
      </c>
      <c r="P2267" s="11">
        <v>-1.381838071953764</v>
      </c>
      <c r="Q2267" s="26">
        <v>8120</v>
      </c>
      <c r="R2267">
        <v>167400</v>
      </c>
      <c r="S2267">
        <v>24330</v>
      </c>
      <c r="T2267" s="27">
        <f t="shared" si="141"/>
        <v>199850</v>
      </c>
      <c r="U2267" s="46" t="str">
        <f t="shared" si="142"/>
        <v>VA</v>
      </c>
      <c r="V2267">
        <f t="shared" si="143"/>
        <v>431715.93800416007</v>
      </c>
    </row>
    <row r="2268" spans="1:22" x14ac:dyDescent="0.2">
      <c r="A2268" s="24">
        <v>51161</v>
      </c>
      <c r="B2268" s="25" t="s">
        <v>2486</v>
      </c>
      <c r="C2268" s="46">
        <v>2491</v>
      </c>
      <c r="D2268" s="46">
        <v>2491</v>
      </c>
      <c r="E2268" s="53">
        <v>928</v>
      </c>
      <c r="F2268" s="54">
        <v>2198.86</v>
      </c>
      <c r="G2268" s="46">
        <v>2198.86</v>
      </c>
      <c r="H2268" s="53">
        <v>635.86</v>
      </c>
      <c r="I2268" s="54"/>
      <c r="J2268" s="46">
        <v>94.655640000000005</v>
      </c>
      <c r="K2268" s="54">
        <v>11.444649999999999</v>
      </c>
      <c r="L2268" s="46">
        <v>18.544879999999999</v>
      </c>
      <c r="M2268" s="53">
        <f t="shared" si="140"/>
        <v>-7.1002299999999998</v>
      </c>
      <c r="N2268" s="11">
        <v>2.1318892728076908</v>
      </c>
      <c r="O2268" s="11">
        <v>3.4545076291110588</v>
      </c>
      <c r="P2268" s="11">
        <v>-1.3226183563033691</v>
      </c>
      <c r="Q2268" s="26">
        <v>1000</v>
      </c>
      <c r="R2268">
        <v>14980</v>
      </c>
      <c r="S2268">
        <v>0</v>
      </c>
      <c r="T2268" s="27">
        <f t="shared" si="141"/>
        <v>15980</v>
      </c>
      <c r="U2268" s="46" t="str">
        <f t="shared" si="142"/>
        <v>VA</v>
      </c>
      <c r="V2268">
        <f t="shared" si="143"/>
        <v>34067.590579466902</v>
      </c>
    </row>
    <row r="2269" spans="1:22" x14ac:dyDescent="0.2">
      <c r="A2269" s="24">
        <v>5021</v>
      </c>
      <c r="B2269" s="25" t="s">
        <v>2487</v>
      </c>
      <c r="C2269" s="46">
        <v>744</v>
      </c>
      <c r="D2269" s="46">
        <v>102</v>
      </c>
      <c r="E2269" s="53">
        <v>194</v>
      </c>
      <c r="F2269" s="54">
        <v>348.14</v>
      </c>
      <c r="G2269" s="46">
        <v>0</v>
      </c>
      <c r="H2269" s="53">
        <v>0</v>
      </c>
      <c r="I2269" s="54">
        <v>94.427670000000006</v>
      </c>
      <c r="J2269" s="46">
        <v>94.427670000000006</v>
      </c>
      <c r="K2269" s="54">
        <v>10.89237</v>
      </c>
      <c r="L2269" s="46">
        <v>15.7821</v>
      </c>
      <c r="M2269" s="53">
        <f t="shared" si="140"/>
        <v>-4.8897300000000001</v>
      </c>
      <c r="N2269" s="11">
        <v>2.0290115257742531</v>
      </c>
      <c r="O2269" s="11">
        <v>2.9398618299710559</v>
      </c>
      <c r="P2269" s="11">
        <v>-0.91085030419680357</v>
      </c>
      <c r="Q2269" s="26">
        <v>267670</v>
      </c>
      <c r="R2269">
        <v>27830</v>
      </c>
      <c r="S2269">
        <v>60</v>
      </c>
      <c r="T2269" s="27">
        <f t="shared" si="141"/>
        <v>295560</v>
      </c>
      <c r="U2269" s="46" t="str">
        <f t="shared" si="142"/>
        <v>AR</v>
      </c>
      <c r="V2269">
        <f t="shared" si="143"/>
        <v>599694.64655783831</v>
      </c>
    </row>
    <row r="2270" spans="1:22" x14ac:dyDescent="0.2">
      <c r="A2270" s="24">
        <v>13213</v>
      </c>
      <c r="B2270" s="25" t="s">
        <v>2488</v>
      </c>
      <c r="C2270" s="46">
        <v>639</v>
      </c>
      <c r="D2270" s="46">
        <v>1069</v>
      </c>
      <c r="E2270" s="53">
        <v>617</v>
      </c>
      <c r="F2270" s="54">
        <v>143.91999999999999</v>
      </c>
      <c r="G2270" s="46">
        <v>573.91999999999996</v>
      </c>
      <c r="H2270" s="53">
        <v>121.92</v>
      </c>
      <c r="I2270" s="54">
        <v>94.427670000000006</v>
      </c>
      <c r="J2270" s="46">
        <v>94.427670000000006</v>
      </c>
      <c r="K2270" s="54">
        <v>12.547969999999999</v>
      </c>
      <c r="L2270" s="46">
        <v>21.194289999999999</v>
      </c>
      <c r="M2270" s="53">
        <f t="shared" si="140"/>
        <v>-8.6463199999999993</v>
      </c>
      <c r="N2270" s="11">
        <v>2.3374137818555152</v>
      </c>
      <c r="O2270" s="11">
        <v>3.9480350640496038</v>
      </c>
      <c r="P2270" s="11">
        <v>-1.61062128219409</v>
      </c>
      <c r="Q2270" s="26">
        <v>5600</v>
      </c>
      <c r="R2270">
        <v>31080</v>
      </c>
      <c r="S2270">
        <v>5450</v>
      </c>
      <c r="T2270" s="27">
        <f t="shared" si="141"/>
        <v>42130</v>
      </c>
      <c r="U2270" s="46" t="str">
        <f t="shared" si="142"/>
        <v>GA</v>
      </c>
      <c r="V2270">
        <f t="shared" si="143"/>
        <v>98475.242629572851</v>
      </c>
    </row>
    <row r="2271" spans="1:22" x14ac:dyDescent="0.2">
      <c r="A2271" s="24">
        <v>47113</v>
      </c>
      <c r="B2271" s="25" t="s">
        <v>2489</v>
      </c>
      <c r="C2271" s="46">
        <v>797</v>
      </c>
      <c r="D2271" s="46">
        <v>671</v>
      </c>
      <c r="E2271" s="53">
        <v>386</v>
      </c>
      <c r="F2271" s="54">
        <v>526.88</v>
      </c>
      <c r="G2271" s="46">
        <v>400.88</v>
      </c>
      <c r="H2271" s="53">
        <v>115.88</v>
      </c>
      <c r="I2271" s="54">
        <v>94.427670000000006</v>
      </c>
      <c r="J2271" s="46">
        <v>94.427670000000006</v>
      </c>
      <c r="K2271" s="54">
        <v>11.30124</v>
      </c>
      <c r="L2271" s="46">
        <v>16.001249999999999</v>
      </c>
      <c r="M2271" s="53">
        <f t="shared" si="140"/>
        <v>-4.7000099999999989</v>
      </c>
      <c r="N2271" s="11">
        <v>2.1051751102414831</v>
      </c>
      <c r="O2271" s="11">
        <v>2.98068470652349</v>
      </c>
      <c r="P2271" s="11">
        <v>-0.87550959628200697</v>
      </c>
      <c r="Q2271" s="26">
        <v>111870</v>
      </c>
      <c r="R2271">
        <v>30200</v>
      </c>
      <c r="S2271">
        <v>1600</v>
      </c>
      <c r="T2271" s="27">
        <f t="shared" si="141"/>
        <v>143670</v>
      </c>
      <c r="U2271" s="46" t="str">
        <f t="shared" si="142"/>
        <v>TN</v>
      </c>
      <c r="V2271">
        <f t="shared" si="143"/>
        <v>302450.50808839389</v>
      </c>
    </row>
    <row r="2272" spans="1:22" x14ac:dyDescent="0.2">
      <c r="A2272" s="24">
        <v>36015</v>
      </c>
      <c r="B2272" s="25" t="s">
        <v>2490</v>
      </c>
      <c r="C2272" s="46">
        <v>983</v>
      </c>
      <c r="D2272" s="46">
        <v>507</v>
      </c>
      <c r="E2272" s="53">
        <v>199</v>
      </c>
      <c r="F2272" s="54">
        <v>775.8</v>
      </c>
      <c r="G2272" s="46">
        <v>299.8</v>
      </c>
      <c r="H2272" s="53">
        <v>0</v>
      </c>
      <c r="I2272" s="54"/>
      <c r="J2272" s="46">
        <v>94.426959999999994</v>
      </c>
      <c r="K2272" s="54">
        <v>23.38326</v>
      </c>
      <c r="L2272" s="46">
        <v>21.680779999999999</v>
      </c>
      <c r="M2272" s="53">
        <f t="shared" si="140"/>
        <v>1.7024800000000013</v>
      </c>
      <c r="N2272" s="11">
        <v>4.3557925456237774</v>
      </c>
      <c r="O2272" s="11">
        <v>4.0386575655964592</v>
      </c>
      <c r="P2272" s="11">
        <v>0.31713498002731749</v>
      </c>
      <c r="Q2272" s="26">
        <v>18020</v>
      </c>
      <c r="R2272">
        <v>34750</v>
      </c>
      <c r="S2272">
        <v>1850</v>
      </c>
      <c r="T2272" s="27">
        <f t="shared" si="141"/>
        <v>54620</v>
      </c>
      <c r="U2272" s="46" t="str">
        <f t="shared" si="142"/>
        <v>NY</v>
      </c>
      <c r="V2272">
        <f t="shared" si="143"/>
        <v>237913.38884197071</v>
      </c>
    </row>
    <row r="2273" spans="1:22" x14ac:dyDescent="0.2">
      <c r="A2273" s="24">
        <v>1005</v>
      </c>
      <c r="B2273" s="25" t="s">
        <v>2491</v>
      </c>
      <c r="C2273" s="46">
        <v>934</v>
      </c>
      <c r="D2273" s="46">
        <v>934</v>
      </c>
      <c r="E2273" s="53">
        <v>277</v>
      </c>
      <c r="F2273" s="54">
        <v>543.98</v>
      </c>
      <c r="G2273" s="46">
        <v>543.98</v>
      </c>
      <c r="H2273" s="53">
        <v>0</v>
      </c>
      <c r="I2273" s="54">
        <v>94.174520000000001</v>
      </c>
      <c r="J2273" s="46">
        <v>94.174520000000001</v>
      </c>
      <c r="K2273" s="54">
        <v>11.530290000000001</v>
      </c>
      <c r="L2273" s="46">
        <v>16.73489</v>
      </c>
      <c r="M2273" s="53">
        <f t="shared" si="140"/>
        <v>-5.2045999999999992</v>
      </c>
      <c r="N2273" s="11">
        <v>2.147842141381501</v>
      </c>
      <c r="O2273" s="11">
        <v>3.1173458753755412</v>
      </c>
      <c r="P2273" s="11">
        <v>-0.96950373399404111</v>
      </c>
      <c r="Q2273" s="26">
        <v>39920</v>
      </c>
      <c r="R2273">
        <v>42980</v>
      </c>
      <c r="S2273">
        <v>980</v>
      </c>
      <c r="T2273" s="27">
        <f t="shared" si="141"/>
        <v>83880</v>
      </c>
      <c r="U2273" s="46" t="str">
        <f t="shared" si="142"/>
        <v>AL</v>
      </c>
      <c r="V2273">
        <f t="shared" si="143"/>
        <v>180160.9988190803</v>
      </c>
    </row>
    <row r="2274" spans="1:22" x14ac:dyDescent="0.2">
      <c r="A2274" s="24">
        <v>54025</v>
      </c>
      <c r="B2274" s="25" t="s">
        <v>2492</v>
      </c>
      <c r="C2274" s="46">
        <v>332</v>
      </c>
      <c r="D2274" s="46">
        <v>0</v>
      </c>
      <c r="E2274" s="53">
        <v>180</v>
      </c>
      <c r="F2274" s="54">
        <v>111.52</v>
      </c>
      <c r="G2274" s="46">
        <v>0</v>
      </c>
      <c r="H2274" s="53">
        <v>0</v>
      </c>
      <c r="I2274" s="54"/>
      <c r="J2274" s="46">
        <v>94.072000000000003</v>
      </c>
      <c r="K2274" s="54">
        <v>24.865870000000001</v>
      </c>
      <c r="L2274" s="46">
        <v>23.129740000000002</v>
      </c>
      <c r="M2274" s="53">
        <f t="shared" si="140"/>
        <v>1.7361299999999993</v>
      </c>
      <c r="N2274" s="11">
        <v>4.6319705287650184</v>
      </c>
      <c r="O2274" s="11">
        <v>4.3085672859223267</v>
      </c>
      <c r="P2274" s="11">
        <v>0.3234032428426919</v>
      </c>
      <c r="Q2274" s="26">
        <v>5540</v>
      </c>
      <c r="R2274">
        <v>68650</v>
      </c>
      <c r="S2274">
        <v>0</v>
      </c>
      <c r="T2274" s="27">
        <f t="shared" si="141"/>
        <v>74190</v>
      </c>
      <c r="U2274" s="46" t="str">
        <f t="shared" si="142"/>
        <v>WV</v>
      </c>
      <c r="V2274">
        <f t="shared" si="143"/>
        <v>343645.89352907671</v>
      </c>
    </row>
    <row r="2275" spans="1:22" x14ac:dyDescent="0.2">
      <c r="A2275" s="24">
        <v>42113</v>
      </c>
      <c r="B2275" s="25" t="s">
        <v>2493</v>
      </c>
      <c r="C2275" s="46">
        <v>1471</v>
      </c>
      <c r="D2275" s="46">
        <v>1471</v>
      </c>
      <c r="E2275" s="53">
        <v>24</v>
      </c>
      <c r="F2275" s="54">
        <v>1263.06</v>
      </c>
      <c r="G2275" s="46">
        <v>1263.06</v>
      </c>
      <c r="H2275" s="53">
        <v>0</v>
      </c>
      <c r="I2275" s="54"/>
      <c r="J2275" s="46">
        <v>93.974459999999993</v>
      </c>
      <c r="K2275" s="54">
        <v>23.390280000000001</v>
      </c>
      <c r="L2275" s="46">
        <v>21.573699999999999</v>
      </c>
      <c r="M2275" s="53">
        <f t="shared" si="140"/>
        <v>1.8165800000000019</v>
      </c>
      <c r="N2275" s="11">
        <v>4.3571002188767913</v>
      </c>
      <c r="O2275" s="11">
        <v>4.0187108915319616</v>
      </c>
      <c r="P2275" s="11">
        <v>0.33838932734482913</v>
      </c>
      <c r="Q2275" s="26">
        <v>13130</v>
      </c>
      <c r="R2275">
        <v>15280</v>
      </c>
      <c r="S2275">
        <v>760</v>
      </c>
      <c r="T2275" s="27">
        <f t="shared" si="141"/>
        <v>29170</v>
      </c>
      <c r="U2275" s="46" t="str">
        <f t="shared" si="142"/>
        <v>PA</v>
      </c>
      <c r="V2275">
        <f t="shared" si="143"/>
        <v>127096.613384636</v>
      </c>
    </row>
    <row r="2276" spans="1:22" x14ac:dyDescent="0.2">
      <c r="A2276" s="24">
        <v>47175</v>
      </c>
      <c r="B2276" s="25" t="s">
        <v>2494</v>
      </c>
      <c r="C2276" s="46">
        <v>1339</v>
      </c>
      <c r="D2276" s="46">
        <v>1339</v>
      </c>
      <c r="E2276" s="53">
        <v>695</v>
      </c>
      <c r="F2276" s="54">
        <v>1112.5999999999999</v>
      </c>
      <c r="G2276" s="46">
        <v>1112.5999999999999</v>
      </c>
      <c r="H2276" s="53">
        <v>468.6</v>
      </c>
      <c r="I2276" s="54"/>
      <c r="J2276" s="46">
        <v>93.94744</v>
      </c>
      <c r="K2276" s="54">
        <v>11.567550000000001</v>
      </c>
      <c r="L2276" s="46">
        <v>16.184760000000001</v>
      </c>
      <c r="M2276" s="53">
        <f t="shared" si="140"/>
        <v>-4.61721</v>
      </c>
      <c r="N2276" s="11">
        <v>2.1547828686474988</v>
      </c>
      <c r="O2276" s="11">
        <v>3.0148686265606202</v>
      </c>
      <c r="P2276" s="11">
        <v>-0.8600857579131207</v>
      </c>
      <c r="Q2276" s="26">
        <v>2480</v>
      </c>
      <c r="R2276">
        <v>20400</v>
      </c>
      <c r="S2276">
        <v>12220</v>
      </c>
      <c r="T2276" s="27">
        <f t="shared" si="141"/>
        <v>35100</v>
      </c>
      <c r="U2276" s="46" t="str">
        <f t="shared" si="142"/>
        <v>TN</v>
      </c>
      <c r="V2276">
        <f t="shared" si="143"/>
        <v>75632.878689527206</v>
      </c>
    </row>
    <row r="2277" spans="1:22" x14ac:dyDescent="0.2">
      <c r="A2277" s="24">
        <v>40033</v>
      </c>
      <c r="B2277" s="25" t="s">
        <v>2495</v>
      </c>
      <c r="C2277" s="46">
        <v>276</v>
      </c>
      <c r="D2277" s="46">
        <v>369</v>
      </c>
      <c r="E2277" s="53">
        <v>186</v>
      </c>
      <c r="F2277" s="54">
        <v>0</v>
      </c>
      <c r="G2277" s="46">
        <v>10.67999</v>
      </c>
      <c r="H2277" s="53">
        <v>0</v>
      </c>
      <c r="I2277" s="54"/>
      <c r="J2277" s="46">
        <v>93.907129999999995</v>
      </c>
      <c r="K2277" s="54">
        <v>11.508459999999999</v>
      </c>
      <c r="L2277" s="46">
        <v>14.98922</v>
      </c>
      <c r="M2277" s="53">
        <f t="shared" si="140"/>
        <v>-3.4807600000000001</v>
      </c>
      <c r="N2277" s="11">
        <v>2.1437756873767562</v>
      </c>
      <c r="O2277" s="11">
        <v>2.7921655381120858</v>
      </c>
      <c r="P2277" s="11">
        <v>-0.64838985073533029</v>
      </c>
      <c r="Q2277" s="26">
        <v>180050</v>
      </c>
      <c r="R2277">
        <v>190</v>
      </c>
      <c r="S2277">
        <v>172130</v>
      </c>
      <c r="T2277" s="27">
        <f t="shared" si="141"/>
        <v>352370</v>
      </c>
      <c r="U2277" s="46" t="str">
        <f t="shared" si="142"/>
        <v>OK</v>
      </c>
      <c r="V2277">
        <f t="shared" si="143"/>
        <v>755402.23896094761</v>
      </c>
    </row>
    <row r="2278" spans="1:22" x14ac:dyDescent="0.2">
      <c r="A2278" s="24">
        <v>54081</v>
      </c>
      <c r="B2278" s="25" t="s">
        <v>2496</v>
      </c>
      <c r="C2278" s="46">
        <v>696</v>
      </c>
      <c r="D2278" s="46">
        <v>0</v>
      </c>
      <c r="E2278" s="53">
        <v>262</v>
      </c>
      <c r="F2278" s="54">
        <v>448.38</v>
      </c>
      <c r="G2278" s="46">
        <v>0</v>
      </c>
      <c r="H2278" s="53">
        <v>14.38</v>
      </c>
      <c r="I2278" s="54"/>
      <c r="J2278" s="46">
        <v>93.868179999999995</v>
      </c>
      <c r="K2278" s="54">
        <v>24.854710000000001</v>
      </c>
      <c r="L2278" s="46">
        <v>23.042539999999999</v>
      </c>
      <c r="M2278" s="53">
        <f t="shared" si="140"/>
        <v>1.8121700000000018</v>
      </c>
      <c r="N2278" s="11">
        <v>4.6298916635935603</v>
      </c>
      <c r="O2278" s="11">
        <v>4.2923238232922909</v>
      </c>
      <c r="P2278" s="11">
        <v>0.33756784030126891</v>
      </c>
      <c r="Q2278" s="26">
        <v>430</v>
      </c>
      <c r="R2278">
        <v>42710</v>
      </c>
      <c r="S2278">
        <v>13190</v>
      </c>
      <c r="T2278" s="27">
        <f t="shared" si="141"/>
        <v>56330</v>
      </c>
      <c r="U2278" s="46" t="str">
        <f t="shared" si="142"/>
        <v>WV</v>
      </c>
      <c r="V2278">
        <f t="shared" si="143"/>
        <v>260801.79741022526</v>
      </c>
    </row>
    <row r="2279" spans="1:22" x14ac:dyDescent="0.2">
      <c r="A2279" s="24">
        <v>54071</v>
      </c>
      <c r="B2279" s="25" t="s">
        <v>2497</v>
      </c>
      <c r="C2279" s="46">
        <v>512</v>
      </c>
      <c r="D2279" s="46">
        <v>0</v>
      </c>
      <c r="E2279" s="53">
        <v>0</v>
      </c>
      <c r="F2279" s="54">
        <v>291.02</v>
      </c>
      <c r="G2279" s="46">
        <v>0</v>
      </c>
      <c r="H2279" s="53">
        <v>0</v>
      </c>
      <c r="I2279" s="54"/>
      <c r="J2279" s="46">
        <v>93.702100000000002</v>
      </c>
      <c r="K2279" s="54">
        <v>24.67764</v>
      </c>
      <c r="L2279" s="46">
        <v>22.872409999999999</v>
      </c>
      <c r="M2279" s="53">
        <f t="shared" si="140"/>
        <v>1.8052300000000017</v>
      </c>
      <c r="N2279" s="11">
        <v>4.5969073754295664</v>
      </c>
      <c r="O2279" s="11">
        <v>4.2606323061220177</v>
      </c>
      <c r="P2279" s="11">
        <v>0.33627506930754808</v>
      </c>
      <c r="Q2279" s="26">
        <v>1300</v>
      </c>
      <c r="R2279">
        <v>51830</v>
      </c>
      <c r="S2279">
        <v>0</v>
      </c>
      <c r="T2279" s="27">
        <f t="shared" si="141"/>
        <v>53130</v>
      </c>
      <c r="U2279" s="46" t="str">
        <f t="shared" si="142"/>
        <v>WV</v>
      </c>
      <c r="V2279">
        <f t="shared" si="143"/>
        <v>244233.68885657287</v>
      </c>
    </row>
    <row r="2280" spans="1:22" x14ac:dyDescent="0.2">
      <c r="A2280" s="24">
        <v>20087</v>
      </c>
      <c r="B2280" s="25" t="s">
        <v>2498</v>
      </c>
      <c r="C2280" s="46">
        <v>844</v>
      </c>
      <c r="D2280" s="46">
        <v>844</v>
      </c>
      <c r="E2280" s="53">
        <v>80</v>
      </c>
      <c r="F2280" s="54">
        <v>741.44</v>
      </c>
      <c r="G2280" s="46">
        <v>741.44</v>
      </c>
      <c r="H2280" s="53">
        <v>0</v>
      </c>
      <c r="I2280" s="54">
        <v>93.668210000000002</v>
      </c>
      <c r="J2280" s="46">
        <v>93.668210000000002</v>
      </c>
      <c r="K2280" s="54">
        <v>13.56592</v>
      </c>
      <c r="L2280" s="46">
        <v>11.483650000000001</v>
      </c>
      <c r="M2280" s="53">
        <f t="shared" si="140"/>
        <v>2.0822699999999994</v>
      </c>
      <c r="N2280" s="11">
        <v>2.5270357174546461</v>
      </c>
      <c r="O2280" s="11">
        <v>2.139154124213325</v>
      </c>
      <c r="P2280" s="11">
        <v>0.38788159324131949</v>
      </c>
      <c r="Q2280" s="26">
        <v>66840</v>
      </c>
      <c r="R2280">
        <v>154040</v>
      </c>
      <c r="S2280">
        <v>15370</v>
      </c>
      <c r="T2280" s="27">
        <f t="shared" si="141"/>
        <v>236250</v>
      </c>
      <c r="U2280" s="46" t="str">
        <f t="shared" si="142"/>
        <v>KS</v>
      </c>
      <c r="V2280">
        <f t="shared" si="143"/>
        <v>597012.18824866018</v>
      </c>
    </row>
    <row r="2281" spans="1:22" x14ac:dyDescent="0.2">
      <c r="A2281" s="24">
        <v>28043</v>
      </c>
      <c r="B2281" s="25" t="s">
        <v>2499</v>
      </c>
      <c r="C2281" s="46">
        <v>757</v>
      </c>
      <c r="D2281" s="46">
        <v>274</v>
      </c>
      <c r="E2281" s="53">
        <v>92</v>
      </c>
      <c r="F2281" s="54">
        <v>489.6</v>
      </c>
      <c r="G2281" s="46">
        <v>6.6000059999999996</v>
      </c>
      <c r="H2281" s="53">
        <v>0</v>
      </c>
      <c r="I2281" s="54">
        <v>93.668210000000002</v>
      </c>
      <c r="J2281" s="46">
        <v>93.668210000000002</v>
      </c>
      <c r="K2281" s="54">
        <v>11.474220000000001</v>
      </c>
      <c r="L2281" s="46">
        <v>16.221060000000001</v>
      </c>
      <c r="M2281" s="53">
        <f t="shared" si="140"/>
        <v>-4.7468400000000006</v>
      </c>
      <c r="N2281" s="11">
        <v>2.1373975203990909</v>
      </c>
      <c r="O2281" s="11">
        <v>3.021630526715096</v>
      </c>
      <c r="P2281" s="11">
        <v>-0.88423300631600421</v>
      </c>
      <c r="Q2281" s="26">
        <v>34450</v>
      </c>
      <c r="R2281">
        <v>31310</v>
      </c>
      <c r="S2281">
        <v>60</v>
      </c>
      <c r="T2281" s="27">
        <f t="shared" si="141"/>
        <v>65820</v>
      </c>
      <c r="U2281" s="46" t="str">
        <f t="shared" si="142"/>
        <v>MS</v>
      </c>
      <c r="V2281">
        <f t="shared" si="143"/>
        <v>140683.50479266816</v>
      </c>
    </row>
    <row r="2282" spans="1:22" x14ac:dyDescent="0.2">
      <c r="A2282" s="24">
        <v>37099</v>
      </c>
      <c r="B2282" s="25" t="s">
        <v>2500</v>
      </c>
      <c r="C2282" s="46">
        <v>3057</v>
      </c>
      <c r="D2282" s="46">
        <v>2586</v>
      </c>
      <c r="E2282" s="53">
        <v>736</v>
      </c>
      <c r="F2282" s="54">
        <v>2854.8</v>
      </c>
      <c r="G2282" s="46">
        <v>2383.8000000000002</v>
      </c>
      <c r="H2282" s="53">
        <v>533.79999999999995</v>
      </c>
      <c r="I2282" s="54">
        <v>93.668210000000002</v>
      </c>
      <c r="J2282" s="46">
        <v>93.668210000000002</v>
      </c>
      <c r="K2282" s="54">
        <v>11.02435</v>
      </c>
      <c r="L2282" s="46">
        <v>16.182860000000002</v>
      </c>
      <c r="M2282" s="53">
        <f t="shared" si="140"/>
        <v>-5.1585100000000015</v>
      </c>
      <c r="N2282" s="11">
        <v>2.0535965280438861</v>
      </c>
      <c r="O2282" s="11">
        <v>3.0145146979023969</v>
      </c>
      <c r="P2282" s="11">
        <v>-0.96091816985851053</v>
      </c>
      <c r="Q2282" s="26">
        <v>370</v>
      </c>
      <c r="R2282">
        <v>13820</v>
      </c>
      <c r="S2282">
        <v>2010</v>
      </c>
      <c r="T2282" s="27">
        <f t="shared" si="141"/>
        <v>16200</v>
      </c>
      <c r="U2282" s="46" t="str">
        <f t="shared" si="142"/>
        <v>NC</v>
      </c>
      <c r="V2282">
        <f t="shared" si="143"/>
        <v>33268.263754310952</v>
      </c>
    </row>
    <row r="2283" spans="1:22" x14ac:dyDescent="0.2">
      <c r="A2283" s="24">
        <v>13291</v>
      </c>
      <c r="B2283" s="25" t="s">
        <v>2501</v>
      </c>
      <c r="C2283" s="46">
        <v>1498</v>
      </c>
      <c r="D2283" s="46">
        <v>3219</v>
      </c>
      <c r="E2283" s="53">
        <v>1434</v>
      </c>
      <c r="F2283" s="54">
        <v>1130.74</v>
      </c>
      <c r="G2283" s="46">
        <v>2851.74</v>
      </c>
      <c r="H2283" s="53">
        <v>1066.74</v>
      </c>
      <c r="I2283" s="54">
        <v>93.415049999999994</v>
      </c>
      <c r="J2283" s="46">
        <v>93.415049999999994</v>
      </c>
      <c r="K2283" s="54">
        <v>11.763809999999999</v>
      </c>
      <c r="L2283" s="46">
        <v>19.053550000000001</v>
      </c>
      <c r="M2283" s="53">
        <f t="shared" si="140"/>
        <v>-7.2897400000000019</v>
      </c>
      <c r="N2283" s="11">
        <v>2.1913418362595478</v>
      </c>
      <c r="O2283" s="11">
        <v>3.549261782047068</v>
      </c>
      <c r="P2283" s="11">
        <v>-1.35791994578752</v>
      </c>
      <c r="Q2283" s="26">
        <v>840</v>
      </c>
      <c r="R2283">
        <v>14870</v>
      </c>
      <c r="S2283">
        <v>2060</v>
      </c>
      <c r="T2283" s="27">
        <f t="shared" si="141"/>
        <v>17770</v>
      </c>
      <c r="U2283" s="46" t="str">
        <f t="shared" si="142"/>
        <v>GA</v>
      </c>
      <c r="V2283">
        <f t="shared" si="143"/>
        <v>38940.144430332162</v>
      </c>
    </row>
    <row r="2284" spans="1:22" x14ac:dyDescent="0.2">
      <c r="A2284" s="24">
        <v>22111</v>
      </c>
      <c r="B2284" s="25" t="s">
        <v>2502</v>
      </c>
      <c r="C2284" s="46">
        <v>283</v>
      </c>
      <c r="D2284" s="46">
        <v>384</v>
      </c>
      <c r="E2284" s="53">
        <v>147</v>
      </c>
      <c r="F2284" s="54">
        <v>0</v>
      </c>
      <c r="G2284" s="46">
        <v>51.06</v>
      </c>
      <c r="H2284" s="53">
        <v>0</v>
      </c>
      <c r="I2284" s="54">
        <v>93.415049999999994</v>
      </c>
      <c r="J2284" s="46">
        <v>93.415049999999994</v>
      </c>
      <c r="K2284" s="54">
        <v>11.36778</v>
      </c>
      <c r="L2284" s="46">
        <v>16.699590000000001</v>
      </c>
      <c r="M2284" s="53">
        <f t="shared" si="140"/>
        <v>-5.3318100000000008</v>
      </c>
      <c r="N2284" s="11">
        <v>2.1175700644089428</v>
      </c>
      <c r="O2284" s="11">
        <v>3.1107702534622361</v>
      </c>
      <c r="P2284" s="11">
        <v>-0.99320018905329333</v>
      </c>
      <c r="Q2284" s="26">
        <v>1830</v>
      </c>
      <c r="R2284">
        <v>24390</v>
      </c>
      <c r="S2284">
        <v>0</v>
      </c>
      <c r="T2284" s="27">
        <f t="shared" si="141"/>
        <v>26220</v>
      </c>
      <c r="U2284" s="46" t="str">
        <f t="shared" si="142"/>
        <v>LA</v>
      </c>
      <c r="V2284">
        <f t="shared" si="143"/>
        <v>55522.687088802479</v>
      </c>
    </row>
    <row r="2285" spans="1:22" x14ac:dyDescent="0.2">
      <c r="A2285" s="24">
        <v>51141</v>
      </c>
      <c r="B2285" s="25" t="s">
        <v>2503</v>
      </c>
      <c r="C2285" s="46">
        <v>1710</v>
      </c>
      <c r="D2285" s="46">
        <v>1710</v>
      </c>
      <c r="E2285" s="53">
        <v>724</v>
      </c>
      <c r="F2285" s="54">
        <v>1428.88</v>
      </c>
      <c r="G2285" s="46">
        <v>1428.88</v>
      </c>
      <c r="H2285" s="53">
        <v>442.88</v>
      </c>
      <c r="I2285" s="54">
        <v>93.16189</v>
      </c>
      <c r="J2285" s="46">
        <v>93.16189</v>
      </c>
      <c r="K2285" s="54">
        <v>11.253740000000001</v>
      </c>
      <c r="L2285" s="46">
        <v>16.92699</v>
      </c>
      <c r="M2285" s="53">
        <f t="shared" si="140"/>
        <v>-5.6732499999999995</v>
      </c>
      <c r="N2285" s="11">
        <v>2.0963268937859021</v>
      </c>
      <c r="O2285" s="11">
        <v>3.1531299255043228</v>
      </c>
      <c r="P2285" s="11">
        <v>-1.0568030317184209</v>
      </c>
      <c r="Q2285" s="26">
        <v>1150</v>
      </c>
      <c r="R2285">
        <v>45820</v>
      </c>
      <c r="S2285">
        <v>4820</v>
      </c>
      <c r="T2285" s="27">
        <f t="shared" si="141"/>
        <v>51790</v>
      </c>
      <c r="U2285" s="46" t="str">
        <f t="shared" si="142"/>
        <v>VA</v>
      </c>
      <c r="V2285">
        <f t="shared" si="143"/>
        <v>108568.76982917187</v>
      </c>
    </row>
    <row r="2286" spans="1:22" x14ac:dyDescent="0.2">
      <c r="A2286" s="24">
        <v>51045</v>
      </c>
      <c r="B2286" s="25" t="s">
        <v>2504</v>
      </c>
      <c r="C2286" s="46">
        <v>764</v>
      </c>
      <c r="D2286" s="46">
        <v>905</v>
      </c>
      <c r="E2286" s="53">
        <v>161</v>
      </c>
      <c r="F2286" s="54">
        <v>475.32</v>
      </c>
      <c r="G2286" s="46">
        <v>616.32000000000005</v>
      </c>
      <c r="H2286" s="53">
        <v>0</v>
      </c>
      <c r="I2286" s="54"/>
      <c r="J2286" s="46">
        <v>93.145060000000001</v>
      </c>
      <c r="K2286" s="54">
        <v>11.34268</v>
      </c>
      <c r="L2286" s="46">
        <v>18.26426</v>
      </c>
      <c r="M2286" s="53">
        <f t="shared" si="140"/>
        <v>-6.9215800000000005</v>
      </c>
      <c r="N2286" s="11">
        <v>2.1128944805555721</v>
      </c>
      <c r="O2286" s="11">
        <v>3.4022342290738981</v>
      </c>
      <c r="P2286" s="11">
        <v>-1.289339748518326</v>
      </c>
      <c r="Q2286" s="26">
        <v>2900</v>
      </c>
      <c r="R2286">
        <v>18110</v>
      </c>
      <c r="S2286">
        <v>0</v>
      </c>
      <c r="T2286" s="27">
        <f t="shared" si="141"/>
        <v>21010</v>
      </c>
      <c r="U2286" s="46" t="str">
        <f t="shared" si="142"/>
        <v>VA</v>
      </c>
      <c r="V2286">
        <f t="shared" si="143"/>
        <v>44391.913036472572</v>
      </c>
    </row>
    <row r="2287" spans="1:22" x14ac:dyDescent="0.2">
      <c r="A2287" s="24">
        <v>40091</v>
      </c>
      <c r="B2287" s="25" t="s">
        <v>2505</v>
      </c>
      <c r="C2287" s="46">
        <v>644</v>
      </c>
      <c r="D2287" s="46">
        <v>644</v>
      </c>
      <c r="E2287" s="53">
        <v>644</v>
      </c>
      <c r="F2287" s="54">
        <v>440.12</v>
      </c>
      <c r="G2287" s="46">
        <v>440.12</v>
      </c>
      <c r="H2287" s="53">
        <v>440.12</v>
      </c>
      <c r="I2287" s="54"/>
      <c r="J2287" s="46">
        <v>93.127300000000005</v>
      </c>
      <c r="K2287" s="54">
        <v>11.420629999999999</v>
      </c>
      <c r="L2287" s="46">
        <v>15.888999999999999</v>
      </c>
      <c r="M2287" s="53">
        <f t="shared" si="140"/>
        <v>-4.4683700000000002</v>
      </c>
      <c r="N2287" s="11">
        <v>2.1274148694547841</v>
      </c>
      <c r="O2287" s="11">
        <v>2.9597749739521428</v>
      </c>
      <c r="P2287" s="11">
        <v>-0.83236010449735898</v>
      </c>
      <c r="Q2287" s="26">
        <v>3190</v>
      </c>
      <c r="R2287">
        <v>106940</v>
      </c>
      <c r="S2287">
        <v>81330</v>
      </c>
      <c r="T2287" s="27">
        <f t="shared" si="141"/>
        <v>191460</v>
      </c>
      <c r="U2287" s="46" t="str">
        <f t="shared" si="142"/>
        <v>OK</v>
      </c>
      <c r="V2287">
        <f t="shared" si="143"/>
        <v>407314.85090581299</v>
      </c>
    </row>
    <row r="2288" spans="1:22" x14ac:dyDescent="0.2">
      <c r="A2288" s="24">
        <v>40079</v>
      </c>
      <c r="B2288" s="25" t="s">
        <v>2506</v>
      </c>
      <c r="C2288" s="46">
        <v>586</v>
      </c>
      <c r="D2288" s="46">
        <v>902</v>
      </c>
      <c r="E2288" s="53">
        <v>451</v>
      </c>
      <c r="F2288" s="54">
        <v>305.82</v>
      </c>
      <c r="G2288" s="46">
        <v>621.82000000000005</v>
      </c>
      <c r="H2288" s="53">
        <v>170.82</v>
      </c>
      <c r="I2288" s="54"/>
      <c r="J2288" s="46">
        <v>93.090860000000006</v>
      </c>
      <c r="K2288" s="54">
        <v>11.61509</v>
      </c>
      <c r="L2288" s="46">
        <v>16.67755</v>
      </c>
      <c r="M2288" s="53">
        <f t="shared" si="140"/>
        <v>-5.0624599999999997</v>
      </c>
      <c r="N2288" s="11">
        <v>2.1636385362327268</v>
      </c>
      <c r="O2288" s="11">
        <v>3.1066646810268468</v>
      </c>
      <c r="P2288" s="11">
        <v>-0.94302614479411961</v>
      </c>
      <c r="Q2288" s="26">
        <v>8840</v>
      </c>
      <c r="R2288">
        <v>237950</v>
      </c>
      <c r="S2288">
        <v>54820</v>
      </c>
      <c r="T2288" s="27">
        <f t="shared" si="141"/>
        <v>301610</v>
      </c>
      <c r="U2288" s="46" t="str">
        <f t="shared" si="142"/>
        <v>OK</v>
      </c>
      <c r="V2288">
        <f t="shared" si="143"/>
        <v>652575.01891315274</v>
      </c>
    </row>
    <row r="2289" spans="1:22" x14ac:dyDescent="0.2">
      <c r="A2289" s="24">
        <v>51061</v>
      </c>
      <c r="B2289" s="25" t="s">
        <v>2507</v>
      </c>
      <c r="C2289" s="46">
        <v>3787</v>
      </c>
      <c r="D2289" s="46">
        <v>3787</v>
      </c>
      <c r="E2289" s="53">
        <v>1272</v>
      </c>
      <c r="F2289" s="54">
        <v>3505.42</v>
      </c>
      <c r="G2289" s="46">
        <v>3505.42</v>
      </c>
      <c r="H2289" s="53">
        <v>990.42</v>
      </c>
      <c r="I2289" s="54"/>
      <c r="J2289" s="46">
        <v>93.085260000000005</v>
      </c>
      <c r="K2289" s="54">
        <v>11.30031</v>
      </c>
      <c r="L2289" s="46">
        <v>17.717079999999999</v>
      </c>
      <c r="M2289" s="53">
        <f t="shared" si="140"/>
        <v>-6.4167699999999996</v>
      </c>
      <c r="N2289" s="11">
        <v>2.1050018714771941</v>
      </c>
      <c r="O2289" s="11">
        <v>3.3003065010704278</v>
      </c>
      <c r="P2289" s="11">
        <v>-1.1953046295932339</v>
      </c>
      <c r="Q2289" s="26">
        <v>27700</v>
      </c>
      <c r="R2289">
        <v>167850</v>
      </c>
      <c r="S2289">
        <v>0</v>
      </c>
      <c r="T2289" s="27">
        <f t="shared" si="141"/>
        <v>195550</v>
      </c>
      <c r="U2289" s="46" t="str">
        <f t="shared" si="142"/>
        <v>VA</v>
      </c>
      <c r="V2289">
        <f t="shared" si="143"/>
        <v>411633.11596736533</v>
      </c>
    </row>
    <row r="2290" spans="1:22" x14ac:dyDescent="0.2">
      <c r="A2290" s="24">
        <v>28113</v>
      </c>
      <c r="B2290" s="25" t="s">
        <v>2508</v>
      </c>
      <c r="C2290" s="46">
        <v>529</v>
      </c>
      <c r="D2290" s="46">
        <v>388</v>
      </c>
      <c r="E2290" s="53">
        <v>374</v>
      </c>
      <c r="F2290" s="54">
        <v>191.7</v>
      </c>
      <c r="G2290" s="46">
        <v>50.700009999999999</v>
      </c>
      <c r="H2290" s="53">
        <v>36.700009999999999</v>
      </c>
      <c r="I2290" s="54">
        <v>93.035309999999996</v>
      </c>
      <c r="J2290" s="46">
        <v>93.035309999999996</v>
      </c>
      <c r="K2290" s="54">
        <v>11.531409999999999</v>
      </c>
      <c r="L2290" s="46">
        <v>16.686910000000001</v>
      </c>
      <c r="M2290" s="53">
        <f t="shared" si="140"/>
        <v>-5.1555000000000017</v>
      </c>
      <c r="N2290" s="11">
        <v>2.1480507730116112</v>
      </c>
      <c r="O2290" s="11">
        <v>3.108408245364199</v>
      </c>
      <c r="P2290" s="11">
        <v>-0.9603574723525885</v>
      </c>
      <c r="Q2290" s="26">
        <v>13220</v>
      </c>
      <c r="R2290">
        <v>41000</v>
      </c>
      <c r="S2290">
        <v>2030</v>
      </c>
      <c r="T2290" s="27">
        <f t="shared" si="141"/>
        <v>56250</v>
      </c>
      <c r="U2290" s="46" t="str">
        <f t="shared" si="142"/>
        <v>MS</v>
      </c>
      <c r="V2290">
        <f t="shared" si="143"/>
        <v>120827.85598190314</v>
      </c>
    </row>
    <row r="2291" spans="1:22" x14ac:dyDescent="0.2">
      <c r="A2291" s="24">
        <v>47083</v>
      </c>
      <c r="B2291" s="25" t="s">
        <v>2509</v>
      </c>
      <c r="C2291" s="46">
        <v>946</v>
      </c>
      <c r="D2291" s="46">
        <v>633</v>
      </c>
      <c r="E2291" s="53">
        <v>108</v>
      </c>
      <c r="F2291" s="54">
        <v>741.38</v>
      </c>
      <c r="G2291" s="46">
        <v>428.38</v>
      </c>
      <c r="H2291" s="53">
        <v>0</v>
      </c>
      <c r="I2291" s="54">
        <v>93.035309999999996</v>
      </c>
      <c r="J2291" s="46">
        <v>93.035309999999996</v>
      </c>
      <c r="K2291" s="54">
        <v>11.4693</v>
      </c>
      <c r="L2291" s="46">
        <v>15.85923</v>
      </c>
      <c r="M2291" s="53">
        <f t="shared" si="140"/>
        <v>-4.3899299999999997</v>
      </c>
      <c r="N2291" s="11">
        <v>2.1364810314525342</v>
      </c>
      <c r="O2291" s="11">
        <v>2.9542294707125092</v>
      </c>
      <c r="P2291" s="11">
        <v>-0.8177484392599742</v>
      </c>
      <c r="Q2291" s="26">
        <v>2340</v>
      </c>
      <c r="R2291">
        <v>9240</v>
      </c>
      <c r="S2291">
        <v>6960</v>
      </c>
      <c r="T2291" s="27">
        <f t="shared" si="141"/>
        <v>18540</v>
      </c>
      <c r="U2291" s="46" t="str">
        <f t="shared" si="142"/>
        <v>TN</v>
      </c>
      <c r="V2291">
        <f t="shared" si="143"/>
        <v>39610.358323129985</v>
      </c>
    </row>
    <row r="2292" spans="1:22" x14ac:dyDescent="0.2">
      <c r="A2292" s="24">
        <v>51740</v>
      </c>
      <c r="B2292" s="25" t="s">
        <v>2510</v>
      </c>
      <c r="C2292" s="46">
        <v>1025.72</v>
      </c>
      <c r="D2292" s="46">
        <v>1111.3699999999999</v>
      </c>
      <c r="E2292" s="53">
        <v>761.92100000000005</v>
      </c>
      <c r="F2292" s="54">
        <v>816.53830000000005</v>
      </c>
      <c r="G2292" s="46">
        <v>902.18849999999998</v>
      </c>
      <c r="H2292" s="53">
        <v>552.73659999999995</v>
      </c>
      <c r="I2292" s="54"/>
      <c r="J2292" s="46">
        <v>92.910319999999999</v>
      </c>
      <c r="K2292" s="54">
        <v>11.92487</v>
      </c>
      <c r="L2292" s="46">
        <v>17.629629999999999</v>
      </c>
      <c r="M2292" s="53">
        <f t="shared" si="140"/>
        <v>-5.7047599999999985</v>
      </c>
      <c r="N2292" s="11">
        <v>2.2213438097824092</v>
      </c>
      <c r="O2292" s="11">
        <v>3.2840164688801008</v>
      </c>
      <c r="P2292" s="11">
        <v>-1.062672659097692</v>
      </c>
      <c r="Q2292" s="26">
        <v>0</v>
      </c>
      <c r="R2292">
        <v>0</v>
      </c>
      <c r="S2292">
        <v>0</v>
      </c>
      <c r="T2292" s="27">
        <f t="shared" si="141"/>
        <v>0</v>
      </c>
      <c r="U2292" s="46" t="str">
        <f t="shared" si="142"/>
        <v>VA</v>
      </c>
      <c r="V2292">
        <f t="shared" si="143"/>
        <v>0</v>
      </c>
    </row>
    <row r="2293" spans="1:22" x14ac:dyDescent="0.2">
      <c r="A2293" s="24">
        <v>1039</v>
      </c>
      <c r="B2293" s="25" t="s">
        <v>2511</v>
      </c>
      <c r="C2293" s="46">
        <v>1190</v>
      </c>
      <c r="D2293" s="46">
        <v>848</v>
      </c>
      <c r="E2293" s="53">
        <v>277</v>
      </c>
      <c r="F2293" s="54">
        <v>761.34</v>
      </c>
      <c r="G2293" s="46">
        <v>419.34</v>
      </c>
      <c r="H2293" s="53">
        <v>0</v>
      </c>
      <c r="I2293" s="54">
        <v>92.908739999999995</v>
      </c>
      <c r="J2293" s="46">
        <v>92.908739999999995</v>
      </c>
      <c r="K2293" s="54">
        <v>11.484909999999999</v>
      </c>
      <c r="L2293" s="46">
        <v>16.593540000000001</v>
      </c>
      <c r="M2293" s="53">
        <f t="shared" si="140"/>
        <v>-5.1086300000000016</v>
      </c>
      <c r="N2293" s="11">
        <v>2.1393888347972001</v>
      </c>
      <c r="O2293" s="11">
        <v>3.0910154459861441</v>
      </c>
      <c r="P2293" s="11">
        <v>-0.95162661118894476</v>
      </c>
      <c r="Q2293" s="26">
        <v>22370</v>
      </c>
      <c r="R2293">
        <v>105980</v>
      </c>
      <c r="S2293">
        <v>410</v>
      </c>
      <c r="T2293" s="27">
        <f t="shared" si="141"/>
        <v>128760</v>
      </c>
      <c r="U2293" s="46" t="str">
        <f t="shared" si="142"/>
        <v>AL</v>
      </c>
      <c r="V2293">
        <f t="shared" si="143"/>
        <v>275467.7063684875</v>
      </c>
    </row>
    <row r="2294" spans="1:22" x14ac:dyDescent="0.2">
      <c r="A2294" s="24">
        <v>1065</v>
      </c>
      <c r="B2294" s="25" t="s">
        <v>2512</v>
      </c>
      <c r="C2294" s="46">
        <v>746</v>
      </c>
      <c r="D2294" s="46">
        <v>783</v>
      </c>
      <c r="E2294" s="53">
        <v>156</v>
      </c>
      <c r="F2294" s="54">
        <v>287.98</v>
      </c>
      <c r="G2294" s="46">
        <v>324.98</v>
      </c>
      <c r="H2294" s="53">
        <v>0</v>
      </c>
      <c r="I2294" s="54">
        <v>92.908739999999995</v>
      </c>
      <c r="J2294" s="46">
        <v>92.908739999999995</v>
      </c>
      <c r="K2294" s="54">
        <v>11.403409999999999</v>
      </c>
      <c r="L2294" s="46">
        <v>16.691030000000001</v>
      </c>
      <c r="M2294" s="53">
        <f t="shared" si="140"/>
        <v>-5.2876200000000022</v>
      </c>
      <c r="N2294" s="11">
        <v>2.124207158141834</v>
      </c>
      <c r="O2294" s="11">
        <v>3.1091757117178198</v>
      </c>
      <c r="P2294" s="11">
        <v>-0.98496855357598589</v>
      </c>
      <c r="Q2294" s="26">
        <v>18250</v>
      </c>
      <c r="R2294">
        <v>81890</v>
      </c>
      <c r="S2294">
        <v>280</v>
      </c>
      <c r="T2294" s="27">
        <f t="shared" si="141"/>
        <v>100420</v>
      </c>
      <c r="U2294" s="46" t="str">
        <f t="shared" si="142"/>
        <v>AL</v>
      </c>
      <c r="V2294">
        <f t="shared" si="143"/>
        <v>213312.88282060297</v>
      </c>
    </row>
    <row r="2295" spans="1:22" x14ac:dyDescent="0.2">
      <c r="A2295" s="24">
        <v>51199</v>
      </c>
      <c r="B2295" s="25" t="s">
        <v>2513</v>
      </c>
      <c r="C2295" s="46">
        <v>1418.21</v>
      </c>
      <c r="D2295" s="46">
        <v>1535.83</v>
      </c>
      <c r="E2295" s="53">
        <v>879.23599999999999</v>
      </c>
      <c r="F2295" s="54">
        <v>1248.56</v>
      </c>
      <c r="G2295" s="46">
        <v>1366.184</v>
      </c>
      <c r="H2295" s="53">
        <v>709.5883</v>
      </c>
      <c r="I2295" s="54"/>
      <c r="J2295" s="46">
        <v>92.849379999999996</v>
      </c>
      <c r="K2295" s="54">
        <v>11.40579</v>
      </c>
      <c r="L2295" s="46">
        <v>18.416309999999999</v>
      </c>
      <c r="M2295" s="53">
        <f t="shared" si="140"/>
        <v>-7.0105199999999996</v>
      </c>
      <c r="N2295" s="11">
        <v>2.1246505003558189</v>
      </c>
      <c r="O2295" s="11">
        <v>3.4305578356438158</v>
      </c>
      <c r="P2295" s="11">
        <v>-1.3059073352879971</v>
      </c>
      <c r="Q2295" s="26">
        <v>1690</v>
      </c>
      <c r="R2295">
        <v>4080</v>
      </c>
      <c r="S2295">
        <v>0</v>
      </c>
      <c r="T2295" s="27">
        <f t="shared" si="141"/>
        <v>5770</v>
      </c>
      <c r="U2295" s="46" t="str">
        <f t="shared" si="142"/>
        <v>VA</v>
      </c>
      <c r="V2295">
        <f t="shared" si="143"/>
        <v>12259.233387053075</v>
      </c>
    </row>
    <row r="2296" spans="1:22" x14ac:dyDescent="0.2">
      <c r="A2296" s="24">
        <v>13039</v>
      </c>
      <c r="B2296" s="25" t="s">
        <v>2514</v>
      </c>
      <c r="C2296" s="46">
        <v>1350</v>
      </c>
      <c r="D2296" s="46">
        <v>1350</v>
      </c>
      <c r="E2296" s="53">
        <v>1350</v>
      </c>
      <c r="F2296" s="54">
        <v>543.76</v>
      </c>
      <c r="G2296" s="46">
        <v>543.76</v>
      </c>
      <c r="H2296" s="53">
        <v>543.76</v>
      </c>
      <c r="I2296" s="54"/>
      <c r="J2296" s="46">
        <v>92.662139999999994</v>
      </c>
      <c r="K2296" s="54">
        <v>15.316990000000001</v>
      </c>
      <c r="L2296" s="46">
        <v>22.08165</v>
      </c>
      <c r="M2296" s="53">
        <f t="shared" si="140"/>
        <v>-6.7646599999999992</v>
      </c>
      <c r="N2296" s="11">
        <v>2.8532219572204189</v>
      </c>
      <c r="O2296" s="11">
        <v>4.1133309241343294</v>
      </c>
      <c r="P2296" s="11">
        <v>-1.2601089669139089</v>
      </c>
      <c r="Q2296" s="26">
        <v>1040</v>
      </c>
      <c r="R2296">
        <v>1730</v>
      </c>
      <c r="S2296">
        <v>31180</v>
      </c>
      <c r="T2296" s="27">
        <f t="shared" si="141"/>
        <v>33950</v>
      </c>
      <c r="U2296" s="46" t="str">
        <f t="shared" si="142"/>
        <v>GA</v>
      </c>
      <c r="V2296">
        <f t="shared" si="143"/>
        <v>96866.88544763322</v>
      </c>
    </row>
    <row r="2297" spans="1:22" x14ac:dyDescent="0.2">
      <c r="A2297" s="24">
        <v>13049</v>
      </c>
      <c r="B2297" s="25" t="s">
        <v>2515</v>
      </c>
      <c r="C2297" s="46">
        <v>2072</v>
      </c>
      <c r="D2297" s="46">
        <v>2072</v>
      </c>
      <c r="E2297" s="53">
        <v>631</v>
      </c>
      <c r="F2297" s="54">
        <v>1112.82</v>
      </c>
      <c r="G2297" s="46">
        <v>1112.82</v>
      </c>
      <c r="H2297" s="53">
        <v>0</v>
      </c>
      <c r="I2297" s="54"/>
      <c r="J2297" s="46">
        <v>92.662139999999994</v>
      </c>
      <c r="K2297" s="54">
        <v>16.18713</v>
      </c>
      <c r="L2297" s="46">
        <v>23.661269999999998</v>
      </c>
      <c r="M2297" s="53">
        <f t="shared" si="140"/>
        <v>-7.4741399999999985</v>
      </c>
      <c r="N2297" s="11">
        <v>3.0153101059921932</v>
      </c>
      <c r="O2297" s="11">
        <v>4.4075797594514841</v>
      </c>
      <c r="P2297" s="11">
        <v>-1.39226965345929</v>
      </c>
      <c r="Q2297" s="26">
        <v>4710</v>
      </c>
      <c r="R2297">
        <v>3690</v>
      </c>
      <c r="S2297">
        <v>53100</v>
      </c>
      <c r="T2297" s="27">
        <f t="shared" si="141"/>
        <v>61500</v>
      </c>
      <c r="U2297" s="46" t="str">
        <f t="shared" si="142"/>
        <v>GA</v>
      </c>
      <c r="V2297">
        <f t="shared" si="143"/>
        <v>185441.57151851989</v>
      </c>
    </row>
    <row r="2298" spans="1:22" x14ac:dyDescent="0.2">
      <c r="A2298" s="24">
        <v>13051</v>
      </c>
      <c r="B2298" s="25" t="s">
        <v>2516</v>
      </c>
      <c r="C2298" s="46">
        <v>1104</v>
      </c>
      <c r="D2298" s="46">
        <v>1635</v>
      </c>
      <c r="E2298" s="53">
        <v>1240</v>
      </c>
      <c r="F2298" s="54">
        <v>504</v>
      </c>
      <c r="G2298" s="46">
        <v>1035</v>
      </c>
      <c r="H2298" s="53">
        <v>640</v>
      </c>
      <c r="I2298" s="54"/>
      <c r="J2298" s="46">
        <v>92.662139999999994</v>
      </c>
      <c r="K2298" s="54">
        <v>13.669449999999999</v>
      </c>
      <c r="L2298" s="46">
        <v>20.27375</v>
      </c>
      <c r="M2298" s="53">
        <f t="shared" si="140"/>
        <v>-6.6043000000000003</v>
      </c>
      <c r="N2298" s="11">
        <v>2.5463211037629878</v>
      </c>
      <c r="O2298" s="11">
        <v>3.776558491922855</v>
      </c>
      <c r="P2298" s="11">
        <v>-1.2302373881598681</v>
      </c>
      <c r="Q2298" s="26">
        <v>1240</v>
      </c>
      <c r="R2298">
        <v>3120</v>
      </c>
      <c r="S2298">
        <v>11450</v>
      </c>
      <c r="T2298" s="27">
        <f t="shared" si="141"/>
        <v>15810</v>
      </c>
      <c r="U2298" s="46" t="str">
        <f t="shared" si="142"/>
        <v>GA</v>
      </c>
      <c r="V2298">
        <f t="shared" si="143"/>
        <v>40257.336650492834</v>
      </c>
    </row>
    <row r="2299" spans="1:22" x14ac:dyDescent="0.2">
      <c r="A2299" s="24">
        <v>13065</v>
      </c>
      <c r="B2299" s="25" t="s">
        <v>2517</v>
      </c>
      <c r="C2299" s="46">
        <v>2045</v>
      </c>
      <c r="D2299" s="46">
        <v>2045</v>
      </c>
      <c r="E2299" s="53">
        <v>785</v>
      </c>
      <c r="F2299" s="54">
        <v>1123.94</v>
      </c>
      <c r="G2299" s="46">
        <v>1123.94</v>
      </c>
      <c r="H2299" s="53">
        <v>0</v>
      </c>
      <c r="I2299" s="54"/>
      <c r="J2299" s="46">
        <v>92.662139999999994</v>
      </c>
      <c r="K2299" s="54">
        <v>16.071149999999999</v>
      </c>
      <c r="L2299" s="46">
        <v>23.442519999999998</v>
      </c>
      <c r="M2299" s="53">
        <f t="shared" si="140"/>
        <v>-7.3713699999999989</v>
      </c>
      <c r="N2299" s="11">
        <v>2.9937055555812808</v>
      </c>
      <c r="O2299" s="11">
        <v>4.3668313941955184</v>
      </c>
      <c r="P2299" s="11">
        <v>-1.3731258386142371</v>
      </c>
      <c r="Q2299" s="26">
        <v>5850</v>
      </c>
      <c r="R2299">
        <v>3620</v>
      </c>
      <c r="S2299">
        <v>55240</v>
      </c>
      <c r="T2299" s="27">
        <f t="shared" si="141"/>
        <v>64710</v>
      </c>
      <c r="U2299" s="46" t="str">
        <f t="shared" si="142"/>
        <v>GA</v>
      </c>
      <c r="V2299">
        <f t="shared" si="143"/>
        <v>193722.68650166469</v>
      </c>
    </row>
    <row r="2300" spans="1:22" x14ac:dyDescent="0.2">
      <c r="A2300" s="24">
        <v>13127</v>
      </c>
      <c r="B2300" s="25" t="s">
        <v>2518</v>
      </c>
      <c r="C2300" s="46">
        <v>800.17100000000005</v>
      </c>
      <c r="D2300" s="46">
        <v>868.52099999999996</v>
      </c>
      <c r="E2300" s="53">
        <v>607.01700000000005</v>
      </c>
      <c r="F2300" s="54">
        <v>283.24079999999998</v>
      </c>
      <c r="G2300" s="46">
        <v>351.59030000000001</v>
      </c>
      <c r="H2300" s="53">
        <v>90.086609999999993</v>
      </c>
      <c r="I2300" s="54"/>
      <c r="J2300" s="46">
        <v>92.662139999999994</v>
      </c>
      <c r="K2300" s="54">
        <v>15.685420000000001</v>
      </c>
      <c r="L2300" s="46">
        <v>22.924890000000001</v>
      </c>
      <c r="M2300" s="53">
        <f t="shared" si="140"/>
        <v>-7.2394700000000007</v>
      </c>
      <c r="N2300" s="11">
        <v>2.9218524496147289</v>
      </c>
      <c r="O2300" s="11">
        <v>4.2704081882186262</v>
      </c>
      <c r="P2300" s="11">
        <v>-1.3485557386038971</v>
      </c>
      <c r="Q2300" s="26">
        <v>430</v>
      </c>
      <c r="R2300">
        <v>1880</v>
      </c>
      <c r="S2300">
        <v>16310</v>
      </c>
      <c r="T2300" s="27">
        <f t="shared" si="141"/>
        <v>18620</v>
      </c>
      <c r="U2300" s="46" t="str">
        <f t="shared" si="142"/>
        <v>GA</v>
      </c>
      <c r="V2300">
        <f t="shared" si="143"/>
        <v>54404.892611826253</v>
      </c>
    </row>
    <row r="2301" spans="1:22" x14ac:dyDescent="0.2">
      <c r="A2301" s="24">
        <v>13179</v>
      </c>
      <c r="B2301" s="25" t="s">
        <v>2519</v>
      </c>
      <c r="C2301" s="46">
        <v>858</v>
      </c>
      <c r="D2301" s="46">
        <v>858</v>
      </c>
      <c r="E2301" s="53">
        <v>858</v>
      </c>
      <c r="F2301" s="54">
        <v>189.86</v>
      </c>
      <c r="G2301" s="46">
        <v>189.86</v>
      </c>
      <c r="H2301" s="53">
        <v>189.86</v>
      </c>
      <c r="I2301" s="54"/>
      <c r="J2301" s="46">
        <v>92.662139999999994</v>
      </c>
      <c r="K2301" s="54">
        <v>13.850059999999999</v>
      </c>
      <c r="L2301" s="46">
        <v>23.68139</v>
      </c>
      <c r="M2301" s="53">
        <f t="shared" si="140"/>
        <v>-9.8313300000000012</v>
      </c>
      <c r="N2301" s="11">
        <v>2.5799648169007252</v>
      </c>
      <c r="O2301" s="11">
        <v>4.4113276776638264</v>
      </c>
      <c r="P2301" s="11">
        <v>-1.8313628607631021</v>
      </c>
      <c r="Q2301" s="26">
        <v>1580</v>
      </c>
      <c r="R2301">
        <v>2340</v>
      </c>
      <c r="S2301">
        <v>20260</v>
      </c>
      <c r="T2301" s="27">
        <f t="shared" si="141"/>
        <v>24180</v>
      </c>
      <c r="U2301" s="46" t="str">
        <f t="shared" si="142"/>
        <v>GA</v>
      </c>
      <c r="V2301">
        <f t="shared" si="143"/>
        <v>62383.549272659533</v>
      </c>
    </row>
    <row r="2302" spans="1:22" x14ac:dyDescent="0.2">
      <c r="A2302" s="24">
        <v>13191</v>
      </c>
      <c r="B2302" s="25" t="s">
        <v>2520</v>
      </c>
      <c r="C2302" s="46">
        <v>610.54700000000003</v>
      </c>
      <c r="D2302" s="46">
        <v>637.71400000000006</v>
      </c>
      <c r="E2302" s="53">
        <v>421.983</v>
      </c>
      <c r="F2302" s="54">
        <v>181.05269999999999</v>
      </c>
      <c r="G2302" s="46">
        <v>208.21979999999999</v>
      </c>
      <c r="H2302" s="53">
        <v>0</v>
      </c>
      <c r="I2302" s="54"/>
      <c r="J2302" s="46">
        <v>92.662139999999994</v>
      </c>
      <c r="K2302" s="54">
        <v>14.921110000000001</v>
      </c>
      <c r="L2302" s="46">
        <v>22.337820000000001</v>
      </c>
      <c r="M2302" s="53">
        <f t="shared" si="140"/>
        <v>-7.4167100000000001</v>
      </c>
      <c r="N2302" s="11">
        <v>2.779478127105989</v>
      </c>
      <c r="O2302" s="11">
        <v>4.1610498211748803</v>
      </c>
      <c r="P2302" s="11">
        <v>-1.38157169406889</v>
      </c>
      <c r="Q2302" s="26">
        <v>550</v>
      </c>
      <c r="R2302">
        <v>1240</v>
      </c>
      <c r="S2302">
        <v>20870</v>
      </c>
      <c r="T2302" s="27">
        <f t="shared" si="141"/>
        <v>22660</v>
      </c>
      <c r="U2302" s="46" t="str">
        <f t="shared" si="142"/>
        <v>GA</v>
      </c>
      <c r="V2302">
        <f t="shared" si="143"/>
        <v>62982.974360221713</v>
      </c>
    </row>
    <row r="2303" spans="1:22" x14ac:dyDescent="0.2">
      <c r="A2303" s="24">
        <v>13285</v>
      </c>
      <c r="B2303" s="25" t="s">
        <v>2521</v>
      </c>
      <c r="C2303" s="46">
        <v>840</v>
      </c>
      <c r="D2303" s="46">
        <v>1566</v>
      </c>
      <c r="E2303" s="53">
        <v>1566</v>
      </c>
      <c r="F2303" s="54">
        <v>383.1</v>
      </c>
      <c r="G2303" s="46">
        <v>1109.0999999999999</v>
      </c>
      <c r="H2303" s="53">
        <v>1109.0999999999999</v>
      </c>
      <c r="I2303" s="54"/>
      <c r="J2303" s="46">
        <v>92.662139999999994</v>
      </c>
      <c r="K2303" s="54">
        <v>12.246130000000001</v>
      </c>
      <c r="L2303" s="46">
        <v>21.2743</v>
      </c>
      <c r="M2303" s="53">
        <f t="shared" si="140"/>
        <v>-9.0281699999999994</v>
      </c>
      <c r="N2303" s="11">
        <v>2.2811875575407239</v>
      </c>
      <c r="O2303" s="11">
        <v>3.962939186125626</v>
      </c>
      <c r="P2303" s="11">
        <v>-1.681751628584903</v>
      </c>
      <c r="Q2303" s="26">
        <v>140</v>
      </c>
      <c r="R2303">
        <v>39760</v>
      </c>
      <c r="S2303">
        <v>20820</v>
      </c>
      <c r="T2303" s="27">
        <f t="shared" si="141"/>
        <v>60720</v>
      </c>
      <c r="U2303" s="46" t="str">
        <f t="shared" si="142"/>
        <v>GA</v>
      </c>
      <c r="V2303">
        <f t="shared" si="143"/>
        <v>138513.70849387275</v>
      </c>
    </row>
    <row r="2304" spans="1:22" x14ac:dyDescent="0.2">
      <c r="A2304" s="24">
        <v>1029</v>
      </c>
      <c r="B2304" s="25" t="s">
        <v>2522</v>
      </c>
      <c r="C2304" s="46">
        <v>338</v>
      </c>
      <c r="D2304" s="46">
        <v>438</v>
      </c>
      <c r="E2304" s="53">
        <v>264</v>
      </c>
      <c r="F2304" s="54">
        <v>0</v>
      </c>
      <c r="G2304" s="46">
        <v>74.899990000000003</v>
      </c>
      <c r="H2304" s="53">
        <v>0</v>
      </c>
      <c r="I2304" s="54">
        <v>92.655569999999997</v>
      </c>
      <c r="J2304" s="46">
        <v>92.655569999999997</v>
      </c>
      <c r="K2304" s="54">
        <v>11.68174</v>
      </c>
      <c r="L2304" s="46">
        <v>16.70147</v>
      </c>
      <c r="M2304" s="53">
        <f t="shared" si="140"/>
        <v>-5.0197300000000009</v>
      </c>
      <c r="N2304" s="11">
        <v>2.1760539810067159</v>
      </c>
      <c r="O2304" s="11">
        <v>3.1111204565556361</v>
      </c>
      <c r="P2304" s="11">
        <v>-0.9350664755489202</v>
      </c>
      <c r="Q2304" s="26">
        <v>150</v>
      </c>
      <c r="R2304">
        <v>34410</v>
      </c>
      <c r="S2304">
        <v>24270</v>
      </c>
      <c r="T2304" s="27">
        <f t="shared" si="141"/>
        <v>58830</v>
      </c>
      <c r="U2304" s="46" t="str">
        <f t="shared" si="142"/>
        <v>AL</v>
      </c>
      <c r="V2304">
        <f t="shared" si="143"/>
        <v>128017.2557026251</v>
      </c>
    </row>
    <row r="2305" spans="1:22" x14ac:dyDescent="0.2">
      <c r="A2305" s="24">
        <v>31039</v>
      </c>
      <c r="B2305" s="25" t="s">
        <v>2523</v>
      </c>
      <c r="C2305" s="46">
        <v>431</v>
      </c>
      <c r="D2305" s="46">
        <v>145</v>
      </c>
      <c r="E2305" s="53">
        <v>235</v>
      </c>
      <c r="F2305" s="54">
        <v>283.98</v>
      </c>
      <c r="G2305" s="46">
        <v>0</v>
      </c>
      <c r="H2305" s="53">
        <v>87.980009999999993</v>
      </c>
      <c r="I2305" s="54">
        <v>92.655569999999997</v>
      </c>
      <c r="J2305" s="46">
        <v>92.655569999999997</v>
      </c>
      <c r="K2305" s="54">
        <v>14.57033</v>
      </c>
      <c r="L2305" s="46">
        <v>12.159739999999999</v>
      </c>
      <c r="M2305" s="53">
        <f t="shared" si="140"/>
        <v>2.4105900000000009</v>
      </c>
      <c r="N2305" s="11">
        <v>2.7141354456683322</v>
      </c>
      <c r="O2305" s="11">
        <v>2.2650949802860358</v>
      </c>
      <c r="P2305" s="11">
        <v>0.44904046538229592</v>
      </c>
      <c r="Q2305" s="26">
        <v>278190</v>
      </c>
      <c r="R2305">
        <v>9350</v>
      </c>
      <c r="S2305">
        <v>34500</v>
      </c>
      <c r="T2305" s="27">
        <f t="shared" si="141"/>
        <v>322040</v>
      </c>
      <c r="U2305" s="46" t="str">
        <f t="shared" si="142"/>
        <v>NE</v>
      </c>
      <c r="V2305">
        <f t="shared" si="143"/>
        <v>874060.17892302969</v>
      </c>
    </row>
    <row r="2306" spans="1:22" x14ac:dyDescent="0.2">
      <c r="A2306" s="24">
        <v>37071</v>
      </c>
      <c r="B2306" s="25" t="s">
        <v>2524</v>
      </c>
      <c r="C2306" s="46">
        <v>2614</v>
      </c>
      <c r="D2306" s="46">
        <v>3207</v>
      </c>
      <c r="E2306" s="53">
        <v>1688</v>
      </c>
      <c r="F2306" s="54">
        <v>2357.04</v>
      </c>
      <c r="G2306" s="46">
        <v>2950.04</v>
      </c>
      <c r="H2306" s="53">
        <v>1431.04</v>
      </c>
      <c r="I2306" s="54">
        <v>92.655569999999997</v>
      </c>
      <c r="J2306" s="46">
        <v>92.655569999999997</v>
      </c>
      <c r="K2306" s="54">
        <v>11.643990000000001</v>
      </c>
      <c r="L2306" s="46">
        <v>19.452390000000001</v>
      </c>
      <c r="M2306" s="53">
        <f t="shared" si="140"/>
        <v>-7.8084000000000007</v>
      </c>
      <c r="N2306" s="11">
        <v>2.1690219774025441</v>
      </c>
      <c r="O2306" s="11">
        <v>3.6235569957553611</v>
      </c>
      <c r="P2306" s="11">
        <v>-1.4545350183528181</v>
      </c>
      <c r="Q2306" s="26">
        <v>860</v>
      </c>
      <c r="R2306">
        <v>45490</v>
      </c>
      <c r="S2306">
        <v>7430</v>
      </c>
      <c r="T2306" s="27">
        <f t="shared" si="141"/>
        <v>53780</v>
      </c>
      <c r="U2306" s="46" t="str">
        <f t="shared" si="142"/>
        <v>NC</v>
      </c>
      <c r="V2306">
        <f t="shared" si="143"/>
        <v>116650.00194470883</v>
      </c>
    </row>
    <row r="2307" spans="1:22" x14ac:dyDescent="0.2">
      <c r="A2307" s="24">
        <v>37109</v>
      </c>
      <c r="B2307" s="25" t="s">
        <v>2525</v>
      </c>
      <c r="C2307" s="46">
        <v>1599</v>
      </c>
      <c r="D2307" s="46">
        <v>2273</v>
      </c>
      <c r="E2307" s="53">
        <v>856</v>
      </c>
      <c r="F2307" s="54">
        <v>1321.4</v>
      </c>
      <c r="G2307" s="46">
        <v>1995.4</v>
      </c>
      <c r="H2307" s="53">
        <v>578.4</v>
      </c>
      <c r="I2307" s="54">
        <v>92.528989999999993</v>
      </c>
      <c r="J2307" s="46">
        <v>92.528989999999993</v>
      </c>
      <c r="K2307" s="54">
        <v>12.151759999999999</v>
      </c>
      <c r="L2307" s="46">
        <v>19.292819999999999</v>
      </c>
      <c r="M2307" s="53">
        <f t="shared" si="140"/>
        <v>-7.1410599999999995</v>
      </c>
      <c r="N2307" s="11">
        <v>2.2636084799214991</v>
      </c>
      <c r="O2307" s="11">
        <v>3.593832576811844</v>
      </c>
      <c r="P2307" s="11">
        <v>-1.3302240968903449</v>
      </c>
      <c r="Q2307" s="26">
        <v>1580</v>
      </c>
      <c r="R2307">
        <v>67510</v>
      </c>
      <c r="S2307">
        <v>9220</v>
      </c>
      <c r="T2307" s="27">
        <f t="shared" si="141"/>
        <v>78310</v>
      </c>
      <c r="U2307" s="46" t="str">
        <f t="shared" si="142"/>
        <v>NC</v>
      </c>
      <c r="V2307">
        <f t="shared" si="143"/>
        <v>177263.18006265259</v>
      </c>
    </row>
    <row r="2308" spans="1:22" x14ac:dyDescent="0.2">
      <c r="A2308" s="24">
        <v>47007</v>
      </c>
      <c r="B2308" s="25" t="s">
        <v>2526</v>
      </c>
      <c r="C2308" s="46">
        <v>245</v>
      </c>
      <c r="D2308" s="46">
        <v>218</v>
      </c>
      <c r="E2308" s="53">
        <v>163</v>
      </c>
      <c r="F2308" s="54">
        <v>26.66</v>
      </c>
      <c r="G2308" s="46">
        <v>0</v>
      </c>
      <c r="H2308" s="53">
        <v>0</v>
      </c>
      <c r="I2308" s="54">
        <v>92.528989999999993</v>
      </c>
      <c r="J2308" s="46">
        <v>92.528989999999993</v>
      </c>
      <c r="K2308" s="54">
        <v>11.5312</v>
      </c>
      <c r="L2308" s="46">
        <v>16.41075</v>
      </c>
      <c r="M2308" s="53">
        <f t="shared" si="140"/>
        <v>-4.8795500000000001</v>
      </c>
      <c r="N2308" s="11">
        <v>2.1480116545809649</v>
      </c>
      <c r="O2308" s="11">
        <v>3.0569656462826571</v>
      </c>
      <c r="P2308" s="11">
        <v>-0.90895399170169178</v>
      </c>
      <c r="Q2308" s="26">
        <v>8280</v>
      </c>
      <c r="R2308">
        <v>55760</v>
      </c>
      <c r="S2308">
        <v>9900</v>
      </c>
      <c r="T2308" s="27">
        <f t="shared" si="141"/>
        <v>73940</v>
      </c>
      <c r="U2308" s="46" t="str">
        <f t="shared" si="142"/>
        <v>TN</v>
      </c>
      <c r="V2308">
        <f t="shared" si="143"/>
        <v>158823.98173971655</v>
      </c>
    </row>
    <row r="2309" spans="1:22" x14ac:dyDescent="0.2">
      <c r="A2309" s="24">
        <v>13309</v>
      </c>
      <c r="B2309" s="25" t="s">
        <v>2527</v>
      </c>
      <c r="C2309" s="46">
        <v>720</v>
      </c>
      <c r="D2309" s="46">
        <v>720</v>
      </c>
      <c r="E2309" s="53">
        <v>444</v>
      </c>
      <c r="F2309" s="54">
        <v>16.43994</v>
      </c>
      <c r="G2309" s="46">
        <v>16.43994</v>
      </c>
      <c r="H2309" s="53">
        <v>0</v>
      </c>
      <c r="I2309" s="54">
        <v>92.402420000000006</v>
      </c>
      <c r="J2309" s="46">
        <v>92.402420000000006</v>
      </c>
      <c r="K2309" s="54">
        <v>14.36195</v>
      </c>
      <c r="L2309" s="46">
        <v>21.45787</v>
      </c>
      <c r="M2309" s="53">
        <f t="shared" si="140"/>
        <v>-7.0959199999999996</v>
      </c>
      <c r="N2309" s="11">
        <v>2.675318785773301</v>
      </c>
      <c r="O2309" s="11">
        <v>3.9971342828572261</v>
      </c>
      <c r="P2309" s="11">
        <v>-1.3218154970839251</v>
      </c>
      <c r="Q2309" s="26">
        <v>12560</v>
      </c>
      <c r="R2309">
        <v>9920</v>
      </c>
      <c r="S2309">
        <v>20940</v>
      </c>
      <c r="T2309" s="27">
        <f t="shared" si="141"/>
        <v>43420</v>
      </c>
      <c r="U2309" s="46" t="str">
        <f t="shared" si="142"/>
        <v>GA</v>
      </c>
      <c r="V2309">
        <f t="shared" si="143"/>
        <v>116162.34167827673</v>
      </c>
    </row>
    <row r="2310" spans="1:22" x14ac:dyDescent="0.2">
      <c r="A2310" s="24">
        <v>22009</v>
      </c>
      <c r="B2310" s="25" t="s">
        <v>2528</v>
      </c>
      <c r="C2310" s="46">
        <v>1061</v>
      </c>
      <c r="D2310" s="46">
        <v>961</v>
      </c>
      <c r="E2310" s="53">
        <v>633</v>
      </c>
      <c r="F2310" s="54">
        <v>687.76</v>
      </c>
      <c r="G2310" s="46">
        <v>587.76</v>
      </c>
      <c r="H2310" s="53">
        <v>259.76</v>
      </c>
      <c r="I2310" s="54">
        <v>92.402420000000006</v>
      </c>
      <c r="J2310" s="46">
        <v>92.402420000000006</v>
      </c>
      <c r="K2310" s="54">
        <v>10.782550000000001</v>
      </c>
      <c r="L2310" s="46">
        <v>15.67794</v>
      </c>
      <c r="M2310" s="53">
        <f t="shared" si="140"/>
        <v>-4.895389999999999</v>
      </c>
      <c r="N2310" s="11">
        <v>2.0085544493289502</v>
      </c>
      <c r="O2310" s="11">
        <v>2.9204590883707762</v>
      </c>
      <c r="P2310" s="11">
        <v>-0.91190463904182628</v>
      </c>
      <c r="Q2310" s="26">
        <v>207780</v>
      </c>
      <c r="R2310">
        <v>60730</v>
      </c>
      <c r="S2310">
        <v>4080</v>
      </c>
      <c r="T2310" s="27">
        <f t="shared" si="141"/>
        <v>272590</v>
      </c>
      <c r="U2310" s="46" t="str">
        <f t="shared" si="142"/>
        <v>LA</v>
      </c>
      <c r="V2310">
        <f t="shared" si="143"/>
        <v>547511.85734257859</v>
      </c>
    </row>
    <row r="2311" spans="1:22" x14ac:dyDescent="0.2">
      <c r="A2311" s="24">
        <v>28013</v>
      </c>
      <c r="B2311" s="25" t="s">
        <v>2529</v>
      </c>
      <c r="C2311" s="46">
        <v>749</v>
      </c>
      <c r="D2311" s="46">
        <v>113</v>
      </c>
      <c r="E2311" s="53">
        <v>0</v>
      </c>
      <c r="F2311" s="54">
        <v>401.38</v>
      </c>
      <c r="G2311" s="46">
        <v>0</v>
      </c>
      <c r="H2311" s="53">
        <v>0</v>
      </c>
      <c r="I2311" s="54">
        <v>92.402420000000006</v>
      </c>
      <c r="J2311" s="46">
        <v>92.402420000000006</v>
      </c>
      <c r="K2311" s="54">
        <v>11.784520000000001</v>
      </c>
      <c r="L2311" s="46">
        <v>16.90362</v>
      </c>
      <c r="M2311" s="53">
        <f t="shared" si="140"/>
        <v>-5.1190999999999995</v>
      </c>
      <c r="N2311" s="11">
        <v>2.195199658634182</v>
      </c>
      <c r="O2311" s="11">
        <v>3.148776603008177</v>
      </c>
      <c r="P2311" s="11">
        <v>-0.95357694437399532</v>
      </c>
      <c r="Q2311" s="26">
        <v>74830</v>
      </c>
      <c r="R2311">
        <v>47970</v>
      </c>
      <c r="S2311">
        <v>520</v>
      </c>
      <c r="T2311" s="27">
        <f t="shared" si="141"/>
        <v>123320</v>
      </c>
      <c r="U2311" s="46" t="str">
        <f t="shared" si="142"/>
        <v>MS</v>
      </c>
      <c r="V2311">
        <f t="shared" si="143"/>
        <v>270712.0219027673</v>
      </c>
    </row>
    <row r="2312" spans="1:22" x14ac:dyDescent="0.2">
      <c r="A2312" s="24">
        <v>54003</v>
      </c>
      <c r="B2312" s="25" t="s">
        <v>2530</v>
      </c>
      <c r="C2312" s="46">
        <v>1560</v>
      </c>
      <c r="D2312" s="46">
        <v>0</v>
      </c>
      <c r="E2312" s="53">
        <v>1186</v>
      </c>
      <c r="F2312" s="54">
        <v>1313.6</v>
      </c>
      <c r="G2312" s="46">
        <v>0</v>
      </c>
      <c r="H2312" s="53">
        <v>939.6</v>
      </c>
      <c r="I2312" s="54"/>
      <c r="J2312" s="46">
        <v>92.383420000000001</v>
      </c>
      <c r="K2312" s="54">
        <v>25.266739999999999</v>
      </c>
      <c r="L2312" s="46">
        <v>23.033000000000001</v>
      </c>
      <c r="M2312" s="53">
        <f t="shared" si="140"/>
        <v>2.2337399999999974</v>
      </c>
      <c r="N2312" s="11">
        <v>4.7066438873028869</v>
      </c>
      <c r="O2312" s="11">
        <v>4.2905467288715284</v>
      </c>
      <c r="P2312" s="11">
        <v>0.41609715843135842</v>
      </c>
      <c r="Q2312" s="26">
        <v>8000</v>
      </c>
      <c r="R2312">
        <v>65680</v>
      </c>
      <c r="S2312">
        <v>0</v>
      </c>
      <c r="T2312" s="27">
        <f t="shared" si="141"/>
        <v>73680</v>
      </c>
      <c r="U2312" s="46" t="str">
        <f t="shared" si="142"/>
        <v>WV</v>
      </c>
      <c r="V2312">
        <f t="shared" si="143"/>
        <v>346785.5216164767</v>
      </c>
    </row>
    <row r="2313" spans="1:22" x14ac:dyDescent="0.2">
      <c r="A2313" s="24">
        <v>16061</v>
      </c>
      <c r="B2313" s="25" t="s">
        <v>2531</v>
      </c>
      <c r="C2313" s="46">
        <v>781</v>
      </c>
      <c r="D2313" s="46">
        <v>781</v>
      </c>
      <c r="E2313" s="53">
        <v>369</v>
      </c>
      <c r="F2313" s="54">
        <v>547.14</v>
      </c>
      <c r="G2313" s="46">
        <v>547.14</v>
      </c>
      <c r="H2313" s="53">
        <v>135.13999999999999</v>
      </c>
      <c r="I2313" s="54">
        <v>92.275840000000002</v>
      </c>
      <c r="J2313" s="46">
        <v>92.275840000000002</v>
      </c>
      <c r="K2313" s="54">
        <v>13.676489999999999</v>
      </c>
      <c r="L2313" s="46">
        <v>12.686719999999999</v>
      </c>
      <c r="M2313" s="53">
        <f t="shared" si="140"/>
        <v>0.98977000000000004</v>
      </c>
      <c r="N2313" s="11">
        <v>2.547632502580826</v>
      </c>
      <c r="O2313" s="11">
        <v>2.3632598878178701</v>
      </c>
      <c r="P2313" s="11">
        <v>0.1843726147629563</v>
      </c>
      <c r="Q2313" s="26">
        <v>1200</v>
      </c>
      <c r="R2313">
        <v>70</v>
      </c>
      <c r="S2313">
        <v>17880</v>
      </c>
      <c r="T2313" s="27">
        <f t="shared" si="141"/>
        <v>19150</v>
      </c>
      <c r="U2313" s="46" t="str">
        <f t="shared" si="142"/>
        <v>ID</v>
      </c>
      <c r="V2313">
        <f t="shared" si="143"/>
        <v>48787.162424422815</v>
      </c>
    </row>
    <row r="2314" spans="1:22" x14ac:dyDescent="0.2">
      <c r="A2314" s="24">
        <v>51053</v>
      </c>
      <c r="B2314" s="25" t="s">
        <v>2532</v>
      </c>
      <c r="C2314" s="46">
        <v>1395</v>
      </c>
      <c r="D2314" s="46">
        <v>1395</v>
      </c>
      <c r="E2314" s="53">
        <v>632</v>
      </c>
      <c r="F2314" s="54">
        <v>1003.16</v>
      </c>
      <c r="G2314" s="46">
        <v>1003.16</v>
      </c>
      <c r="H2314" s="53">
        <v>240.16</v>
      </c>
      <c r="I2314" s="54">
        <v>92.149259999999998</v>
      </c>
      <c r="J2314" s="46">
        <v>92.149259999999998</v>
      </c>
      <c r="K2314" s="54">
        <v>12.91329</v>
      </c>
      <c r="L2314" s="46">
        <v>20.024190000000001</v>
      </c>
      <c r="M2314" s="53">
        <f t="shared" si="140"/>
        <v>-7.1109000000000009</v>
      </c>
      <c r="N2314" s="11">
        <v>2.4054649489197848</v>
      </c>
      <c r="O2314" s="11">
        <v>3.73007089405644</v>
      </c>
      <c r="P2314" s="11">
        <v>-1.3246059451366541</v>
      </c>
      <c r="Q2314" s="26">
        <v>23900</v>
      </c>
      <c r="R2314">
        <v>37470</v>
      </c>
      <c r="S2314">
        <v>10110</v>
      </c>
      <c r="T2314" s="27">
        <f t="shared" si="141"/>
        <v>71480</v>
      </c>
      <c r="U2314" s="46" t="str">
        <f t="shared" si="142"/>
        <v>VA</v>
      </c>
      <c r="V2314">
        <f t="shared" si="143"/>
        <v>171942.63454878621</v>
      </c>
    </row>
    <row r="2315" spans="1:22" x14ac:dyDescent="0.2">
      <c r="A2315" s="24">
        <v>51171</v>
      </c>
      <c r="B2315" s="25" t="s">
        <v>2533</v>
      </c>
      <c r="C2315" s="46">
        <v>2365</v>
      </c>
      <c r="D2315" s="46">
        <v>1705</v>
      </c>
      <c r="E2315" s="53">
        <v>378</v>
      </c>
      <c r="F2315" s="54">
        <v>2094.2800000000002</v>
      </c>
      <c r="G2315" s="46">
        <v>1434.28</v>
      </c>
      <c r="H2315" s="53">
        <v>107.28</v>
      </c>
      <c r="I2315" s="54"/>
      <c r="J2315" s="46">
        <v>92.012379999999993</v>
      </c>
      <c r="K2315" s="54">
        <v>11.16502</v>
      </c>
      <c r="L2315" s="46">
        <v>16.85979</v>
      </c>
      <c r="M2315" s="53">
        <f t="shared" si="140"/>
        <v>-5.6947700000000001</v>
      </c>
      <c r="N2315" s="11">
        <v>2.0798002882292881</v>
      </c>
      <c r="O2315" s="11">
        <v>3.1406120276976899</v>
      </c>
      <c r="P2315" s="11">
        <v>-1.060811739468402</v>
      </c>
      <c r="Q2315" s="26">
        <v>7510</v>
      </c>
      <c r="R2315">
        <v>92390</v>
      </c>
      <c r="S2315">
        <v>0</v>
      </c>
      <c r="T2315" s="27">
        <f t="shared" si="141"/>
        <v>99900</v>
      </c>
      <c r="U2315" s="46" t="str">
        <f t="shared" si="142"/>
        <v>VA</v>
      </c>
      <c r="V2315">
        <f t="shared" si="143"/>
        <v>207772.04879410588</v>
      </c>
    </row>
    <row r="2316" spans="1:22" x14ac:dyDescent="0.2">
      <c r="A2316" s="24">
        <v>42107</v>
      </c>
      <c r="B2316" s="25" t="s">
        <v>2534</v>
      </c>
      <c r="C2316" s="46">
        <v>1599</v>
      </c>
      <c r="D2316" s="46">
        <v>2239</v>
      </c>
      <c r="E2316" s="53">
        <v>370</v>
      </c>
      <c r="F2316" s="54">
        <v>1024.6199999999999</v>
      </c>
      <c r="G2316" s="46">
        <v>1664.62</v>
      </c>
      <c r="H2316" s="53">
        <v>0</v>
      </c>
      <c r="I2316" s="54"/>
      <c r="J2316" s="46">
        <v>91.965990000000005</v>
      </c>
      <c r="K2316" s="54">
        <v>24.753620000000002</v>
      </c>
      <c r="L2316" s="46">
        <v>22.955079999999999</v>
      </c>
      <c r="M2316" s="53">
        <f t="shared" ref="M2316:M2379" si="144">K2316-L2316</f>
        <v>1.7985400000000027</v>
      </c>
      <c r="N2316" s="11">
        <v>4.611060796193672</v>
      </c>
      <c r="O2316" s="11">
        <v>4.2760319283195516</v>
      </c>
      <c r="P2316" s="11">
        <v>0.33502886787412017</v>
      </c>
      <c r="Q2316" s="26">
        <v>28370</v>
      </c>
      <c r="R2316">
        <v>56940</v>
      </c>
      <c r="S2316">
        <v>0</v>
      </c>
      <c r="T2316" s="27">
        <f t="shared" ref="T2316:T2379" si="145">SUM(Q2316:S2316)</f>
        <v>85310</v>
      </c>
      <c r="U2316" s="46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">
      <c r="A2317" s="24">
        <v>47037</v>
      </c>
      <c r="B2317" s="25" t="s">
        <v>2535</v>
      </c>
      <c r="C2317" s="46">
        <v>3377</v>
      </c>
      <c r="D2317" s="46">
        <v>3204</v>
      </c>
      <c r="E2317" s="53">
        <v>2080</v>
      </c>
      <c r="F2317" s="54">
        <v>3155.22</v>
      </c>
      <c r="G2317" s="46">
        <v>2982.22</v>
      </c>
      <c r="H2317" s="53">
        <v>1858.22</v>
      </c>
      <c r="I2317" s="54"/>
      <c r="J2317" s="46">
        <v>91.946629999999999</v>
      </c>
      <c r="K2317" s="54">
        <v>11.546670000000001</v>
      </c>
      <c r="L2317" s="46">
        <v>16.165980000000001</v>
      </c>
      <c r="M2317" s="53">
        <f t="shared" si="144"/>
        <v>-4.6193100000000005</v>
      </c>
      <c r="N2317" s="11">
        <v>2.1508933789718672</v>
      </c>
      <c r="O2317" s="11">
        <v>3.0113703211914449</v>
      </c>
      <c r="P2317" s="11">
        <v>-0.86047694221957804</v>
      </c>
      <c r="Q2317" s="26">
        <v>4320</v>
      </c>
      <c r="R2317">
        <v>32220</v>
      </c>
      <c r="S2317">
        <v>8200</v>
      </c>
      <c r="T2317" s="27">
        <f t="shared" si="145"/>
        <v>44740</v>
      </c>
      <c r="U2317" s="46" t="str">
        <f t="shared" si="146"/>
        <v>TN</v>
      </c>
      <c r="V2317">
        <f t="shared" si="147"/>
        <v>96230.969775201331</v>
      </c>
    </row>
    <row r="2318" spans="1:22" x14ac:dyDescent="0.2">
      <c r="A2318" s="24">
        <v>5131</v>
      </c>
      <c r="B2318" s="25" t="s">
        <v>2536</v>
      </c>
      <c r="C2318" s="46">
        <v>783</v>
      </c>
      <c r="D2318" s="46">
        <v>553</v>
      </c>
      <c r="E2318" s="53">
        <v>672</v>
      </c>
      <c r="F2318" s="54">
        <v>512.88</v>
      </c>
      <c r="G2318" s="46">
        <v>282.88</v>
      </c>
      <c r="H2318" s="53">
        <v>401.88</v>
      </c>
      <c r="I2318" s="54">
        <v>91.896100000000004</v>
      </c>
      <c r="J2318" s="46">
        <v>91.896100000000004</v>
      </c>
      <c r="K2318" s="54">
        <v>11.471880000000001</v>
      </c>
      <c r="L2318" s="46">
        <v>16.099060000000001</v>
      </c>
      <c r="M2318" s="53">
        <f t="shared" si="144"/>
        <v>-4.627180000000001</v>
      </c>
      <c r="N2318" s="11">
        <v>2.1369616293147531</v>
      </c>
      <c r="O2318" s="11">
        <v>2.9989045812923401</v>
      </c>
      <c r="P2318" s="11">
        <v>-0.86194295197758697</v>
      </c>
      <c r="Q2318" s="26">
        <v>3280</v>
      </c>
      <c r="R2318">
        <v>85820</v>
      </c>
      <c r="S2318">
        <v>17780</v>
      </c>
      <c r="T2318" s="27">
        <f t="shared" si="145"/>
        <v>106880</v>
      </c>
      <c r="U2318" s="46" t="str">
        <f t="shared" si="146"/>
        <v>AR</v>
      </c>
      <c r="V2318">
        <f t="shared" si="147"/>
        <v>228398.45894116082</v>
      </c>
    </row>
    <row r="2319" spans="1:22" x14ac:dyDescent="0.2">
      <c r="A2319" s="24">
        <v>51710</v>
      </c>
      <c r="B2319" s="25" t="s">
        <v>2537</v>
      </c>
      <c r="C2319" s="46">
        <v>1037.95</v>
      </c>
      <c r="D2319" s="46">
        <v>1121.32</v>
      </c>
      <c r="E2319" s="53">
        <v>758.19600000000003</v>
      </c>
      <c r="F2319" s="54">
        <v>849.1558</v>
      </c>
      <c r="G2319" s="46">
        <v>932.52570000000003</v>
      </c>
      <c r="H2319" s="53">
        <v>569.40150000000006</v>
      </c>
      <c r="I2319" s="54"/>
      <c r="J2319" s="46">
        <v>91.710750000000004</v>
      </c>
      <c r="K2319" s="54">
        <v>11.92487</v>
      </c>
      <c r="L2319" s="46">
        <v>16.963100000000001</v>
      </c>
      <c r="M2319" s="53">
        <f t="shared" si="144"/>
        <v>-5.0382300000000004</v>
      </c>
      <c r="N2319" s="11">
        <v>2.2213438097824092</v>
      </c>
      <c r="O2319" s="11">
        <v>3.159856432792977</v>
      </c>
      <c r="P2319" s="11">
        <v>-0.93851262301056759</v>
      </c>
      <c r="Q2319" s="26">
        <v>0</v>
      </c>
      <c r="R2319">
        <v>0</v>
      </c>
      <c r="S2319">
        <v>0</v>
      </c>
      <c r="T2319" s="27">
        <f t="shared" si="145"/>
        <v>0</v>
      </c>
      <c r="U2319" s="46" t="str">
        <f t="shared" si="146"/>
        <v>VA</v>
      </c>
      <c r="V2319">
        <f t="shared" si="147"/>
        <v>0</v>
      </c>
    </row>
    <row r="2320" spans="1:22" x14ac:dyDescent="0.2">
      <c r="A2320" s="24">
        <v>13315</v>
      </c>
      <c r="B2320" s="25" t="s">
        <v>2538</v>
      </c>
      <c r="C2320" s="46">
        <v>401</v>
      </c>
      <c r="D2320" s="46">
        <v>826</v>
      </c>
      <c r="E2320" s="53">
        <v>103</v>
      </c>
      <c r="F2320" s="54">
        <v>0</v>
      </c>
      <c r="G2320" s="46">
        <v>190.96</v>
      </c>
      <c r="H2320" s="53">
        <v>0</v>
      </c>
      <c r="I2320" s="54">
        <v>91.642949999999999</v>
      </c>
      <c r="J2320" s="46">
        <v>91.642949999999999</v>
      </c>
      <c r="K2320" s="54">
        <v>14.035080000000001</v>
      </c>
      <c r="L2320" s="46">
        <v>21.562619999999999</v>
      </c>
      <c r="M2320" s="53">
        <f t="shared" si="144"/>
        <v>-7.5275399999999983</v>
      </c>
      <c r="N2320" s="11">
        <v>2.6144300170820221</v>
      </c>
      <c r="O2320" s="11">
        <v>4.0166469286197968</v>
      </c>
      <c r="P2320" s="11">
        <v>-1.4022169115377749</v>
      </c>
      <c r="Q2320" s="26">
        <v>54910</v>
      </c>
      <c r="R2320">
        <v>17900</v>
      </c>
      <c r="S2320">
        <v>22490</v>
      </c>
      <c r="T2320" s="27">
        <f t="shared" si="145"/>
        <v>95300</v>
      </c>
      <c r="U2320" s="46" t="str">
        <f t="shared" si="146"/>
        <v>GA</v>
      </c>
      <c r="V2320">
        <f t="shared" si="147"/>
        <v>249155.18062791671</v>
      </c>
    </row>
    <row r="2321" spans="1:22" x14ac:dyDescent="0.2">
      <c r="A2321" s="24">
        <v>40063</v>
      </c>
      <c r="B2321" s="25" t="s">
        <v>2539</v>
      </c>
      <c r="C2321" s="46">
        <v>473</v>
      </c>
      <c r="D2321" s="46">
        <v>473</v>
      </c>
      <c r="E2321" s="53">
        <v>408</v>
      </c>
      <c r="F2321" s="54">
        <v>114.68</v>
      </c>
      <c r="G2321" s="46">
        <v>114.68</v>
      </c>
      <c r="H2321" s="53">
        <v>49.679989999999997</v>
      </c>
      <c r="I2321" s="54"/>
      <c r="J2321" s="46">
        <v>91.609049999999996</v>
      </c>
      <c r="K2321" s="54">
        <v>11.508459999999999</v>
      </c>
      <c r="L2321" s="46">
        <v>15.248760000000001</v>
      </c>
      <c r="M2321" s="53">
        <f t="shared" si="144"/>
        <v>-3.7403000000000013</v>
      </c>
      <c r="N2321" s="11">
        <v>2.1437756873767562</v>
      </c>
      <c r="O2321" s="11">
        <v>2.8405121928253809</v>
      </c>
      <c r="P2321" s="11">
        <v>-0.6967365054486252</v>
      </c>
      <c r="Q2321" s="26">
        <v>14910</v>
      </c>
      <c r="R2321">
        <v>103880</v>
      </c>
      <c r="S2321">
        <v>117450</v>
      </c>
      <c r="T2321" s="27">
        <f t="shared" si="145"/>
        <v>236240</v>
      </c>
      <c r="U2321" s="46" t="str">
        <f t="shared" si="146"/>
        <v>OK</v>
      </c>
      <c r="V2321">
        <f t="shared" si="147"/>
        <v>506445.56838588486</v>
      </c>
    </row>
    <row r="2322" spans="1:22" x14ac:dyDescent="0.2">
      <c r="A2322" s="24">
        <v>13149</v>
      </c>
      <c r="B2322" s="25" t="s">
        <v>2540</v>
      </c>
      <c r="C2322" s="46">
        <v>873</v>
      </c>
      <c r="D2322" s="46">
        <v>1612</v>
      </c>
      <c r="E2322" s="53">
        <v>526</v>
      </c>
      <c r="F2322" s="54">
        <v>293.08</v>
      </c>
      <c r="G2322" s="46">
        <v>1032.08</v>
      </c>
      <c r="H2322" s="53">
        <v>0</v>
      </c>
      <c r="I2322" s="54">
        <v>91.516369999999995</v>
      </c>
      <c r="J2322" s="46">
        <v>91.516369999999995</v>
      </c>
      <c r="K2322" s="54">
        <v>13.166230000000001</v>
      </c>
      <c r="L2322" s="46">
        <v>20.84488</v>
      </c>
      <c r="M2322" s="53">
        <f t="shared" si="144"/>
        <v>-7.6786499999999993</v>
      </c>
      <c r="N2322" s="11">
        <v>2.4525821672413568</v>
      </c>
      <c r="O2322" s="11">
        <v>3.8829475838023511</v>
      </c>
      <c r="P2322" s="11">
        <v>-1.4303654165609929</v>
      </c>
      <c r="Q2322" s="26">
        <v>40</v>
      </c>
      <c r="R2322">
        <v>25830</v>
      </c>
      <c r="S2322">
        <v>16540</v>
      </c>
      <c r="T2322" s="27">
        <f t="shared" si="145"/>
        <v>42410</v>
      </c>
      <c r="U2322" s="46" t="str">
        <f t="shared" si="146"/>
        <v>GA</v>
      </c>
      <c r="V2322">
        <f t="shared" si="147"/>
        <v>104014.00971270594</v>
      </c>
    </row>
    <row r="2323" spans="1:22" x14ac:dyDescent="0.2">
      <c r="A2323" s="24">
        <v>17153</v>
      </c>
      <c r="B2323" s="25" t="s">
        <v>2541</v>
      </c>
      <c r="C2323" s="46">
        <v>1257</v>
      </c>
      <c r="D2323" s="46">
        <v>1257</v>
      </c>
      <c r="E2323" s="53">
        <v>158</v>
      </c>
      <c r="F2323" s="54">
        <v>1202.28</v>
      </c>
      <c r="G2323" s="46">
        <v>1202.28</v>
      </c>
      <c r="H2323" s="53">
        <v>103.28</v>
      </c>
      <c r="I2323" s="54">
        <v>91.389790000000005</v>
      </c>
      <c r="J2323" s="46">
        <v>91.389790000000005</v>
      </c>
      <c r="K2323" s="54">
        <v>14.2927</v>
      </c>
      <c r="L2323" s="46">
        <v>12.24305</v>
      </c>
      <c r="M2323" s="53">
        <f t="shared" si="144"/>
        <v>2.0496499999999997</v>
      </c>
      <c r="N2323" s="11">
        <v>2.6624190175722702</v>
      </c>
      <c r="O2323" s="11">
        <v>2.2806138205579201</v>
      </c>
      <c r="P2323" s="11">
        <v>0.38180519701435017</v>
      </c>
      <c r="Q2323" s="26">
        <v>35730</v>
      </c>
      <c r="R2323">
        <v>26500</v>
      </c>
      <c r="S2323">
        <v>40</v>
      </c>
      <c r="T2323" s="27">
        <f t="shared" si="145"/>
        <v>62270</v>
      </c>
      <c r="U2323" s="46" t="str">
        <f t="shared" si="146"/>
        <v>IL</v>
      </c>
      <c r="V2323">
        <f t="shared" si="147"/>
        <v>165788.83222422528</v>
      </c>
    </row>
    <row r="2324" spans="1:22" x14ac:dyDescent="0.2">
      <c r="A2324" s="24">
        <v>30025</v>
      </c>
      <c r="B2324" s="25" t="s">
        <v>2542</v>
      </c>
      <c r="C2324" s="46">
        <v>200</v>
      </c>
      <c r="D2324" s="46">
        <v>200</v>
      </c>
      <c r="E2324" s="53">
        <v>200</v>
      </c>
      <c r="F2324" s="54">
        <v>0</v>
      </c>
      <c r="G2324" s="46">
        <v>0</v>
      </c>
      <c r="H2324" s="53">
        <v>0</v>
      </c>
      <c r="I2324" s="54">
        <v>91.389790000000005</v>
      </c>
      <c r="J2324" s="46">
        <v>91.389790000000005</v>
      </c>
      <c r="K2324" s="54">
        <v>0</v>
      </c>
      <c r="L2324" s="46">
        <v>0</v>
      </c>
      <c r="M2324" s="53">
        <f t="shared" si="144"/>
        <v>0</v>
      </c>
      <c r="N2324" s="11">
        <v>0</v>
      </c>
      <c r="O2324" s="11">
        <v>0</v>
      </c>
      <c r="P2324" s="11">
        <v>0</v>
      </c>
      <c r="Q2324" s="26">
        <v>0</v>
      </c>
      <c r="R2324">
        <v>0</v>
      </c>
      <c r="S2324">
        <v>0</v>
      </c>
      <c r="T2324" s="27">
        <f t="shared" si="145"/>
        <v>0</v>
      </c>
      <c r="U2324" s="46" t="str">
        <f t="shared" si="146"/>
        <v>MT</v>
      </c>
      <c r="V2324">
        <f t="shared" si="147"/>
        <v>0</v>
      </c>
    </row>
    <row r="2325" spans="1:22" x14ac:dyDescent="0.2">
      <c r="A2325" s="24">
        <v>45045</v>
      </c>
      <c r="B2325" s="25" t="s">
        <v>2543</v>
      </c>
      <c r="C2325" s="46">
        <v>2898</v>
      </c>
      <c r="D2325" s="46">
        <v>3413</v>
      </c>
      <c r="E2325" s="53">
        <v>2214</v>
      </c>
      <c r="F2325" s="54">
        <v>2538.66</v>
      </c>
      <c r="G2325" s="46">
        <v>3053.66</v>
      </c>
      <c r="H2325" s="53">
        <v>1854.66</v>
      </c>
      <c r="I2325" s="54">
        <v>91.389790000000005</v>
      </c>
      <c r="J2325" s="46">
        <v>91.389790000000005</v>
      </c>
      <c r="K2325" s="54">
        <v>12.14902</v>
      </c>
      <c r="L2325" s="46">
        <v>18.880389999999998</v>
      </c>
      <c r="M2325" s="53">
        <f t="shared" si="144"/>
        <v>-6.7313699999999983</v>
      </c>
      <c r="N2325" s="11">
        <v>2.2630980775406928</v>
      </c>
      <c r="O2325" s="11">
        <v>3.5170058418060481</v>
      </c>
      <c r="P2325" s="11">
        <v>-1.253907764265356</v>
      </c>
      <c r="Q2325" s="26">
        <v>580</v>
      </c>
      <c r="R2325">
        <v>73760</v>
      </c>
      <c r="S2325">
        <v>32060</v>
      </c>
      <c r="T2325" s="27">
        <f t="shared" si="145"/>
        <v>106400</v>
      </c>
      <c r="U2325" s="46" t="str">
        <f t="shared" si="146"/>
        <v>SC</v>
      </c>
      <c r="V2325">
        <f t="shared" si="147"/>
        <v>240793.63545032972</v>
      </c>
    </row>
    <row r="2326" spans="1:22" x14ac:dyDescent="0.2">
      <c r="A2326" s="24">
        <v>13035</v>
      </c>
      <c r="B2326" s="25" t="s">
        <v>2544</v>
      </c>
      <c r="C2326" s="46">
        <v>1755</v>
      </c>
      <c r="D2326" s="46">
        <v>1755</v>
      </c>
      <c r="E2326" s="53">
        <v>1755</v>
      </c>
      <c r="F2326" s="54">
        <v>1134.8399999999999</v>
      </c>
      <c r="G2326" s="46">
        <v>1134.8399999999999</v>
      </c>
      <c r="H2326" s="53">
        <v>1134.8399999999999</v>
      </c>
      <c r="I2326" s="54">
        <v>91.136629999999997</v>
      </c>
      <c r="J2326" s="46">
        <v>91.136629999999997</v>
      </c>
      <c r="K2326" s="54">
        <v>13.466049999999999</v>
      </c>
      <c r="L2326" s="46">
        <v>21.887270000000001</v>
      </c>
      <c r="M2326" s="53">
        <f t="shared" si="144"/>
        <v>-8.4212200000000017</v>
      </c>
      <c r="N2326" s="11">
        <v>2.508432109508985</v>
      </c>
      <c r="O2326" s="11">
        <v>4.077122159615679</v>
      </c>
      <c r="P2326" s="11">
        <v>-1.5686900501066949</v>
      </c>
      <c r="Q2326" s="26">
        <v>100</v>
      </c>
      <c r="R2326">
        <v>21670</v>
      </c>
      <c r="S2326">
        <v>10250</v>
      </c>
      <c r="T2326" s="27">
        <f t="shared" si="145"/>
        <v>32020</v>
      </c>
      <c r="U2326" s="46" t="str">
        <f t="shared" si="146"/>
        <v>GA</v>
      </c>
      <c r="V2326">
        <f t="shared" si="147"/>
        <v>80319.996146477701</v>
      </c>
    </row>
    <row r="2327" spans="1:22" x14ac:dyDescent="0.2">
      <c r="A2327" s="24">
        <v>22019</v>
      </c>
      <c r="B2327" s="25" t="s">
        <v>2545</v>
      </c>
      <c r="C2327" s="46">
        <v>1301</v>
      </c>
      <c r="D2327" s="46">
        <v>1301</v>
      </c>
      <c r="E2327" s="53">
        <v>1301</v>
      </c>
      <c r="F2327" s="54">
        <v>963.5</v>
      </c>
      <c r="G2327" s="46">
        <v>963.5</v>
      </c>
      <c r="H2327" s="53">
        <v>963.5</v>
      </c>
      <c r="I2327" s="54">
        <v>91.136629999999997</v>
      </c>
      <c r="J2327" s="46">
        <v>91.136629999999997</v>
      </c>
      <c r="K2327" s="54">
        <v>11.2416</v>
      </c>
      <c r="L2327" s="46">
        <v>16.2408</v>
      </c>
      <c r="M2327" s="53">
        <f t="shared" si="144"/>
        <v>-4.9992000000000001</v>
      </c>
      <c r="N2327" s="11">
        <v>2.0940654759380961</v>
      </c>
      <c r="O2327" s="11">
        <v>3.0253076591957941</v>
      </c>
      <c r="P2327" s="11">
        <v>-0.93124218325769725</v>
      </c>
      <c r="Q2327" s="26">
        <v>98280</v>
      </c>
      <c r="R2327">
        <v>123370</v>
      </c>
      <c r="S2327">
        <v>21970</v>
      </c>
      <c r="T2327" s="27">
        <f t="shared" si="145"/>
        <v>243620</v>
      </c>
      <c r="U2327" s="46" t="str">
        <f t="shared" si="146"/>
        <v>LA</v>
      </c>
      <c r="V2327">
        <f t="shared" si="147"/>
        <v>510156.231248039</v>
      </c>
    </row>
    <row r="2328" spans="1:22" x14ac:dyDescent="0.2">
      <c r="A2328" s="24">
        <v>36055</v>
      </c>
      <c r="B2328" s="25" t="s">
        <v>2546</v>
      </c>
      <c r="C2328" s="46">
        <v>1682</v>
      </c>
      <c r="D2328" s="46">
        <v>1063</v>
      </c>
      <c r="E2328" s="53">
        <v>877</v>
      </c>
      <c r="F2328" s="54">
        <v>1450.4</v>
      </c>
      <c r="G2328" s="46">
        <v>831.4</v>
      </c>
      <c r="H2328" s="53">
        <v>645.4</v>
      </c>
      <c r="I2328" s="54"/>
      <c r="J2328" s="46">
        <v>91.099620000000002</v>
      </c>
      <c r="K2328" s="54">
        <v>23.20693</v>
      </c>
      <c r="L2328" s="46">
        <v>21.314900000000002</v>
      </c>
      <c r="M2328" s="53">
        <f t="shared" si="144"/>
        <v>1.8920299999999983</v>
      </c>
      <c r="N2328" s="11">
        <v>4.3229461033582481</v>
      </c>
      <c r="O2328" s="11">
        <v>3.9705020827171338</v>
      </c>
      <c r="P2328" s="11">
        <v>0.35244402064111452</v>
      </c>
      <c r="Q2328" s="26">
        <v>71800</v>
      </c>
      <c r="R2328">
        <v>94830</v>
      </c>
      <c r="S2328">
        <v>2200</v>
      </c>
      <c r="T2328" s="27">
        <f t="shared" si="145"/>
        <v>168830</v>
      </c>
      <c r="U2328" s="46" t="str">
        <f t="shared" si="146"/>
        <v>NY</v>
      </c>
      <c r="V2328">
        <f t="shared" si="147"/>
        <v>729842.99062997301</v>
      </c>
    </row>
    <row r="2329" spans="1:22" x14ac:dyDescent="0.2">
      <c r="A2329" s="24">
        <v>46089</v>
      </c>
      <c r="B2329" s="25" t="s">
        <v>2547</v>
      </c>
      <c r="C2329" s="46">
        <v>296</v>
      </c>
      <c r="D2329" s="46">
        <v>296</v>
      </c>
      <c r="E2329" s="53">
        <v>296</v>
      </c>
      <c r="F2329" s="54">
        <v>119.4</v>
      </c>
      <c r="G2329" s="46">
        <v>119.4</v>
      </c>
      <c r="H2329" s="53">
        <v>119.4</v>
      </c>
      <c r="I2329" s="54"/>
      <c r="J2329" s="46">
        <v>91.069969999999998</v>
      </c>
      <c r="K2329" s="54">
        <v>0</v>
      </c>
      <c r="L2329" s="46">
        <v>0</v>
      </c>
      <c r="M2329" s="53">
        <f t="shared" si="144"/>
        <v>0</v>
      </c>
      <c r="N2329" s="11">
        <v>0</v>
      </c>
      <c r="O2329" s="11">
        <v>0</v>
      </c>
      <c r="P2329" s="11">
        <v>0</v>
      </c>
      <c r="Q2329" s="26">
        <v>0</v>
      </c>
      <c r="R2329">
        <v>0</v>
      </c>
      <c r="S2329">
        <v>0</v>
      </c>
      <c r="T2329" s="27">
        <f t="shared" si="145"/>
        <v>0</v>
      </c>
      <c r="U2329" s="46" t="str">
        <f t="shared" si="146"/>
        <v>SD</v>
      </c>
      <c r="V2329">
        <f t="shared" si="147"/>
        <v>0</v>
      </c>
    </row>
    <row r="2330" spans="1:22" x14ac:dyDescent="0.2">
      <c r="A2330" s="24">
        <v>54031</v>
      </c>
      <c r="B2330" s="25" t="s">
        <v>2548</v>
      </c>
      <c r="C2330" s="46">
        <v>800</v>
      </c>
      <c r="D2330" s="46">
        <v>0</v>
      </c>
      <c r="E2330" s="53">
        <v>62</v>
      </c>
      <c r="F2330" s="54">
        <v>553.74</v>
      </c>
      <c r="G2330" s="46">
        <v>0</v>
      </c>
      <c r="H2330" s="53">
        <v>0</v>
      </c>
      <c r="I2330" s="54"/>
      <c r="J2330" s="46">
        <v>91.056730000000002</v>
      </c>
      <c r="K2330" s="54">
        <v>25.17015</v>
      </c>
      <c r="L2330" s="46">
        <v>22.945260000000001</v>
      </c>
      <c r="M2330" s="53">
        <f t="shared" si="144"/>
        <v>2.2248899999999985</v>
      </c>
      <c r="N2330" s="11">
        <v>4.688651271988264</v>
      </c>
      <c r="O2330" s="11">
        <v>4.274202675991261</v>
      </c>
      <c r="P2330" s="11">
        <v>0.41444859599700301</v>
      </c>
      <c r="Q2330" s="26">
        <v>2520</v>
      </c>
      <c r="R2330">
        <v>46280</v>
      </c>
      <c r="S2330">
        <v>0</v>
      </c>
      <c r="T2330" s="27">
        <f t="shared" si="145"/>
        <v>48800</v>
      </c>
      <c r="U2330" s="46" t="str">
        <f t="shared" si="146"/>
        <v>WV</v>
      </c>
      <c r="V2330">
        <f t="shared" si="147"/>
        <v>228806.18207302727</v>
      </c>
    </row>
    <row r="2331" spans="1:22" x14ac:dyDescent="0.2">
      <c r="A2331" s="24">
        <v>17125</v>
      </c>
      <c r="B2331" s="25" t="s">
        <v>2549</v>
      </c>
      <c r="C2331" s="46">
        <v>1096</v>
      </c>
      <c r="D2331" s="46">
        <v>1843</v>
      </c>
      <c r="E2331" s="53">
        <v>28</v>
      </c>
      <c r="F2331" s="54">
        <v>964.72</v>
      </c>
      <c r="G2331" s="46">
        <v>1711.72</v>
      </c>
      <c r="H2331" s="53">
        <v>0</v>
      </c>
      <c r="I2331" s="54">
        <v>90.883480000000006</v>
      </c>
      <c r="J2331" s="46">
        <v>90.883480000000006</v>
      </c>
      <c r="K2331" s="54">
        <v>13.29041</v>
      </c>
      <c r="L2331" s="46">
        <v>11.279579999999999</v>
      </c>
      <c r="M2331" s="53">
        <f t="shared" si="144"/>
        <v>2.0108300000000003</v>
      </c>
      <c r="N2331" s="11">
        <v>2.4757141992298641</v>
      </c>
      <c r="O2331" s="11">
        <v>2.1011403235377371</v>
      </c>
      <c r="P2331" s="11">
        <v>0.37457387569212591</v>
      </c>
      <c r="Q2331" s="26">
        <v>259120</v>
      </c>
      <c r="R2331">
        <v>7260</v>
      </c>
      <c r="S2331">
        <v>380</v>
      </c>
      <c r="T2331" s="27">
        <f t="shared" si="145"/>
        <v>266760</v>
      </c>
      <c r="U2331" s="46" t="str">
        <f t="shared" si="146"/>
        <v>IL</v>
      </c>
      <c r="V2331">
        <f t="shared" si="147"/>
        <v>660421.51978655858</v>
      </c>
    </row>
    <row r="2332" spans="1:22" x14ac:dyDescent="0.2">
      <c r="A2332" s="24">
        <v>40099</v>
      </c>
      <c r="B2332" s="25" t="s">
        <v>2550</v>
      </c>
      <c r="C2332" s="46">
        <v>615</v>
      </c>
      <c r="D2332" s="46">
        <v>615</v>
      </c>
      <c r="E2332" s="53">
        <v>615</v>
      </c>
      <c r="F2332" s="54">
        <v>256.68</v>
      </c>
      <c r="G2332" s="46">
        <v>256.68</v>
      </c>
      <c r="H2332" s="53">
        <v>256.68</v>
      </c>
      <c r="I2332" s="54"/>
      <c r="J2332" s="46">
        <v>90.760159999999999</v>
      </c>
      <c r="K2332" s="54">
        <v>11.508459999999999</v>
      </c>
      <c r="L2332" s="46">
        <v>14.756399999999999</v>
      </c>
      <c r="M2332" s="53">
        <f t="shared" si="144"/>
        <v>-3.2479399999999998</v>
      </c>
      <c r="N2332" s="11">
        <v>2.1437756873767562</v>
      </c>
      <c r="O2332" s="11">
        <v>2.748796238002857</v>
      </c>
      <c r="P2332" s="11">
        <v>-0.60502055062610127</v>
      </c>
      <c r="Q2332" s="26">
        <v>10830</v>
      </c>
      <c r="R2332">
        <v>30860</v>
      </c>
      <c r="S2332">
        <v>132250</v>
      </c>
      <c r="T2332" s="27">
        <f t="shared" si="145"/>
        <v>173940</v>
      </c>
      <c r="U2332" s="46" t="str">
        <f t="shared" si="146"/>
        <v>OK</v>
      </c>
      <c r="V2332">
        <f t="shared" si="147"/>
        <v>372888.34306231298</v>
      </c>
    </row>
    <row r="2333" spans="1:22" x14ac:dyDescent="0.2">
      <c r="A2333" s="24">
        <v>13019</v>
      </c>
      <c r="B2333" s="25" t="s">
        <v>2551</v>
      </c>
      <c r="C2333" s="46">
        <v>1296</v>
      </c>
      <c r="D2333" s="46">
        <v>1296</v>
      </c>
      <c r="E2333" s="53">
        <v>348</v>
      </c>
      <c r="F2333" s="54">
        <v>749.06</v>
      </c>
      <c r="G2333" s="46">
        <v>749.06</v>
      </c>
      <c r="H2333" s="53">
        <v>0</v>
      </c>
      <c r="I2333" s="54">
        <v>90.756889999999999</v>
      </c>
      <c r="J2333" s="46">
        <v>90.756889999999999</v>
      </c>
      <c r="K2333" s="54">
        <v>13.191140000000001</v>
      </c>
      <c r="L2333" s="46">
        <v>21.394300000000001</v>
      </c>
      <c r="M2333" s="53">
        <f t="shared" si="144"/>
        <v>-8.2031600000000005</v>
      </c>
      <c r="N2333" s="11">
        <v>2.457222358228905</v>
      </c>
      <c r="O2333" s="11">
        <v>3.9852925750660422</v>
      </c>
      <c r="P2333" s="11">
        <v>-1.528070216837137</v>
      </c>
      <c r="Q2333" s="26">
        <v>60450</v>
      </c>
      <c r="R2333">
        <v>22420</v>
      </c>
      <c r="S2333">
        <v>20470</v>
      </c>
      <c r="T2333" s="27">
        <f t="shared" si="145"/>
        <v>103340</v>
      </c>
      <c r="U2333" s="46" t="str">
        <f t="shared" si="146"/>
        <v>GA</v>
      </c>
      <c r="V2333">
        <f t="shared" si="147"/>
        <v>253929.35849937506</v>
      </c>
    </row>
    <row r="2334" spans="1:22" x14ac:dyDescent="0.2">
      <c r="A2334" s="24">
        <v>47105</v>
      </c>
      <c r="B2334" s="25" t="s">
        <v>2552</v>
      </c>
      <c r="C2334" s="46">
        <v>1315</v>
      </c>
      <c r="D2334" s="46">
        <v>1121</v>
      </c>
      <c r="E2334" s="53">
        <v>1031</v>
      </c>
      <c r="F2334" s="54">
        <v>1072.28</v>
      </c>
      <c r="G2334" s="46">
        <v>878.28</v>
      </c>
      <c r="H2334" s="53">
        <v>788.28</v>
      </c>
      <c r="I2334" s="54">
        <v>90.756889999999999</v>
      </c>
      <c r="J2334" s="46">
        <v>90.756889999999999</v>
      </c>
      <c r="K2334" s="54">
        <v>11.64124</v>
      </c>
      <c r="L2334" s="46">
        <v>16.803349999999998</v>
      </c>
      <c r="M2334" s="53">
        <f t="shared" si="144"/>
        <v>-5.1621099999999984</v>
      </c>
      <c r="N2334" s="11">
        <v>2.168509712239326</v>
      </c>
      <c r="O2334" s="11">
        <v>3.1300984837660479</v>
      </c>
      <c r="P2334" s="11">
        <v>-0.96158877152672251</v>
      </c>
      <c r="Q2334" s="26">
        <v>8280</v>
      </c>
      <c r="R2334">
        <v>51410</v>
      </c>
      <c r="S2334">
        <v>2910</v>
      </c>
      <c r="T2334" s="27">
        <f t="shared" si="145"/>
        <v>62600</v>
      </c>
      <c r="U2334" s="46" t="str">
        <f t="shared" si="146"/>
        <v>TN</v>
      </c>
      <c r="V2334">
        <f t="shared" si="147"/>
        <v>135748.70798618181</v>
      </c>
    </row>
    <row r="2335" spans="1:22" x14ac:dyDescent="0.2">
      <c r="A2335" s="24">
        <v>51069</v>
      </c>
      <c r="B2335" s="25" t="s">
        <v>2553</v>
      </c>
      <c r="C2335" s="46">
        <v>2640</v>
      </c>
      <c r="D2335" s="46">
        <v>2640</v>
      </c>
      <c r="E2335" s="53">
        <v>966</v>
      </c>
      <c r="F2335" s="54">
        <v>2364.52</v>
      </c>
      <c r="G2335" s="46">
        <v>2364.52</v>
      </c>
      <c r="H2335" s="53">
        <v>690.52</v>
      </c>
      <c r="I2335" s="54"/>
      <c r="J2335" s="46">
        <v>90.700460000000007</v>
      </c>
      <c r="K2335" s="54">
        <v>11.19351</v>
      </c>
      <c r="L2335" s="46">
        <v>17.437580000000001</v>
      </c>
      <c r="M2335" s="53">
        <f t="shared" si="144"/>
        <v>-6.2440700000000007</v>
      </c>
      <c r="N2335" s="11">
        <v>2.0851073553202251</v>
      </c>
      <c r="O2335" s="11">
        <v>3.2482417326633781</v>
      </c>
      <c r="P2335" s="11">
        <v>-1.1631343773431531</v>
      </c>
      <c r="Q2335" s="26">
        <v>4860</v>
      </c>
      <c r="R2335">
        <v>79240</v>
      </c>
      <c r="S2335">
        <v>0</v>
      </c>
      <c r="T2335" s="27">
        <f t="shared" si="145"/>
        <v>84100</v>
      </c>
      <c r="U2335" s="46" t="str">
        <f t="shared" si="146"/>
        <v>VA</v>
      </c>
      <c r="V2335">
        <f t="shared" si="147"/>
        <v>175357.52858243094</v>
      </c>
    </row>
    <row r="2336" spans="1:22" x14ac:dyDescent="0.2">
      <c r="A2336" s="24">
        <v>13305</v>
      </c>
      <c r="B2336" s="25" t="s">
        <v>2554</v>
      </c>
      <c r="C2336" s="46">
        <v>1471</v>
      </c>
      <c r="D2336" s="46">
        <v>1730</v>
      </c>
      <c r="E2336" s="53">
        <v>661</v>
      </c>
      <c r="F2336" s="54">
        <v>608.20000000000005</v>
      </c>
      <c r="G2336" s="46">
        <v>867.2</v>
      </c>
      <c r="H2336" s="53">
        <v>0</v>
      </c>
      <c r="I2336" s="54">
        <v>90.630319999999998</v>
      </c>
      <c r="J2336" s="46">
        <v>90.630319999999998</v>
      </c>
      <c r="K2336" s="54">
        <v>15.640359999999999</v>
      </c>
      <c r="L2336" s="46">
        <v>23.41901</v>
      </c>
      <c r="M2336" s="53">
        <f t="shared" si="144"/>
        <v>-7.7786500000000007</v>
      </c>
      <c r="N2336" s="11">
        <v>2.9134587520676019</v>
      </c>
      <c r="O2336" s="11">
        <v>4.3624519927456076</v>
      </c>
      <c r="P2336" s="11">
        <v>-1.4489932406780059</v>
      </c>
      <c r="Q2336" s="26">
        <v>29880</v>
      </c>
      <c r="R2336">
        <v>14150</v>
      </c>
      <c r="S2336">
        <v>51640</v>
      </c>
      <c r="T2336" s="27">
        <f t="shared" si="145"/>
        <v>95670</v>
      </c>
      <c r="U2336" s="46" t="str">
        <f t="shared" si="146"/>
        <v>GA</v>
      </c>
      <c r="V2336">
        <f t="shared" si="147"/>
        <v>278730.59881030745</v>
      </c>
    </row>
    <row r="2337" spans="1:22" x14ac:dyDescent="0.2">
      <c r="A2337" s="24">
        <v>13297</v>
      </c>
      <c r="B2337" s="25" t="s">
        <v>2555</v>
      </c>
      <c r="C2337" s="46">
        <v>2119</v>
      </c>
      <c r="D2337" s="46">
        <v>3393</v>
      </c>
      <c r="E2337" s="53">
        <v>1480</v>
      </c>
      <c r="F2337" s="54">
        <v>1626.92</v>
      </c>
      <c r="G2337" s="46">
        <v>2900.92</v>
      </c>
      <c r="H2337" s="53">
        <v>987.92</v>
      </c>
      <c r="I2337" s="54">
        <v>90.503739999999993</v>
      </c>
      <c r="J2337" s="46">
        <v>90.503739999999993</v>
      </c>
      <c r="K2337" s="54">
        <v>12.706810000000001</v>
      </c>
      <c r="L2337" s="46">
        <v>20.253540000000001</v>
      </c>
      <c r="M2337" s="53">
        <f t="shared" si="144"/>
        <v>-7.5467300000000002</v>
      </c>
      <c r="N2337" s="11">
        <v>2.3670022176829781</v>
      </c>
      <c r="O2337" s="11">
        <v>3.772793808668808</v>
      </c>
      <c r="P2337" s="11">
        <v>-1.4057915909858301</v>
      </c>
      <c r="Q2337" s="26">
        <v>780</v>
      </c>
      <c r="R2337">
        <v>56720</v>
      </c>
      <c r="S2337">
        <v>20990</v>
      </c>
      <c r="T2337" s="27">
        <f t="shared" si="145"/>
        <v>78490</v>
      </c>
      <c r="U2337" s="46" t="str">
        <f t="shared" si="146"/>
        <v>GA</v>
      </c>
      <c r="V2337">
        <f t="shared" si="147"/>
        <v>185786.00406593696</v>
      </c>
    </row>
    <row r="2338" spans="1:22" x14ac:dyDescent="0.2">
      <c r="A2338" s="24">
        <v>28021</v>
      </c>
      <c r="B2338" s="25" t="s">
        <v>2556</v>
      </c>
      <c r="C2338" s="46">
        <v>800</v>
      </c>
      <c r="D2338" s="46">
        <v>717</v>
      </c>
      <c r="E2338" s="53">
        <v>698</v>
      </c>
      <c r="F2338" s="54">
        <v>505.5</v>
      </c>
      <c r="G2338" s="46">
        <v>422.5</v>
      </c>
      <c r="H2338" s="53">
        <v>403.5</v>
      </c>
      <c r="I2338" s="54">
        <v>90.503739999999993</v>
      </c>
      <c r="J2338" s="46">
        <v>90.503739999999993</v>
      </c>
      <c r="K2338" s="54">
        <v>11.160299999999999</v>
      </c>
      <c r="L2338" s="46">
        <v>16.120360000000002</v>
      </c>
      <c r="M2338" s="53">
        <f t="shared" si="144"/>
        <v>-4.9600600000000021</v>
      </c>
      <c r="N2338" s="11">
        <v>2.0789210549309649</v>
      </c>
      <c r="O2338" s="11">
        <v>3.0028723078292638</v>
      </c>
      <c r="P2338" s="11">
        <v>-0.92395125289829894</v>
      </c>
      <c r="Q2338" s="26">
        <v>10390</v>
      </c>
      <c r="R2338">
        <v>22720</v>
      </c>
      <c r="S2338">
        <v>140</v>
      </c>
      <c r="T2338" s="27">
        <f t="shared" si="145"/>
        <v>33250</v>
      </c>
      <c r="U2338" s="46" t="str">
        <f t="shared" si="146"/>
        <v>MS</v>
      </c>
      <c r="V2338">
        <f t="shared" si="147"/>
        <v>69124.125076454584</v>
      </c>
    </row>
    <row r="2339" spans="1:22" x14ac:dyDescent="0.2">
      <c r="A2339" s="24">
        <v>47121</v>
      </c>
      <c r="B2339" s="25" t="s">
        <v>2557</v>
      </c>
      <c r="C2339" s="46">
        <v>1536</v>
      </c>
      <c r="D2339" s="46">
        <v>1473</v>
      </c>
      <c r="E2339" s="53">
        <v>579</v>
      </c>
      <c r="F2339" s="54">
        <v>1297.08</v>
      </c>
      <c r="G2339" s="46">
        <v>1234.08</v>
      </c>
      <c r="H2339" s="53">
        <v>340.08</v>
      </c>
      <c r="I2339" s="54">
        <v>90.503739999999993</v>
      </c>
      <c r="J2339" s="46">
        <v>90.503739999999993</v>
      </c>
      <c r="K2339" s="54">
        <v>11.624040000000001</v>
      </c>
      <c r="L2339" s="46">
        <v>16.64751</v>
      </c>
      <c r="M2339" s="53">
        <f t="shared" si="144"/>
        <v>-5.0234699999999997</v>
      </c>
      <c r="N2339" s="11">
        <v>2.1653057264912001</v>
      </c>
      <c r="O2339" s="11">
        <v>3.101068882662096</v>
      </c>
      <c r="P2339" s="11">
        <v>-0.93576315617089612</v>
      </c>
      <c r="Q2339" s="26">
        <v>4760</v>
      </c>
      <c r="R2339">
        <v>28120</v>
      </c>
      <c r="S2339">
        <v>7500</v>
      </c>
      <c r="T2339" s="27">
        <f t="shared" si="145"/>
        <v>40380</v>
      </c>
      <c r="U2339" s="46" t="str">
        <f t="shared" si="146"/>
        <v>TN</v>
      </c>
      <c r="V2339">
        <f t="shared" si="147"/>
        <v>87435.045235714657</v>
      </c>
    </row>
    <row r="2340" spans="1:22" x14ac:dyDescent="0.2">
      <c r="A2340" s="24">
        <v>47053</v>
      </c>
      <c r="B2340" s="25" t="s">
        <v>2558</v>
      </c>
      <c r="C2340" s="46">
        <v>737</v>
      </c>
      <c r="D2340" s="46">
        <v>401</v>
      </c>
      <c r="E2340" s="53">
        <v>0</v>
      </c>
      <c r="F2340" s="54">
        <v>475.86</v>
      </c>
      <c r="G2340" s="46">
        <v>139.86000000000001</v>
      </c>
      <c r="H2340" s="53">
        <v>0</v>
      </c>
      <c r="I2340" s="54">
        <v>90.377160000000003</v>
      </c>
      <c r="J2340" s="46">
        <v>90.377160000000003</v>
      </c>
      <c r="K2340" s="54">
        <v>11.283860000000001</v>
      </c>
      <c r="L2340" s="46">
        <v>16.101579999999998</v>
      </c>
      <c r="M2340" s="53">
        <f t="shared" si="144"/>
        <v>-4.8177199999999978</v>
      </c>
      <c r="N2340" s="11">
        <v>2.1019375944099461</v>
      </c>
      <c r="O2340" s="11">
        <v>2.9993740024600881</v>
      </c>
      <c r="P2340" s="11">
        <v>-0.89743640805014235</v>
      </c>
      <c r="Q2340" s="26">
        <v>231920</v>
      </c>
      <c r="R2340">
        <v>22070</v>
      </c>
      <c r="S2340">
        <v>970</v>
      </c>
      <c r="T2340" s="27">
        <f t="shared" si="145"/>
        <v>254960</v>
      </c>
      <c r="U2340" s="46" t="str">
        <f t="shared" si="146"/>
        <v>TN</v>
      </c>
      <c r="V2340">
        <f t="shared" si="147"/>
        <v>535910.00907075987</v>
      </c>
    </row>
    <row r="2341" spans="1:22" x14ac:dyDescent="0.2">
      <c r="A2341" s="24">
        <v>51017</v>
      </c>
      <c r="B2341" s="25" t="s">
        <v>2559</v>
      </c>
      <c r="C2341" s="46">
        <v>840</v>
      </c>
      <c r="D2341" s="46">
        <v>834</v>
      </c>
      <c r="E2341" s="53">
        <v>150</v>
      </c>
      <c r="F2341" s="54">
        <v>566.58000000000004</v>
      </c>
      <c r="G2341" s="46">
        <v>560.58000000000004</v>
      </c>
      <c r="H2341" s="53">
        <v>0</v>
      </c>
      <c r="I2341" s="54"/>
      <c r="J2341" s="46">
        <v>90.275229999999993</v>
      </c>
      <c r="K2341" s="54">
        <v>11.090159999999999</v>
      </c>
      <c r="L2341" s="46">
        <v>16.855640000000001</v>
      </c>
      <c r="M2341" s="53">
        <f t="shared" si="144"/>
        <v>-5.7654800000000019</v>
      </c>
      <c r="N2341" s="11">
        <v>2.0658554990952922</v>
      </c>
      <c r="O2341" s="11">
        <v>3.1398389729968348</v>
      </c>
      <c r="P2341" s="11">
        <v>-1.0739834739015419</v>
      </c>
      <c r="Q2341" s="26">
        <v>970</v>
      </c>
      <c r="R2341">
        <v>18120</v>
      </c>
      <c r="S2341">
        <v>0</v>
      </c>
      <c r="T2341" s="27">
        <f t="shared" si="145"/>
        <v>19090</v>
      </c>
      <c r="U2341" s="46" t="str">
        <f t="shared" si="146"/>
        <v>VA</v>
      </c>
      <c r="V2341">
        <f t="shared" si="147"/>
        <v>39437.181477729129</v>
      </c>
    </row>
    <row r="2342" spans="1:22" x14ac:dyDescent="0.2">
      <c r="A2342" s="24">
        <v>36077</v>
      </c>
      <c r="B2342" s="25" t="s">
        <v>2560</v>
      </c>
      <c r="C2342" s="46">
        <v>860</v>
      </c>
      <c r="D2342" s="46">
        <v>364</v>
      </c>
      <c r="E2342" s="53">
        <v>117</v>
      </c>
      <c r="F2342" s="54">
        <v>685.08</v>
      </c>
      <c r="G2342" s="46">
        <v>189.08</v>
      </c>
      <c r="H2342" s="53">
        <v>0</v>
      </c>
      <c r="I2342" s="54">
        <v>90.250590000000003</v>
      </c>
      <c r="J2342" s="46">
        <v>90.250590000000003</v>
      </c>
      <c r="K2342" s="54">
        <v>22.81324</v>
      </c>
      <c r="L2342" s="46">
        <v>21.160319999999999</v>
      </c>
      <c r="M2342" s="53">
        <f t="shared" si="144"/>
        <v>1.6529200000000017</v>
      </c>
      <c r="N2342" s="11">
        <v>4.249610222591981</v>
      </c>
      <c r="O2342" s="11">
        <v>3.9417071921970548</v>
      </c>
      <c r="P2342" s="11">
        <v>0.30790303039492622</v>
      </c>
      <c r="Q2342" s="26">
        <v>51640</v>
      </c>
      <c r="R2342">
        <v>137050</v>
      </c>
      <c r="S2342">
        <v>13650</v>
      </c>
      <c r="T2342" s="27">
        <f t="shared" si="145"/>
        <v>202340</v>
      </c>
      <c r="U2342" s="46" t="str">
        <f t="shared" si="146"/>
        <v>NY</v>
      </c>
      <c r="V2342">
        <f t="shared" si="147"/>
        <v>859866.13243926142</v>
      </c>
    </row>
    <row r="2343" spans="1:22" x14ac:dyDescent="0.2">
      <c r="A2343" s="24">
        <v>47183</v>
      </c>
      <c r="B2343" s="25" t="s">
        <v>2561</v>
      </c>
      <c r="C2343" s="46">
        <v>951</v>
      </c>
      <c r="D2343" s="46">
        <v>393</v>
      </c>
      <c r="E2343" s="53">
        <v>144</v>
      </c>
      <c r="F2343" s="54">
        <v>623.08000000000004</v>
      </c>
      <c r="G2343" s="46">
        <v>65.080020000000005</v>
      </c>
      <c r="H2343" s="53">
        <v>0</v>
      </c>
      <c r="I2343" s="54">
        <v>90.250590000000003</v>
      </c>
      <c r="J2343" s="46">
        <v>90.250590000000003</v>
      </c>
      <c r="K2343" s="54">
        <v>11.0647</v>
      </c>
      <c r="L2343" s="46">
        <v>15.96716</v>
      </c>
      <c r="M2343" s="53">
        <f t="shared" si="144"/>
        <v>-4.9024599999999996</v>
      </c>
      <c r="N2343" s="11">
        <v>2.061112855075101</v>
      </c>
      <c r="O2343" s="11">
        <v>2.9743344812819998</v>
      </c>
      <c r="P2343" s="11">
        <v>-0.9132216262068994</v>
      </c>
      <c r="Q2343" s="26">
        <v>155010</v>
      </c>
      <c r="R2343">
        <v>33280</v>
      </c>
      <c r="S2343">
        <v>3540</v>
      </c>
      <c r="T2343" s="27">
        <f t="shared" si="145"/>
        <v>191830</v>
      </c>
      <c r="U2343" s="46" t="str">
        <f t="shared" si="146"/>
        <v>TN</v>
      </c>
      <c r="V2343">
        <f t="shared" si="147"/>
        <v>395383.27898905665</v>
      </c>
    </row>
    <row r="2344" spans="1:22" x14ac:dyDescent="0.2">
      <c r="A2344" s="24">
        <v>48499</v>
      </c>
      <c r="B2344" s="25" t="s">
        <v>2562</v>
      </c>
      <c r="C2344" s="46">
        <v>523</v>
      </c>
      <c r="D2344" s="46">
        <v>1003</v>
      </c>
      <c r="E2344" s="53">
        <v>223</v>
      </c>
      <c r="F2344" s="54">
        <v>407.96</v>
      </c>
      <c r="G2344" s="46">
        <v>887.96</v>
      </c>
      <c r="H2344" s="53">
        <v>107.96</v>
      </c>
      <c r="I2344" s="54">
        <v>90.250590000000003</v>
      </c>
      <c r="J2344" s="46">
        <v>90.250590000000003</v>
      </c>
      <c r="K2344" s="54">
        <v>11.344429999999999</v>
      </c>
      <c r="L2344" s="46">
        <v>16.025130000000001</v>
      </c>
      <c r="M2344" s="53">
        <f t="shared" si="144"/>
        <v>-4.6807000000000016</v>
      </c>
      <c r="N2344" s="11">
        <v>2.1132204674776198</v>
      </c>
      <c r="O2344" s="11">
        <v>2.9851330309226332</v>
      </c>
      <c r="P2344" s="11">
        <v>-0.87191256344501233</v>
      </c>
      <c r="Q2344" s="26">
        <v>11320</v>
      </c>
      <c r="R2344">
        <v>123970</v>
      </c>
      <c r="S2344">
        <v>0</v>
      </c>
      <c r="T2344" s="27">
        <f t="shared" si="145"/>
        <v>135290</v>
      </c>
      <c r="U2344" s="46" t="str">
        <f t="shared" si="146"/>
        <v>TX</v>
      </c>
      <c r="V2344">
        <f t="shared" si="147"/>
        <v>285897.59704504721</v>
      </c>
    </row>
    <row r="2345" spans="1:22" x14ac:dyDescent="0.2">
      <c r="A2345" s="24">
        <v>26041</v>
      </c>
      <c r="B2345" s="25" t="s">
        <v>2563</v>
      </c>
      <c r="C2345" s="46">
        <v>759</v>
      </c>
      <c r="D2345" s="46">
        <v>245</v>
      </c>
      <c r="E2345" s="53">
        <v>108</v>
      </c>
      <c r="F2345" s="54">
        <v>577.70000000000005</v>
      </c>
      <c r="G2345" s="46">
        <v>63.700009999999999</v>
      </c>
      <c r="H2345" s="53">
        <v>0</v>
      </c>
      <c r="I2345" s="54"/>
      <c r="J2345" s="46">
        <v>90.159970000000001</v>
      </c>
      <c r="K2345" s="54">
        <v>16.96583</v>
      </c>
      <c r="L2345" s="46">
        <v>14.815020000000001</v>
      </c>
      <c r="M2345" s="53">
        <f t="shared" si="144"/>
        <v>2.1508099999999999</v>
      </c>
      <c r="N2345" s="11">
        <v>3.1603649723913709</v>
      </c>
      <c r="O2345" s="11">
        <v>2.7597158685002512</v>
      </c>
      <c r="P2345" s="11">
        <v>0.40064910389112018</v>
      </c>
      <c r="Q2345" s="26">
        <v>28340</v>
      </c>
      <c r="R2345">
        <v>700</v>
      </c>
      <c r="S2345">
        <v>14850</v>
      </c>
      <c r="T2345" s="27">
        <f t="shared" si="145"/>
        <v>43890</v>
      </c>
      <c r="U2345" s="46" t="str">
        <f t="shared" si="146"/>
        <v>MI</v>
      </c>
      <c r="V2345">
        <f t="shared" si="147"/>
        <v>138708.41863825728</v>
      </c>
    </row>
    <row r="2346" spans="1:22" x14ac:dyDescent="0.2">
      <c r="A2346" s="24">
        <v>13001</v>
      </c>
      <c r="B2346" s="25" t="s">
        <v>2564</v>
      </c>
      <c r="C2346" s="46">
        <v>730</v>
      </c>
      <c r="D2346" s="46">
        <v>1244</v>
      </c>
      <c r="E2346" s="53">
        <v>224</v>
      </c>
      <c r="F2346" s="54">
        <v>0</v>
      </c>
      <c r="G2346" s="46">
        <v>458.9</v>
      </c>
      <c r="H2346" s="53">
        <v>0</v>
      </c>
      <c r="I2346" s="54">
        <v>90.123999999999995</v>
      </c>
      <c r="J2346" s="46">
        <v>90.123999999999995</v>
      </c>
      <c r="K2346" s="54">
        <v>14.846159999999999</v>
      </c>
      <c r="L2346" s="46">
        <v>23.818470000000001</v>
      </c>
      <c r="M2346" s="53">
        <f t="shared" si="144"/>
        <v>-8.972310000000002</v>
      </c>
      <c r="N2346" s="11">
        <v>2.765516572930288</v>
      </c>
      <c r="O2346" s="11">
        <v>4.4368626989634281</v>
      </c>
      <c r="P2346" s="11">
        <v>-1.6713461260331399</v>
      </c>
      <c r="Q2346" s="26">
        <v>61210</v>
      </c>
      <c r="R2346">
        <v>16350</v>
      </c>
      <c r="S2346">
        <v>39560</v>
      </c>
      <c r="T2346" s="27">
        <f t="shared" si="145"/>
        <v>117120</v>
      </c>
      <c r="U2346" s="46" t="str">
        <f t="shared" si="146"/>
        <v>GA</v>
      </c>
      <c r="V2346">
        <f t="shared" si="147"/>
        <v>323897.30102159531</v>
      </c>
    </row>
    <row r="2347" spans="1:22" x14ac:dyDescent="0.2">
      <c r="A2347" s="24">
        <v>37025</v>
      </c>
      <c r="B2347" s="25" t="s">
        <v>2565</v>
      </c>
      <c r="C2347" s="46">
        <v>2961</v>
      </c>
      <c r="D2347" s="46">
        <v>3520</v>
      </c>
      <c r="E2347" s="53">
        <v>2003</v>
      </c>
      <c r="F2347" s="54">
        <v>2674.26</v>
      </c>
      <c r="G2347" s="46">
        <v>3233.26</v>
      </c>
      <c r="H2347" s="53">
        <v>1716.26</v>
      </c>
      <c r="I2347" s="54">
        <v>90.123999999999995</v>
      </c>
      <c r="J2347" s="46">
        <v>90.123999999999995</v>
      </c>
      <c r="K2347" s="54">
        <v>12.270160000000001</v>
      </c>
      <c r="L2347" s="46">
        <v>20.39414</v>
      </c>
      <c r="M2347" s="53">
        <f t="shared" si="144"/>
        <v>-8.1239799999999995</v>
      </c>
      <c r="N2347" s="11">
        <v>2.285663823676042</v>
      </c>
      <c r="O2347" s="11">
        <v>3.7989845293773281</v>
      </c>
      <c r="P2347" s="11">
        <v>-1.5133207057012861</v>
      </c>
      <c r="Q2347" s="26">
        <v>1930</v>
      </c>
      <c r="R2347">
        <v>57760</v>
      </c>
      <c r="S2347">
        <v>14810</v>
      </c>
      <c r="T2347" s="27">
        <f t="shared" si="145"/>
        <v>74500</v>
      </c>
      <c r="U2347" s="46" t="str">
        <f t="shared" si="146"/>
        <v>NC</v>
      </c>
      <c r="V2347">
        <f t="shared" si="147"/>
        <v>170281.95486386513</v>
      </c>
    </row>
    <row r="2348" spans="1:22" x14ac:dyDescent="0.2">
      <c r="A2348" s="24">
        <v>37135</v>
      </c>
      <c r="B2348" s="25" t="s">
        <v>2566</v>
      </c>
      <c r="C2348" s="46">
        <v>3226</v>
      </c>
      <c r="D2348" s="46">
        <v>3226</v>
      </c>
      <c r="E2348" s="53">
        <v>1521</v>
      </c>
      <c r="F2348" s="54">
        <v>2970.94</v>
      </c>
      <c r="G2348" s="46">
        <v>2970.94</v>
      </c>
      <c r="H2348" s="53">
        <v>1265.94</v>
      </c>
      <c r="I2348" s="54">
        <v>90.123999999999995</v>
      </c>
      <c r="J2348" s="46">
        <v>90.123999999999995</v>
      </c>
      <c r="K2348" s="54">
        <v>11.83464</v>
      </c>
      <c r="L2348" s="46">
        <v>18.563300000000002</v>
      </c>
      <c r="M2348" s="53">
        <f t="shared" si="144"/>
        <v>-6.7286600000000014</v>
      </c>
      <c r="N2348" s="11">
        <v>2.204535924081628</v>
      </c>
      <c r="O2348" s="11">
        <v>3.4579388743134132</v>
      </c>
      <c r="P2348" s="11">
        <v>-1.2534029502317849</v>
      </c>
      <c r="Q2348" s="26">
        <v>2400</v>
      </c>
      <c r="R2348">
        <v>54410</v>
      </c>
      <c r="S2348">
        <v>8130</v>
      </c>
      <c r="T2348" s="27">
        <f t="shared" si="145"/>
        <v>64940</v>
      </c>
      <c r="U2348" s="46" t="str">
        <f t="shared" si="146"/>
        <v>NC</v>
      </c>
      <c r="V2348">
        <f t="shared" si="147"/>
        <v>143162.56290986092</v>
      </c>
    </row>
    <row r="2349" spans="1:22" x14ac:dyDescent="0.2">
      <c r="A2349" s="24">
        <v>21125</v>
      </c>
      <c r="B2349" s="25" t="s">
        <v>2567</v>
      </c>
      <c r="C2349" s="46">
        <v>2140</v>
      </c>
      <c r="D2349" s="46">
        <v>2140</v>
      </c>
      <c r="E2349" s="53">
        <v>688</v>
      </c>
      <c r="F2349" s="54">
        <v>1903.38</v>
      </c>
      <c r="G2349" s="46">
        <v>1903.38</v>
      </c>
      <c r="H2349" s="53">
        <v>451.38</v>
      </c>
      <c r="I2349" s="54"/>
      <c r="J2349" s="46">
        <v>90.069040000000001</v>
      </c>
      <c r="K2349" s="54">
        <v>11.926019999999999</v>
      </c>
      <c r="L2349" s="46">
        <v>17.809930000000001</v>
      </c>
      <c r="M2349" s="53">
        <f t="shared" si="144"/>
        <v>-5.883910000000002</v>
      </c>
      <c r="N2349" s="11">
        <v>2.2215580297597541</v>
      </c>
      <c r="O2349" s="11">
        <v>3.3176024357630749</v>
      </c>
      <c r="P2349" s="11">
        <v>-1.096044406003321</v>
      </c>
      <c r="Q2349" s="26">
        <v>270</v>
      </c>
      <c r="R2349">
        <v>63960</v>
      </c>
      <c r="S2349">
        <v>25830</v>
      </c>
      <c r="T2349" s="27">
        <f t="shared" si="145"/>
        <v>90060</v>
      </c>
      <c r="U2349" s="46" t="str">
        <f t="shared" si="146"/>
        <v>KY</v>
      </c>
      <c r="V2349">
        <f t="shared" si="147"/>
        <v>200073.51616016345</v>
      </c>
    </row>
    <row r="2350" spans="1:22" x14ac:dyDescent="0.2">
      <c r="A2350" s="24">
        <v>48343</v>
      </c>
      <c r="B2350" s="25" t="s">
        <v>2568</v>
      </c>
      <c r="C2350" s="46">
        <v>1136</v>
      </c>
      <c r="D2350" s="46">
        <v>1136</v>
      </c>
      <c r="E2350" s="53">
        <v>1065</v>
      </c>
      <c r="F2350" s="54">
        <v>899.66</v>
      </c>
      <c r="G2350" s="46">
        <v>899.66</v>
      </c>
      <c r="H2350" s="53">
        <v>828.66</v>
      </c>
      <c r="I2350" s="54">
        <v>89.997420000000005</v>
      </c>
      <c r="J2350" s="46">
        <v>89.997420000000005</v>
      </c>
      <c r="K2350" s="54">
        <v>11.44905</v>
      </c>
      <c r="L2350" s="46">
        <v>16.634360000000001</v>
      </c>
      <c r="M2350" s="53">
        <f t="shared" si="144"/>
        <v>-5.1853100000000012</v>
      </c>
      <c r="N2350" s="11">
        <v>2.1327088970688388</v>
      </c>
      <c r="O2350" s="11">
        <v>3.0986193237907091</v>
      </c>
      <c r="P2350" s="11">
        <v>-0.96591042672186989</v>
      </c>
      <c r="Q2350" s="26">
        <v>2960</v>
      </c>
      <c r="R2350">
        <v>47830</v>
      </c>
      <c r="S2350">
        <v>290</v>
      </c>
      <c r="T2350" s="27">
        <f t="shared" si="145"/>
        <v>51080</v>
      </c>
      <c r="U2350" s="46" t="str">
        <f t="shared" si="146"/>
        <v>TX</v>
      </c>
      <c r="V2350">
        <f t="shared" si="147"/>
        <v>108938.77046227628</v>
      </c>
    </row>
    <row r="2351" spans="1:22" x14ac:dyDescent="0.2">
      <c r="A2351" s="24">
        <v>13071</v>
      </c>
      <c r="B2351" s="25" t="s">
        <v>2569</v>
      </c>
      <c r="C2351" s="46">
        <v>775</v>
      </c>
      <c r="D2351" s="46">
        <v>886</v>
      </c>
      <c r="E2351" s="53">
        <v>123</v>
      </c>
      <c r="F2351" s="54">
        <v>129.08000000000001</v>
      </c>
      <c r="G2351" s="46">
        <v>240.08</v>
      </c>
      <c r="H2351" s="53">
        <v>0</v>
      </c>
      <c r="I2351" s="54">
        <v>89.870840000000001</v>
      </c>
      <c r="J2351" s="46">
        <v>89.870840000000001</v>
      </c>
      <c r="K2351" s="54">
        <v>13.63822</v>
      </c>
      <c r="L2351" s="46">
        <v>22.613</v>
      </c>
      <c r="M2351" s="53">
        <f t="shared" si="144"/>
        <v>-8.9747799999999991</v>
      </c>
      <c r="N2351" s="11">
        <v>2.540503634291245</v>
      </c>
      <c r="O2351" s="11">
        <v>4.2123098675800748</v>
      </c>
      <c r="P2351" s="11">
        <v>-1.6718062332888299</v>
      </c>
      <c r="Q2351" s="26">
        <v>111300</v>
      </c>
      <c r="R2351">
        <v>35790</v>
      </c>
      <c r="S2351">
        <v>20500</v>
      </c>
      <c r="T2351" s="27">
        <f t="shared" si="145"/>
        <v>167590</v>
      </c>
      <c r="U2351" s="46" t="str">
        <f t="shared" si="146"/>
        <v>GA</v>
      </c>
      <c r="V2351">
        <f t="shared" si="147"/>
        <v>425763.00407086976</v>
      </c>
    </row>
    <row r="2352" spans="1:22" x14ac:dyDescent="0.2">
      <c r="A2352" s="24">
        <v>45039</v>
      </c>
      <c r="B2352" s="25" t="s">
        <v>2570</v>
      </c>
      <c r="C2352" s="46">
        <v>541</v>
      </c>
      <c r="D2352" s="46">
        <v>1116</v>
      </c>
      <c r="E2352" s="53">
        <v>369</v>
      </c>
      <c r="F2352" s="54">
        <v>27.959959999999999</v>
      </c>
      <c r="G2352" s="46">
        <v>602.96</v>
      </c>
      <c r="H2352" s="53">
        <v>0</v>
      </c>
      <c r="I2352" s="54">
        <v>89.870840000000001</v>
      </c>
      <c r="J2352" s="46">
        <v>89.870840000000001</v>
      </c>
      <c r="K2352" s="54">
        <v>12.92511</v>
      </c>
      <c r="L2352" s="46">
        <v>22.12574</v>
      </c>
      <c r="M2352" s="53">
        <f t="shared" si="144"/>
        <v>-9.2006300000000003</v>
      </c>
      <c r="N2352" s="11">
        <v>2.4076667577304161</v>
      </c>
      <c r="O2352" s="11">
        <v>4.1215439317875191</v>
      </c>
      <c r="P2352" s="11">
        <v>-1.713877174057103</v>
      </c>
      <c r="Q2352" s="26">
        <v>20</v>
      </c>
      <c r="R2352">
        <v>28720</v>
      </c>
      <c r="S2352">
        <v>40280</v>
      </c>
      <c r="T2352" s="27">
        <f t="shared" si="145"/>
        <v>69020</v>
      </c>
      <c r="U2352" s="46" t="str">
        <f t="shared" si="146"/>
        <v>SC</v>
      </c>
      <c r="V2352">
        <f t="shared" si="147"/>
        <v>166177.15961855333</v>
      </c>
    </row>
    <row r="2353" spans="1:22" x14ac:dyDescent="0.2">
      <c r="A2353" s="24">
        <v>51073</v>
      </c>
      <c r="B2353" s="25" t="s">
        <v>2571</v>
      </c>
      <c r="C2353" s="46">
        <v>2288</v>
      </c>
      <c r="D2353" s="46">
        <v>2598</v>
      </c>
      <c r="E2353" s="53">
        <v>1294</v>
      </c>
      <c r="F2353" s="54">
        <v>1953.44</v>
      </c>
      <c r="G2353" s="46">
        <v>2263.44</v>
      </c>
      <c r="H2353" s="53">
        <v>959.44</v>
      </c>
      <c r="I2353" s="54">
        <v>89.870840000000001</v>
      </c>
      <c r="J2353" s="46">
        <v>89.870840000000001</v>
      </c>
      <c r="K2353" s="54">
        <v>12.140650000000001</v>
      </c>
      <c r="L2353" s="46">
        <v>18.801290000000002</v>
      </c>
      <c r="M2353" s="53">
        <f t="shared" si="144"/>
        <v>-6.6606400000000008</v>
      </c>
      <c r="N2353" s="11">
        <v>2.261538928662099</v>
      </c>
      <c r="O2353" s="11">
        <v>3.5022712329294921</v>
      </c>
      <c r="P2353" s="11">
        <v>-1.240732304267393</v>
      </c>
      <c r="Q2353" s="26">
        <v>8100</v>
      </c>
      <c r="R2353">
        <v>18070</v>
      </c>
      <c r="S2353">
        <v>0</v>
      </c>
      <c r="T2353" s="27">
        <f t="shared" si="145"/>
        <v>26170</v>
      </c>
      <c r="U2353" s="46" t="str">
        <f t="shared" si="146"/>
        <v>VA</v>
      </c>
      <c r="V2353">
        <f t="shared" si="147"/>
        <v>59184.473763087131</v>
      </c>
    </row>
    <row r="2354" spans="1:22" x14ac:dyDescent="0.2">
      <c r="A2354" s="24">
        <v>13079</v>
      </c>
      <c r="B2354" s="25" t="s">
        <v>2572</v>
      </c>
      <c r="C2354" s="46">
        <v>719</v>
      </c>
      <c r="D2354" s="46">
        <v>1118</v>
      </c>
      <c r="E2354" s="53">
        <v>403</v>
      </c>
      <c r="F2354" s="54">
        <v>0</v>
      </c>
      <c r="G2354" s="46">
        <v>349.06009999999998</v>
      </c>
      <c r="H2354" s="53">
        <v>0</v>
      </c>
      <c r="I2354" s="54">
        <v>89.74427</v>
      </c>
      <c r="J2354" s="46">
        <v>89.74427</v>
      </c>
      <c r="K2354" s="54">
        <v>14.71665</v>
      </c>
      <c r="L2354" s="46">
        <v>21.282409999999999</v>
      </c>
      <c r="M2354" s="53">
        <f t="shared" si="144"/>
        <v>-6.5657599999999992</v>
      </c>
      <c r="N2354" s="11">
        <v>2.741391677916345</v>
      </c>
      <c r="O2354" s="11">
        <v>3.9644499026615159</v>
      </c>
      <c r="P2354" s="11">
        <v>-1.2230582247451709</v>
      </c>
      <c r="Q2354" s="26">
        <v>8950</v>
      </c>
      <c r="R2354">
        <v>17550</v>
      </c>
      <c r="S2354">
        <v>21640</v>
      </c>
      <c r="T2354" s="27">
        <f t="shared" si="145"/>
        <v>48140</v>
      </c>
      <c r="U2354" s="46" t="str">
        <f t="shared" si="146"/>
        <v>GA</v>
      </c>
      <c r="V2354">
        <f t="shared" si="147"/>
        <v>131970.59537489284</v>
      </c>
    </row>
    <row r="2355" spans="1:22" x14ac:dyDescent="0.2">
      <c r="A2355" s="24">
        <v>51159</v>
      </c>
      <c r="B2355" s="25" t="s">
        <v>2573</v>
      </c>
      <c r="C2355" s="46">
        <v>1338</v>
      </c>
      <c r="D2355" s="46">
        <v>1187</v>
      </c>
      <c r="E2355" s="53">
        <v>441</v>
      </c>
      <c r="F2355" s="54">
        <v>964.84</v>
      </c>
      <c r="G2355" s="46">
        <v>813.84</v>
      </c>
      <c r="H2355" s="53">
        <v>67.839969999999994</v>
      </c>
      <c r="I2355" s="54">
        <v>89.74427</v>
      </c>
      <c r="J2355" s="46">
        <v>89.74427</v>
      </c>
      <c r="K2355" s="54">
        <v>12.859859999999999</v>
      </c>
      <c r="L2355" s="46">
        <v>19.43552</v>
      </c>
      <c r="M2355" s="53">
        <f t="shared" si="144"/>
        <v>-6.5756600000000009</v>
      </c>
      <c r="N2355" s="11">
        <v>2.3955121024940649</v>
      </c>
      <c r="O2355" s="11">
        <v>3.62041448182682</v>
      </c>
      <c r="P2355" s="11">
        <v>-1.224902379332756</v>
      </c>
      <c r="Q2355" s="26">
        <v>13900</v>
      </c>
      <c r="R2355">
        <v>19530</v>
      </c>
      <c r="S2355">
        <v>0</v>
      </c>
      <c r="T2355" s="27">
        <f t="shared" si="145"/>
        <v>33430</v>
      </c>
      <c r="U2355" s="46" t="str">
        <f t="shared" si="146"/>
        <v>VA</v>
      </c>
      <c r="V2355">
        <f t="shared" si="147"/>
        <v>80081.969586376596</v>
      </c>
    </row>
    <row r="2356" spans="1:22" x14ac:dyDescent="0.2">
      <c r="A2356" s="24">
        <v>28121</v>
      </c>
      <c r="B2356" s="25" t="s">
        <v>2574</v>
      </c>
      <c r="C2356" s="46">
        <v>1008</v>
      </c>
      <c r="D2356" s="46">
        <v>677</v>
      </c>
      <c r="E2356" s="53">
        <v>584</v>
      </c>
      <c r="F2356" s="54">
        <v>680.7</v>
      </c>
      <c r="G2356" s="46">
        <v>349.7</v>
      </c>
      <c r="H2356" s="53">
        <v>256.7</v>
      </c>
      <c r="I2356" s="54">
        <v>89.617689999999996</v>
      </c>
      <c r="J2356" s="46">
        <v>89.617689999999996</v>
      </c>
      <c r="K2356" s="54">
        <v>11.416460000000001</v>
      </c>
      <c r="L2356" s="46">
        <v>16.488859999999999</v>
      </c>
      <c r="M2356" s="53">
        <f t="shared" si="144"/>
        <v>-5.0723999999999982</v>
      </c>
      <c r="N2356" s="11">
        <v>2.1266380891891048</v>
      </c>
      <c r="O2356" s="11">
        <v>3.0715158397004552</v>
      </c>
      <c r="P2356" s="11">
        <v>-0.94487775051135037</v>
      </c>
      <c r="Q2356" s="26">
        <v>18540</v>
      </c>
      <c r="R2356">
        <v>72260</v>
      </c>
      <c r="S2356">
        <v>560</v>
      </c>
      <c r="T2356" s="27">
        <f t="shared" si="145"/>
        <v>91360</v>
      </c>
      <c r="U2356" s="46" t="str">
        <f t="shared" si="146"/>
        <v>MS</v>
      </c>
      <c r="V2356">
        <f t="shared" si="147"/>
        <v>194289.65582831661</v>
      </c>
    </row>
    <row r="2357" spans="1:22" x14ac:dyDescent="0.2">
      <c r="A2357" s="24">
        <v>54063</v>
      </c>
      <c r="B2357" s="25" t="s">
        <v>2575</v>
      </c>
      <c r="C2357" s="46">
        <v>1049</v>
      </c>
      <c r="D2357" s="46">
        <v>0</v>
      </c>
      <c r="E2357" s="53">
        <v>306</v>
      </c>
      <c r="F2357" s="54">
        <v>798.54</v>
      </c>
      <c r="G2357" s="46">
        <v>0</v>
      </c>
      <c r="H2357" s="53">
        <v>55.540010000000002</v>
      </c>
      <c r="I2357" s="54"/>
      <c r="J2357" s="46">
        <v>89.513260000000002</v>
      </c>
      <c r="K2357" s="54">
        <v>25.114070000000002</v>
      </c>
      <c r="L2357" s="46">
        <v>22.887740000000001</v>
      </c>
      <c r="M2357" s="53">
        <f t="shared" si="144"/>
        <v>2.2263300000000008</v>
      </c>
      <c r="N2357" s="11">
        <v>4.6782047882234439</v>
      </c>
      <c r="O2357" s="11">
        <v>4.2634879515591546</v>
      </c>
      <c r="P2357" s="11">
        <v>0.41471683666428832</v>
      </c>
      <c r="Q2357" s="26">
        <v>2610</v>
      </c>
      <c r="R2357">
        <v>59490</v>
      </c>
      <c r="S2357">
        <v>0</v>
      </c>
      <c r="T2357" s="27">
        <f t="shared" si="145"/>
        <v>62100</v>
      </c>
      <c r="U2357" s="46" t="str">
        <f t="shared" si="146"/>
        <v>WV</v>
      </c>
      <c r="V2357">
        <f t="shared" si="147"/>
        <v>290516.51734867587</v>
      </c>
    </row>
    <row r="2358" spans="1:22" x14ac:dyDescent="0.2">
      <c r="A2358" s="24">
        <v>22061</v>
      </c>
      <c r="B2358" s="25" t="s">
        <v>2576</v>
      </c>
      <c r="C2358" s="46">
        <v>608</v>
      </c>
      <c r="D2358" s="46">
        <v>740</v>
      </c>
      <c r="E2358" s="53">
        <v>364</v>
      </c>
      <c r="F2358" s="54">
        <v>212.54</v>
      </c>
      <c r="G2358" s="46">
        <v>344.54</v>
      </c>
      <c r="H2358" s="53">
        <v>0</v>
      </c>
      <c r="I2358" s="54">
        <v>89.491100000000003</v>
      </c>
      <c r="J2358" s="46">
        <v>89.491100000000003</v>
      </c>
      <c r="K2358" s="54">
        <v>11.7538</v>
      </c>
      <c r="L2358" s="46">
        <v>17.447900000000001</v>
      </c>
      <c r="M2358" s="53">
        <f t="shared" si="144"/>
        <v>-5.6941000000000006</v>
      </c>
      <c r="N2358" s="11">
        <v>2.1894771910654351</v>
      </c>
      <c r="O2358" s="11">
        <v>3.2501641241122541</v>
      </c>
      <c r="P2358" s="11">
        <v>-1.0606869330468189</v>
      </c>
      <c r="Q2358" s="26">
        <v>1520</v>
      </c>
      <c r="R2358">
        <v>18730</v>
      </c>
      <c r="S2358">
        <v>0</v>
      </c>
      <c r="T2358" s="27">
        <f t="shared" si="145"/>
        <v>20250</v>
      </c>
      <c r="U2358" s="46" t="str">
        <f t="shared" si="146"/>
        <v>LA</v>
      </c>
      <c r="V2358">
        <f t="shared" si="147"/>
        <v>44336.913119075063</v>
      </c>
    </row>
    <row r="2359" spans="1:22" x14ac:dyDescent="0.2">
      <c r="A2359" s="24">
        <v>47143</v>
      </c>
      <c r="B2359" s="25" t="s">
        <v>2577</v>
      </c>
      <c r="C2359" s="46">
        <v>1532</v>
      </c>
      <c r="D2359" s="46">
        <v>1371</v>
      </c>
      <c r="E2359" s="53">
        <v>533</v>
      </c>
      <c r="F2359" s="54">
        <v>1305.5999999999999</v>
      </c>
      <c r="G2359" s="46">
        <v>1144.5999999999999</v>
      </c>
      <c r="H2359" s="53">
        <v>306.60000000000002</v>
      </c>
      <c r="I2359" s="54">
        <v>89.491100000000003</v>
      </c>
      <c r="J2359" s="46">
        <v>89.491100000000003</v>
      </c>
      <c r="K2359" s="54">
        <v>11.567550000000001</v>
      </c>
      <c r="L2359" s="46">
        <v>16.248750000000001</v>
      </c>
      <c r="M2359" s="53">
        <f t="shared" si="144"/>
        <v>-4.6812000000000005</v>
      </c>
      <c r="N2359" s="11">
        <v>2.1547828686474988</v>
      </c>
      <c r="O2359" s="11">
        <v>3.0267885712130962</v>
      </c>
      <c r="P2359" s="11">
        <v>-0.87200570256559717</v>
      </c>
      <c r="Q2359" s="26">
        <v>6300</v>
      </c>
      <c r="R2359">
        <v>38410</v>
      </c>
      <c r="S2359">
        <v>15070</v>
      </c>
      <c r="T2359" s="27">
        <f t="shared" si="145"/>
        <v>59780</v>
      </c>
      <c r="U2359" s="46" t="str">
        <f t="shared" si="146"/>
        <v>TN</v>
      </c>
      <c r="V2359">
        <f t="shared" si="147"/>
        <v>128812.91988774748</v>
      </c>
    </row>
    <row r="2360" spans="1:22" x14ac:dyDescent="0.2">
      <c r="A2360" s="24">
        <v>1129</v>
      </c>
      <c r="B2360" s="25" t="s">
        <v>2578</v>
      </c>
      <c r="C2360" s="46">
        <v>891</v>
      </c>
      <c r="D2360" s="46">
        <v>925</v>
      </c>
      <c r="E2360" s="53">
        <v>304</v>
      </c>
      <c r="F2360" s="54">
        <v>440.58</v>
      </c>
      <c r="G2360" s="46">
        <v>474.58</v>
      </c>
      <c r="H2360" s="53">
        <v>0</v>
      </c>
      <c r="I2360" s="54">
        <v>89.364530000000002</v>
      </c>
      <c r="J2360" s="46">
        <v>89.364530000000002</v>
      </c>
      <c r="K2360" s="54">
        <v>11.45806</v>
      </c>
      <c r="L2360" s="46">
        <v>16.76821</v>
      </c>
      <c r="M2360" s="53">
        <f t="shared" si="144"/>
        <v>-5.3101500000000001</v>
      </c>
      <c r="N2360" s="11">
        <v>2.134387264021782</v>
      </c>
      <c r="O2360" s="11">
        <v>3.1235526663713302</v>
      </c>
      <c r="P2360" s="11">
        <v>-0.98916540234954831</v>
      </c>
      <c r="Q2360" s="26">
        <v>9550</v>
      </c>
      <c r="R2360">
        <v>38040</v>
      </c>
      <c r="S2360">
        <v>850</v>
      </c>
      <c r="T2360" s="27">
        <f t="shared" si="145"/>
        <v>48440</v>
      </c>
      <c r="U2360" s="46" t="str">
        <f t="shared" si="146"/>
        <v>AL</v>
      </c>
      <c r="V2360">
        <f t="shared" si="147"/>
        <v>103389.71906921512</v>
      </c>
    </row>
    <row r="2361" spans="1:22" x14ac:dyDescent="0.2">
      <c r="A2361" s="24">
        <v>28145</v>
      </c>
      <c r="B2361" s="25" t="s">
        <v>2579</v>
      </c>
      <c r="C2361" s="46">
        <v>756</v>
      </c>
      <c r="D2361" s="46">
        <v>444</v>
      </c>
      <c r="E2361" s="53">
        <v>116</v>
      </c>
      <c r="F2361" s="54">
        <v>392.16</v>
      </c>
      <c r="G2361" s="46">
        <v>80.16</v>
      </c>
      <c r="H2361" s="53">
        <v>0</v>
      </c>
      <c r="I2361" s="54">
        <v>89.364530000000002</v>
      </c>
      <c r="J2361" s="46">
        <v>89.364530000000002</v>
      </c>
      <c r="K2361" s="54">
        <v>11.813179999999999</v>
      </c>
      <c r="L2361" s="46">
        <v>17.129799999999999</v>
      </c>
      <c r="M2361" s="53">
        <f t="shared" si="144"/>
        <v>-5.3166200000000003</v>
      </c>
      <c r="N2361" s="11">
        <v>2.2005383930261169</v>
      </c>
      <c r="O2361" s="11">
        <v>3.190909015596036</v>
      </c>
      <c r="P2361" s="11">
        <v>-0.99037062256991892</v>
      </c>
      <c r="Q2361" s="26">
        <v>37700</v>
      </c>
      <c r="R2361">
        <v>48990</v>
      </c>
      <c r="S2361">
        <v>820</v>
      </c>
      <c r="T2361" s="27">
        <f t="shared" si="145"/>
        <v>87510</v>
      </c>
      <c r="U2361" s="46" t="str">
        <f t="shared" si="146"/>
        <v>MS</v>
      </c>
      <c r="V2361">
        <f t="shared" si="147"/>
        <v>192569.1147737155</v>
      </c>
    </row>
    <row r="2362" spans="1:22" x14ac:dyDescent="0.2">
      <c r="A2362" s="24">
        <v>48401</v>
      </c>
      <c r="B2362" s="25" t="s">
        <v>2580</v>
      </c>
      <c r="C2362" s="46">
        <v>955</v>
      </c>
      <c r="D2362" s="46">
        <v>955</v>
      </c>
      <c r="E2362" s="53">
        <v>659</v>
      </c>
      <c r="F2362" s="54">
        <v>804.28</v>
      </c>
      <c r="G2362" s="46">
        <v>804.28</v>
      </c>
      <c r="H2362" s="53">
        <v>508.28</v>
      </c>
      <c r="I2362" s="54">
        <v>89.364530000000002</v>
      </c>
      <c r="J2362" s="46">
        <v>89.364530000000002</v>
      </c>
      <c r="K2362" s="54">
        <v>11.483700000000001</v>
      </c>
      <c r="L2362" s="46">
        <v>16.364799999999999</v>
      </c>
      <c r="M2362" s="53">
        <f t="shared" si="144"/>
        <v>-4.8810999999999982</v>
      </c>
      <c r="N2362" s="11">
        <v>2.1391634381253839</v>
      </c>
      <c r="O2362" s="11">
        <v>3.048406161100889</v>
      </c>
      <c r="P2362" s="11">
        <v>-0.90924272297550512</v>
      </c>
      <c r="Q2362" s="26">
        <v>2520</v>
      </c>
      <c r="R2362">
        <v>150880</v>
      </c>
      <c r="S2362">
        <v>3930</v>
      </c>
      <c r="T2362" s="27">
        <f t="shared" si="145"/>
        <v>157330</v>
      </c>
      <c r="U2362" s="46" t="str">
        <f t="shared" si="146"/>
        <v>TX</v>
      </c>
      <c r="V2362">
        <f t="shared" si="147"/>
        <v>336554.58372026664</v>
      </c>
    </row>
    <row r="2363" spans="1:22" x14ac:dyDescent="0.2">
      <c r="A2363" s="24">
        <v>51043</v>
      </c>
      <c r="B2363" s="25" t="s">
        <v>2581</v>
      </c>
      <c r="C2363" s="46">
        <v>4171</v>
      </c>
      <c r="D2363" s="46">
        <v>4171</v>
      </c>
      <c r="E2363" s="53">
        <v>4171</v>
      </c>
      <c r="F2363" s="54">
        <v>3909.82</v>
      </c>
      <c r="G2363" s="46">
        <v>3909.82</v>
      </c>
      <c r="H2363" s="53">
        <v>3909.82</v>
      </c>
      <c r="I2363" s="54"/>
      <c r="J2363" s="46">
        <v>89.221720000000005</v>
      </c>
      <c r="K2363" s="54">
        <v>10.973039999999999</v>
      </c>
      <c r="L2363" s="46">
        <v>16.278639999999999</v>
      </c>
      <c r="M2363" s="53">
        <f t="shared" si="144"/>
        <v>-5.3056000000000001</v>
      </c>
      <c r="N2363" s="11">
        <v>2.0440385914894472</v>
      </c>
      <c r="O2363" s="11">
        <v>3.032356427841671</v>
      </c>
      <c r="P2363" s="11">
        <v>-0.98831783635222403</v>
      </c>
      <c r="Q2363" s="26">
        <v>3230</v>
      </c>
      <c r="R2363">
        <v>60100</v>
      </c>
      <c r="S2363">
        <v>0</v>
      </c>
      <c r="T2363" s="27">
        <f t="shared" si="145"/>
        <v>63330</v>
      </c>
      <c r="U2363" s="46" t="str">
        <f t="shared" si="146"/>
        <v>VA</v>
      </c>
      <c r="V2363">
        <f t="shared" si="147"/>
        <v>129448.96399902669</v>
      </c>
    </row>
    <row r="2364" spans="1:22" x14ac:dyDescent="0.2">
      <c r="A2364" s="24">
        <v>13133</v>
      </c>
      <c r="B2364" s="25" t="s">
        <v>2582</v>
      </c>
      <c r="C2364" s="46">
        <v>560</v>
      </c>
      <c r="D2364" s="46">
        <v>1314</v>
      </c>
      <c r="E2364" s="53">
        <v>349</v>
      </c>
      <c r="F2364" s="54">
        <v>0</v>
      </c>
      <c r="G2364" s="46">
        <v>643</v>
      </c>
      <c r="H2364" s="53">
        <v>0</v>
      </c>
      <c r="I2364" s="54">
        <v>89.111369999999994</v>
      </c>
      <c r="J2364" s="46">
        <v>89.111369999999994</v>
      </c>
      <c r="K2364" s="54">
        <v>13.69936</v>
      </c>
      <c r="L2364" s="46">
        <v>23.809200000000001</v>
      </c>
      <c r="M2364" s="53">
        <f t="shared" si="144"/>
        <v>-10.10984</v>
      </c>
      <c r="N2364" s="11">
        <v>2.5518926859563869</v>
      </c>
      <c r="O2364" s="11">
        <v>4.435135899667781</v>
      </c>
      <c r="P2364" s="11">
        <v>-1.8832432137113939</v>
      </c>
      <c r="Q2364" s="26">
        <v>620</v>
      </c>
      <c r="R2364">
        <v>25860</v>
      </c>
      <c r="S2364">
        <v>24520</v>
      </c>
      <c r="T2364" s="27">
        <f t="shared" si="145"/>
        <v>51000</v>
      </c>
      <c r="U2364" s="46" t="str">
        <f t="shared" si="146"/>
        <v>GA</v>
      </c>
      <c r="V2364">
        <f t="shared" si="147"/>
        <v>130146.52698377572</v>
      </c>
    </row>
    <row r="2365" spans="1:22" x14ac:dyDescent="0.2">
      <c r="A2365" s="24">
        <v>48067</v>
      </c>
      <c r="B2365" s="25" t="s">
        <v>2583</v>
      </c>
      <c r="C2365" s="46">
        <v>863</v>
      </c>
      <c r="D2365" s="46">
        <v>863</v>
      </c>
      <c r="E2365" s="53">
        <v>372</v>
      </c>
      <c r="F2365" s="54">
        <v>713.48</v>
      </c>
      <c r="G2365" s="46">
        <v>713.48</v>
      </c>
      <c r="H2365" s="53">
        <v>222.48</v>
      </c>
      <c r="I2365" s="54">
        <v>89.111369999999994</v>
      </c>
      <c r="J2365" s="46">
        <v>89.111369999999994</v>
      </c>
      <c r="K2365" s="54">
        <v>11.34517</v>
      </c>
      <c r="L2365" s="46">
        <v>16.30039</v>
      </c>
      <c r="M2365" s="53">
        <f t="shared" si="144"/>
        <v>-4.9552200000000006</v>
      </c>
      <c r="N2365" s="11">
        <v>2.1133583133760871</v>
      </c>
      <c r="O2365" s="11">
        <v>3.0364079795871208</v>
      </c>
      <c r="P2365" s="11">
        <v>-0.92304966621103535</v>
      </c>
      <c r="Q2365" s="26">
        <v>820</v>
      </c>
      <c r="R2365">
        <v>73770</v>
      </c>
      <c r="S2365">
        <v>390</v>
      </c>
      <c r="T2365" s="27">
        <f t="shared" si="145"/>
        <v>74980</v>
      </c>
      <c r="U2365" s="46" t="str">
        <f t="shared" si="146"/>
        <v>TX</v>
      </c>
      <c r="V2365">
        <f t="shared" si="147"/>
        <v>158459.606336939</v>
      </c>
    </row>
    <row r="2366" spans="1:22" x14ac:dyDescent="0.2">
      <c r="A2366" s="24">
        <v>21121</v>
      </c>
      <c r="B2366" s="25" t="s">
        <v>2584</v>
      </c>
      <c r="C2366" s="46">
        <v>946</v>
      </c>
      <c r="D2366" s="46">
        <v>946</v>
      </c>
      <c r="E2366" s="53">
        <v>279</v>
      </c>
      <c r="F2366" s="54">
        <v>725.74</v>
      </c>
      <c r="G2366" s="46">
        <v>725.74</v>
      </c>
      <c r="H2366" s="53">
        <v>58.740009999999998</v>
      </c>
      <c r="I2366" s="54"/>
      <c r="J2366" s="46">
        <v>89.078239999999994</v>
      </c>
      <c r="K2366" s="54">
        <v>11.5139</v>
      </c>
      <c r="L2366" s="46">
        <v>16.225529999999999</v>
      </c>
      <c r="M2366" s="53">
        <f t="shared" si="144"/>
        <v>-4.7116299999999995</v>
      </c>
      <c r="N2366" s="11">
        <v>2.144789041008722</v>
      </c>
      <c r="O2366" s="11">
        <v>3.0224631904531258</v>
      </c>
      <c r="P2366" s="11">
        <v>-0.87767414944440392</v>
      </c>
      <c r="Q2366" s="26">
        <v>310</v>
      </c>
      <c r="R2366">
        <v>21100</v>
      </c>
      <c r="S2366">
        <v>18150</v>
      </c>
      <c r="T2366" s="27">
        <f t="shared" si="145"/>
        <v>39560</v>
      </c>
      <c r="U2366" s="46" t="str">
        <f t="shared" si="146"/>
        <v>KY</v>
      </c>
      <c r="V2366">
        <f t="shared" si="147"/>
        <v>84847.85446230504</v>
      </c>
    </row>
    <row r="2367" spans="1:22" x14ac:dyDescent="0.2">
      <c r="A2367" s="24">
        <v>51051</v>
      </c>
      <c r="B2367" s="25" t="s">
        <v>2585</v>
      </c>
      <c r="C2367" s="46">
        <v>194.12</v>
      </c>
      <c r="D2367" s="46">
        <v>194.12</v>
      </c>
      <c r="E2367" s="53">
        <v>11.804600000000001</v>
      </c>
      <c r="F2367" s="54">
        <v>147.9939</v>
      </c>
      <c r="G2367" s="46">
        <v>147.9939</v>
      </c>
      <c r="H2367" s="53">
        <v>0</v>
      </c>
      <c r="I2367" s="54"/>
      <c r="J2367" s="46">
        <v>89.033069999999995</v>
      </c>
      <c r="K2367" s="54">
        <v>11.07497</v>
      </c>
      <c r="L2367" s="46">
        <v>16.513300000000001</v>
      </c>
      <c r="M2367" s="53">
        <f t="shared" si="144"/>
        <v>-5.4383300000000006</v>
      </c>
      <c r="N2367" s="11">
        <v>2.063025932611918</v>
      </c>
      <c r="O2367" s="11">
        <v>3.076068479914654</v>
      </c>
      <c r="P2367" s="11">
        <v>-1.0130425473027349</v>
      </c>
      <c r="Q2367" s="26">
        <v>110</v>
      </c>
      <c r="R2367">
        <v>11330</v>
      </c>
      <c r="S2367">
        <v>13070</v>
      </c>
      <c r="T2367" s="27">
        <f t="shared" si="145"/>
        <v>24510</v>
      </c>
      <c r="U2367" s="46" t="str">
        <f t="shared" si="146"/>
        <v>VA</v>
      </c>
      <c r="V2367">
        <f t="shared" si="147"/>
        <v>50564.765608318114</v>
      </c>
    </row>
    <row r="2368" spans="1:22" x14ac:dyDescent="0.2">
      <c r="A2368" s="24">
        <v>47149</v>
      </c>
      <c r="B2368" s="25" t="s">
        <v>2586</v>
      </c>
      <c r="C2368" s="46">
        <v>1897</v>
      </c>
      <c r="D2368" s="46">
        <v>1755</v>
      </c>
      <c r="E2368" s="53">
        <v>1251</v>
      </c>
      <c r="F2368" s="54">
        <v>1642.36</v>
      </c>
      <c r="G2368" s="46">
        <v>1500.36</v>
      </c>
      <c r="H2368" s="53">
        <v>996.36</v>
      </c>
      <c r="I2368" s="54"/>
      <c r="J2368" s="46">
        <v>89.028919999999999</v>
      </c>
      <c r="K2368" s="54">
        <v>11.69497</v>
      </c>
      <c r="L2368" s="46">
        <v>16.82837</v>
      </c>
      <c r="M2368" s="53">
        <f t="shared" si="144"/>
        <v>-5.1334</v>
      </c>
      <c r="N2368" s="11">
        <v>2.178518442137396</v>
      </c>
      <c r="O2368" s="11">
        <v>3.134759165360125</v>
      </c>
      <c r="P2368" s="11">
        <v>-0.95624072322272835</v>
      </c>
      <c r="Q2368" s="26">
        <v>24860</v>
      </c>
      <c r="R2368">
        <v>133070</v>
      </c>
      <c r="S2368">
        <v>8990</v>
      </c>
      <c r="T2368" s="27">
        <f t="shared" si="145"/>
        <v>166920</v>
      </c>
      <c r="U2368" s="46" t="str">
        <f t="shared" si="146"/>
        <v>TN</v>
      </c>
      <c r="V2368">
        <f t="shared" si="147"/>
        <v>363638.29836157413</v>
      </c>
    </row>
    <row r="2369" spans="1:22" x14ac:dyDescent="0.2">
      <c r="A2369" s="24">
        <v>36041</v>
      </c>
      <c r="B2369" s="25" t="s">
        <v>2587</v>
      </c>
      <c r="C2369" s="46">
        <v>911.95600000000002</v>
      </c>
      <c r="D2369" s="46">
        <v>476.65</v>
      </c>
      <c r="E2369" s="53">
        <v>99.916899999999998</v>
      </c>
      <c r="F2369" s="54">
        <v>801.85599999999999</v>
      </c>
      <c r="G2369" s="46">
        <v>366.55059999999997</v>
      </c>
      <c r="H2369" s="53">
        <v>0</v>
      </c>
      <c r="I2369" s="54"/>
      <c r="J2369" s="46">
        <v>88.947900000000004</v>
      </c>
      <c r="K2369" s="54">
        <v>22.68289</v>
      </c>
      <c r="L2369" s="46">
        <v>21.1465</v>
      </c>
      <c r="M2369" s="53">
        <f t="shared" si="144"/>
        <v>1.5363900000000008</v>
      </c>
      <c r="N2369" s="11">
        <v>4.225328853855455</v>
      </c>
      <c r="O2369" s="11">
        <v>3.9391328269040851</v>
      </c>
      <c r="P2369" s="11">
        <v>0.28619602695137109</v>
      </c>
      <c r="Q2369" s="26">
        <v>190</v>
      </c>
      <c r="R2369">
        <v>110</v>
      </c>
      <c r="S2369">
        <v>1300</v>
      </c>
      <c r="T2369" s="27">
        <f t="shared" si="145"/>
        <v>1600</v>
      </c>
      <c r="U2369" s="46" t="str">
        <f t="shared" si="146"/>
        <v>NY</v>
      </c>
      <c r="V2369">
        <f t="shared" si="147"/>
        <v>6760.5261661687282</v>
      </c>
    </row>
    <row r="2370" spans="1:22" x14ac:dyDescent="0.2">
      <c r="A2370" s="24">
        <v>51139</v>
      </c>
      <c r="B2370" s="25" t="s">
        <v>2588</v>
      </c>
      <c r="C2370" s="46">
        <v>944</v>
      </c>
      <c r="D2370" s="46">
        <v>691</v>
      </c>
      <c r="E2370" s="53">
        <v>253</v>
      </c>
      <c r="F2370" s="54">
        <v>669.36</v>
      </c>
      <c r="G2370" s="46">
        <v>416.36</v>
      </c>
      <c r="H2370" s="53">
        <v>0</v>
      </c>
      <c r="I2370" s="54"/>
      <c r="J2370" s="46">
        <v>88.867159999999998</v>
      </c>
      <c r="K2370" s="54">
        <v>11.197929999999999</v>
      </c>
      <c r="L2370" s="46">
        <v>17.270980000000002</v>
      </c>
      <c r="M2370" s="53">
        <f t="shared" si="144"/>
        <v>-6.0730500000000021</v>
      </c>
      <c r="N2370" s="11">
        <v>2.0859307051461968</v>
      </c>
      <c r="O2370" s="11">
        <v>3.2172077776844352</v>
      </c>
      <c r="P2370" s="11">
        <v>-1.1312770725382379</v>
      </c>
      <c r="Q2370" s="26">
        <v>3060</v>
      </c>
      <c r="R2370">
        <v>43920</v>
      </c>
      <c r="S2370">
        <v>0</v>
      </c>
      <c r="T2370" s="27">
        <f t="shared" si="145"/>
        <v>46980</v>
      </c>
      <c r="U2370" s="46" t="str">
        <f t="shared" si="146"/>
        <v>VA</v>
      </c>
      <c r="V2370">
        <f t="shared" si="147"/>
        <v>97997.024527768328</v>
      </c>
    </row>
    <row r="2371" spans="1:22" x14ac:dyDescent="0.2">
      <c r="A2371" s="24">
        <v>47103</v>
      </c>
      <c r="B2371" s="25" t="s">
        <v>2589</v>
      </c>
      <c r="C2371" s="46">
        <v>1386</v>
      </c>
      <c r="D2371" s="46">
        <v>1033</v>
      </c>
      <c r="E2371" s="53">
        <v>120</v>
      </c>
      <c r="F2371" s="54">
        <v>1137.18</v>
      </c>
      <c r="G2371" s="46">
        <v>784.18</v>
      </c>
      <c r="H2371" s="53">
        <v>0</v>
      </c>
      <c r="I2371" s="54">
        <v>88.858220000000003</v>
      </c>
      <c r="J2371" s="46">
        <v>88.858220000000003</v>
      </c>
      <c r="K2371" s="54">
        <v>11.56535</v>
      </c>
      <c r="L2371" s="46">
        <v>16.66133</v>
      </c>
      <c r="M2371" s="53">
        <f t="shared" si="144"/>
        <v>-5.0959799999999991</v>
      </c>
      <c r="N2371" s="11">
        <v>2.154373056516925</v>
      </c>
      <c r="O2371" s="11">
        <v>3.1036432479550671</v>
      </c>
      <c r="P2371" s="11">
        <v>-0.94927019143814195</v>
      </c>
      <c r="Q2371" s="26">
        <v>37290</v>
      </c>
      <c r="R2371">
        <v>149600</v>
      </c>
      <c r="S2371">
        <v>3170</v>
      </c>
      <c r="T2371" s="27">
        <f t="shared" si="145"/>
        <v>190060</v>
      </c>
      <c r="U2371" s="46" t="str">
        <f t="shared" si="146"/>
        <v>TN</v>
      </c>
      <c r="V2371">
        <f t="shared" si="147"/>
        <v>409460.14312160679</v>
      </c>
    </row>
    <row r="2372" spans="1:22" x14ac:dyDescent="0.2">
      <c r="A2372" s="24">
        <v>54089</v>
      </c>
      <c r="B2372" s="25" t="s">
        <v>2590</v>
      </c>
      <c r="C2372" s="46">
        <v>480</v>
      </c>
      <c r="D2372" s="46">
        <v>0</v>
      </c>
      <c r="E2372" s="53">
        <v>181</v>
      </c>
      <c r="F2372" s="54">
        <v>234.88</v>
      </c>
      <c r="G2372" s="46">
        <v>0</v>
      </c>
      <c r="H2372" s="53">
        <v>0</v>
      </c>
      <c r="I2372" s="54"/>
      <c r="J2372" s="46">
        <v>88.694500000000005</v>
      </c>
      <c r="K2372" s="54">
        <v>25.255949999999999</v>
      </c>
      <c r="L2372" s="46">
        <v>23.473569999999999</v>
      </c>
      <c r="M2372" s="53">
        <f t="shared" si="144"/>
        <v>1.7823799999999999</v>
      </c>
      <c r="N2372" s="11">
        <v>4.7046339450806611</v>
      </c>
      <c r="O2372" s="11">
        <v>4.3726153335838509</v>
      </c>
      <c r="P2372" s="11">
        <v>0.33201861149681039</v>
      </c>
      <c r="Q2372" s="26">
        <v>1260</v>
      </c>
      <c r="R2372">
        <v>21460</v>
      </c>
      <c r="S2372">
        <v>590</v>
      </c>
      <c r="T2372" s="27">
        <f t="shared" si="145"/>
        <v>23310</v>
      </c>
      <c r="U2372" s="46" t="str">
        <f t="shared" si="146"/>
        <v>WV</v>
      </c>
      <c r="V2372">
        <f t="shared" si="147"/>
        <v>109665.01725983022</v>
      </c>
    </row>
    <row r="2373" spans="1:22" x14ac:dyDescent="0.2">
      <c r="A2373" s="24">
        <v>13243</v>
      </c>
      <c r="B2373" s="25" t="s">
        <v>2591</v>
      </c>
      <c r="C2373" s="46">
        <v>897</v>
      </c>
      <c r="D2373" s="46">
        <v>897</v>
      </c>
      <c r="E2373" s="53">
        <v>335</v>
      </c>
      <c r="F2373" s="54">
        <v>450.6</v>
      </c>
      <c r="G2373" s="46">
        <v>450.6</v>
      </c>
      <c r="H2373" s="53">
        <v>0</v>
      </c>
      <c r="I2373" s="54">
        <v>88.605059999999995</v>
      </c>
      <c r="J2373" s="46">
        <v>88.605059999999995</v>
      </c>
      <c r="K2373" s="54">
        <v>12.5724</v>
      </c>
      <c r="L2373" s="46">
        <v>19.006789999999999</v>
      </c>
      <c r="M2373" s="53">
        <f t="shared" si="144"/>
        <v>-6.4343899999999987</v>
      </c>
      <c r="N2373" s="11">
        <v>2.3419645592873009</v>
      </c>
      <c r="O2373" s="11">
        <v>3.5405514114899521</v>
      </c>
      <c r="P2373" s="11">
        <v>-1.198586852202651</v>
      </c>
      <c r="Q2373" s="26">
        <v>53600</v>
      </c>
      <c r="R2373">
        <v>15340</v>
      </c>
      <c r="S2373">
        <v>21330</v>
      </c>
      <c r="T2373" s="27">
        <f t="shared" si="145"/>
        <v>90270</v>
      </c>
      <c r="U2373" s="46" t="str">
        <f t="shared" si="146"/>
        <v>GA</v>
      </c>
      <c r="V2373">
        <f t="shared" si="147"/>
        <v>211409.14076686464</v>
      </c>
    </row>
    <row r="2374" spans="1:22" x14ac:dyDescent="0.2">
      <c r="A2374" s="24">
        <v>37003</v>
      </c>
      <c r="B2374" s="25" t="s">
        <v>2592</v>
      </c>
      <c r="C2374" s="46">
        <v>1221</v>
      </c>
      <c r="D2374" s="46">
        <v>1249</v>
      </c>
      <c r="E2374" s="53">
        <v>183</v>
      </c>
      <c r="F2374" s="54">
        <v>957.54</v>
      </c>
      <c r="G2374" s="46">
        <v>985.54</v>
      </c>
      <c r="H2374" s="53">
        <v>0</v>
      </c>
      <c r="I2374" s="54">
        <v>88.605059999999995</v>
      </c>
      <c r="J2374" s="46">
        <v>88.605059999999995</v>
      </c>
      <c r="K2374" s="54">
        <v>11.71067</v>
      </c>
      <c r="L2374" s="46">
        <v>20.161560000000001</v>
      </c>
      <c r="M2374" s="53">
        <f t="shared" si="144"/>
        <v>-8.4508900000000011</v>
      </c>
      <c r="N2374" s="11">
        <v>2.181443010523767</v>
      </c>
      <c r="O2374" s="11">
        <v>3.7556599360459799</v>
      </c>
      <c r="P2374" s="11">
        <v>-1.574216925522212</v>
      </c>
      <c r="Q2374" s="26">
        <v>1000</v>
      </c>
      <c r="R2374">
        <v>51130</v>
      </c>
      <c r="S2374">
        <v>5580</v>
      </c>
      <c r="T2374" s="27">
        <f t="shared" si="145"/>
        <v>57710</v>
      </c>
      <c r="U2374" s="46" t="str">
        <f t="shared" si="146"/>
        <v>NC</v>
      </c>
      <c r="V2374">
        <f t="shared" si="147"/>
        <v>125891.0761373266</v>
      </c>
    </row>
    <row r="2375" spans="1:22" x14ac:dyDescent="0.2">
      <c r="A2375" s="24">
        <v>47017</v>
      </c>
      <c r="B2375" s="25" t="s">
        <v>2593</v>
      </c>
      <c r="C2375" s="46">
        <v>1202</v>
      </c>
      <c r="D2375" s="46">
        <v>1094</v>
      </c>
      <c r="E2375" s="53">
        <v>473</v>
      </c>
      <c r="F2375" s="54">
        <v>936.42</v>
      </c>
      <c r="G2375" s="46">
        <v>828.42</v>
      </c>
      <c r="H2375" s="53">
        <v>207.42</v>
      </c>
      <c r="I2375" s="54">
        <v>88.605059999999995</v>
      </c>
      <c r="J2375" s="46">
        <v>88.605059999999995</v>
      </c>
      <c r="K2375" s="54">
        <v>11.3378</v>
      </c>
      <c r="L2375" s="46">
        <v>16.214400000000001</v>
      </c>
      <c r="M2375" s="53">
        <f t="shared" si="144"/>
        <v>-4.8766000000000016</v>
      </c>
      <c r="N2375" s="11">
        <v>2.111985442738662</v>
      </c>
      <c r="O2375" s="11">
        <v>3.020389913628903</v>
      </c>
      <c r="P2375" s="11">
        <v>-0.90840447089024012</v>
      </c>
      <c r="Q2375" s="26">
        <v>90290</v>
      </c>
      <c r="R2375">
        <v>33320</v>
      </c>
      <c r="S2375">
        <v>7210</v>
      </c>
      <c r="T2375" s="27">
        <f t="shared" si="145"/>
        <v>130820</v>
      </c>
      <c r="U2375" s="46" t="str">
        <f t="shared" si="146"/>
        <v>TN</v>
      </c>
      <c r="V2375">
        <f t="shared" si="147"/>
        <v>276289.93561907177</v>
      </c>
    </row>
    <row r="2376" spans="1:22" x14ac:dyDescent="0.2">
      <c r="A2376" s="24">
        <v>47089</v>
      </c>
      <c r="B2376" s="25" t="s">
        <v>2594</v>
      </c>
      <c r="C2376" s="46">
        <v>3183</v>
      </c>
      <c r="D2376" s="46">
        <v>1975</v>
      </c>
      <c r="E2376" s="53">
        <v>1043</v>
      </c>
      <c r="F2376" s="54">
        <v>2945.72</v>
      </c>
      <c r="G2376" s="46">
        <v>1737.72</v>
      </c>
      <c r="H2376" s="53">
        <v>805.72</v>
      </c>
      <c r="I2376" s="54">
        <v>88.605059999999995</v>
      </c>
      <c r="J2376" s="46">
        <v>88.605059999999995</v>
      </c>
      <c r="K2376" s="54">
        <v>11.616669999999999</v>
      </c>
      <c r="L2376" s="46">
        <v>16.724710000000002</v>
      </c>
      <c r="M2376" s="53">
        <f t="shared" si="144"/>
        <v>-5.1080400000000026</v>
      </c>
      <c r="N2376" s="11">
        <v>2.1639328558537749</v>
      </c>
      <c r="O2376" s="11">
        <v>3.1154495628804302</v>
      </c>
      <c r="P2376" s="11">
        <v>-0.95151670702665447</v>
      </c>
      <c r="Q2376" s="26">
        <v>1670</v>
      </c>
      <c r="R2376">
        <v>77040</v>
      </c>
      <c r="S2376">
        <v>4680</v>
      </c>
      <c r="T2376" s="27">
        <f t="shared" si="145"/>
        <v>83390</v>
      </c>
      <c r="U2376" s="46" t="str">
        <f t="shared" si="146"/>
        <v>TN</v>
      </c>
      <c r="V2376">
        <f t="shared" si="147"/>
        <v>180450.3608496463</v>
      </c>
    </row>
    <row r="2377" spans="1:22" x14ac:dyDescent="0.2">
      <c r="A2377" s="24">
        <v>47117</v>
      </c>
      <c r="B2377" s="25" t="s">
        <v>2595</v>
      </c>
      <c r="C2377" s="46">
        <v>1571</v>
      </c>
      <c r="D2377" s="46">
        <v>1571</v>
      </c>
      <c r="E2377" s="53">
        <v>1571</v>
      </c>
      <c r="F2377" s="54">
        <v>1343.52</v>
      </c>
      <c r="G2377" s="46">
        <v>1343.52</v>
      </c>
      <c r="H2377" s="53">
        <v>1343.52</v>
      </c>
      <c r="I2377" s="54">
        <v>88.605059999999995</v>
      </c>
      <c r="J2377" s="46">
        <v>88.605059999999995</v>
      </c>
      <c r="K2377" s="54">
        <v>11.57246</v>
      </c>
      <c r="L2377" s="46">
        <v>16.201029999999999</v>
      </c>
      <c r="M2377" s="53">
        <f t="shared" si="144"/>
        <v>-4.6285699999999999</v>
      </c>
      <c r="N2377" s="11">
        <v>2.155697494811645</v>
      </c>
      <c r="O2377" s="11">
        <v>3.017899373544457</v>
      </c>
      <c r="P2377" s="11">
        <v>-0.86220187873281318</v>
      </c>
      <c r="Q2377" s="26">
        <v>9460</v>
      </c>
      <c r="R2377">
        <v>94810</v>
      </c>
      <c r="S2377">
        <v>4730</v>
      </c>
      <c r="T2377" s="27">
        <f t="shared" si="145"/>
        <v>109000</v>
      </c>
      <c r="U2377" s="46" t="str">
        <f t="shared" si="146"/>
        <v>TN</v>
      </c>
      <c r="V2377">
        <f t="shared" si="147"/>
        <v>234971.02693446929</v>
      </c>
    </row>
    <row r="2378" spans="1:22" x14ac:dyDescent="0.2">
      <c r="A2378" s="24">
        <v>47139</v>
      </c>
      <c r="B2378" s="25" t="s">
        <v>2596</v>
      </c>
      <c r="C2378" s="46">
        <v>1545</v>
      </c>
      <c r="D2378" s="46">
        <v>1307</v>
      </c>
      <c r="E2378" s="53">
        <v>854</v>
      </c>
      <c r="F2378" s="54">
        <v>1298.04</v>
      </c>
      <c r="G2378" s="46">
        <v>1060.04</v>
      </c>
      <c r="H2378" s="53">
        <v>607.04</v>
      </c>
      <c r="I2378" s="54">
        <v>88.605059999999995</v>
      </c>
      <c r="J2378" s="46">
        <v>88.605059999999995</v>
      </c>
      <c r="K2378" s="54">
        <v>11.66034</v>
      </c>
      <c r="L2378" s="46">
        <v>16.740069999999999</v>
      </c>
      <c r="M2378" s="53">
        <f t="shared" si="144"/>
        <v>-5.0797299999999996</v>
      </c>
      <c r="N2378" s="11">
        <v>2.1720676266456751</v>
      </c>
      <c r="O2378" s="11">
        <v>3.1183107966648032</v>
      </c>
      <c r="P2378" s="11">
        <v>-0.9462431700191275</v>
      </c>
      <c r="Q2378" s="26">
        <v>4610</v>
      </c>
      <c r="R2378">
        <v>25900</v>
      </c>
      <c r="S2378">
        <v>4430</v>
      </c>
      <c r="T2378" s="27">
        <f t="shared" si="145"/>
        <v>34940</v>
      </c>
      <c r="U2378" s="46" t="str">
        <f t="shared" si="146"/>
        <v>TN</v>
      </c>
      <c r="V2378">
        <f t="shared" si="147"/>
        <v>75892.042874999883</v>
      </c>
    </row>
    <row r="2379" spans="1:22" x14ac:dyDescent="0.2">
      <c r="A2379" s="24">
        <v>47165</v>
      </c>
      <c r="B2379" s="25" t="s">
        <v>2597</v>
      </c>
      <c r="C2379" s="46">
        <v>2678</v>
      </c>
      <c r="D2379" s="46">
        <v>1767</v>
      </c>
      <c r="E2379" s="53">
        <v>1075</v>
      </c>
      <c r="F2379" s="54">
        <v>2465.1999999999998</v>
      </c>
      <c r="G2379" s="46">
        <v>1554.2</v>
      </c>
      <c r="H2379" s="53">
        <v>862.2</v>
      </c>
      <c r="I2379" s="54">
        <v>88.605059999999995</v>
      </c>
      <c r="J2379" s="46">
        <v>88.605059999999995</v>
      </c>
      <c r="K2379" s="54">
        <v>11.50614</v>
      </c>
      <c r="L2379" s="46">
        <v>16.34686</v>
      </c>
      <c r="M2379" s="53">
        <f t="shared" si="144"/>
        <v>-4.8407199999999992</v>
      </c>
      <c r="N2379" s="11">
        <v>2.1433435218572421</v>
      </c>
      <c r="O2379" s="11">
        <v>3.0450643294542972</v>
      </c>
      <c r="P2379" s="11">
        <v>-0.90172080759705564</v>
      </c>
      <c r="Q2379" s="26">
        <v>20960</v>
      </c>
      <c r="R2379">
        <v>113170</v>
      </c>
      <c r="S2379">
        <v>8360</v>
      </c>
      <c r="T2379" s="27">
        <f t="shared" si="145"/>
        <v>142490</v>
      </c>
      <c r="U2379" s="46" t="str">
        <f t="shared" si="146"/>
        <v>TN</v>
      </c>
      <c r="V2379">
        <f t="shared" si="147"/>
        <v>305405.01842943841</v>
      </c>
    </row>
    <row r="2380" spans="1:22" x14ac:dyDescent="0.2">
      <c r="A2380" s="24">
        <v>28017</v>
      </c>
      <c r="B2380" s="25" t="s">
        <v>2598</v>
      </c>
      <c r="C2380" s="46">
        <v>464</v>
      </c>
      <c r="D2380" s="46">
        <v>119</v>
      </c>
      <c r="E2380" s="53">
        <v>0</v>
      </c>
      <c r="F2380" s="54">
        <v>188.66</v>
      </c>
      <c r="G2380" s="46">
        <v>0</v>
      </c>
      <c r="H2380" s="53">
        <v>0</v>
      </c>
      <c r="I2380" s="54">
        <v>88.478489999999994</v>
      </c>
      <c r="J2380" s="46">
        <v>88.478489999999994</v>
      </c>
      <c r="K2380" s="54">
        <v>11.65687</v>
      </c>
      <c r="L2380" s="46">
        <v>16.480689999999999</v>
      </c>
      <c r="M2380" s="53">
        <f t="shared" ref="M2380:M2443" si="148">K2380-L2380</f>
        <v>-4.8238199999999996</v>
      </c>
      <c r="N2380" s="11">
        <v>2.1714212411488152</v>
      </c>
      <c r="O2380" s="11">
        <v>3.0699939464700949</v>
      </c>
      <c r="P2380" s="11">
        <v>-0.89857270532128042</v>
      </c>
      <c r="Q2380" s="26">
        <v>59860</v>
      </c>
      <c r="R2380">
        <v>80690</v>
      </c>
      <c r="S2380">
        <v>1550</v>
      </c>
      <c r="T2380" s="27">
        <f t="shared" ref="T2380:T2443" si="149">SUM(Q2380:S2380)</f>
        <v>142100</v>
      </c>
      <c r="U2380" s="46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">
      <c r="A2381" s="24">
        <v>48063</v>
      </c>
      <c r="B2381" s="25" t="s">
        <v>2599</v>
      </c>
      <c r="C2381" s="46">
        <v>954</v>
      </c>
      <c r="D2381" s="46">
        <v>1199</v>
      </c>
      <c r="E2381" s="53">
        <v>364</v>
      </c>
      <c r="F2381" s="54">
        <v>703.12</v>
      </c>
      <c r="G2381" s="46">
        <v>948.12</v>
      </c>
      <c r="H2381" s="53">
        <v>113.12</v>
      </c>
      <c r="I2381" s="54">
        <v>88.478489999999994</v>
      </c>
      <c r="J2381" s="46">
        <v>88.478489999999994</v>
      </c>
      <c r="K2381" s="54">
        <v>11.813179999999999</v>
      </c>
      <c r="L2381" s="46">
        <v>17.129799999999999</v>
      </c>
      <c r="M2381" s="53">
        <f t="shared" si="148"/>
        <v>-5.3166200000000003</v>
      </c>
      <c r="N2381" s="11">
        <v>2.2005383930261169</v>
      </c>
      <c r="O2381" s="11">
        <v>3.190909015596036</v>
      </c>
      <c r="P2381" s="11">
        <v>-0.99037062256991892</v>
      </c>
      <c r="Q2381" s="26">
        <v>2410</v>
      </c>
      <c r="R2381">
        <v>38130</v>
      </c>
      <c r="S2381">
        <v>0</v>
      </c>
      <c r="T2381" s="27">
        <f t="shared" si="149"/>
        <v>40540</v>
      </c>
      <c r="U2381" s="46" t="str">
        <f t="shared" si="150"/>
        <v>TX</v>
      </c>
      <c r="V2381">
        <f t="shared" si="151"/>
        <v>89209.826453278773</v>
      </c>
    </row>
    <row r="2382" spans="1:22" x14ac:dyDescent="0.2">
      <c r="A2382" s="24">
        <v>5023</v>
      </c>
      <c r="B2382" s="25" t="s">
        <v>2600</v>
      </c>
      <c r="C2382" s="46">
        <v>457</v>
      </c>
      <c r="D2382" s="46">
        <v>162</v>
      </c>
      <c r="E2382" s="53">
        <v>149</v>
      </c>
      <c r="F2382" s="54">
        <v>177.86</v>
      </c>
      <c r="G2382" s="46">
        <v>0</v>
      </c>
      <c r="H2382" s="53">
        <v>0</v>
      </c>
      <c r="I2382" s="54">
        <v>88.351910000000004</v>
      </c>
      <c r="J2382" s="46">
        <v>88.351910000000004</v>
      </c>
      <c r="K2382" s="54">
        <v>11.58074</v>
      </c>
      <c r="L2382" s="46">
        <v>16.390740000000001</v>
      </c>
      <c r="M2382" s="53">
        <f t="shared" si="148"/>
        <v>-4.8100000000000005</v>
      </c>
      <c r="N2382" s="11">
        <v>2.1572398786485332</v>
      </c>
      <c r="O2382" s="11">
        <v>3.0532382186768432</v>
      </c>
      <c r="P2382" s="11">
        <v>-0.89599834002830947</v>
      </c>
      <c r="Q2382" s="26">
        <v>650</v>
      </c>
      <c r="R2382">
        <v>74660</v>
      </c>
      <c r="S2382">
        <v>7020</v>
      </c>
      <c r="T2382" s="27">
        <f t="shared" si="149"/>
        <v>82330</v>
      </c>
      <c r="U2382" s="46" t="str">
        <f t="shared" si="150"/>
        <v>AR</v>
      </c>
      <c r="V2382">
        <f t="shared" si="151"/>
        <v>177605.55920913373</v>
      </c>
    </row>
    <row r="2383" spans="1:22" x14ac:dyDescent="0.2">
      <c r="A2383" s="24">
        <v>13237</v>
      </c>
      <c r="B2383" s="25" t="s">
        <v>2601</v>
      </c>
      <c r="C2383" s="46">
        <v>999</v>
      </c>
      <c r="D2383" s="46">
        <v>1611</v>
      </c>
      <c r="E2383" s="53">
        <v>574</v>
      </c>
      <c r="F2383" s="54">
        <v>307.93990000000002</v>
      </c>
      <c r="G2383" s="46">
        <v>919.93989999999997</v>
      </c>
      <c r="H2383" s="53">
        <v>0</v>
      </c>
      <c r="I2383" s="54">
        <v>88.351910000000004</v>
      </c>
      <c r="J2383" s="46">
        <v>88.351910000000004</v>
      </c>
      <c r="K2383" s="54">
        <v>13.9008</v>
      </c>
      <c r="L2383" s="46">
        <v>21.963080000000001</v>
      </c>
      <c r="M2383" s="53">
        <f t="shared" si="148"/>
        <v>-8.0622800000000012</v>
      </c>
      <c r="N2383" s="11">
        <v>2.5894165748576969</v>
      </c>
      <c r="O2383" s="11">
        <v>4.0912439130787863</v>
      </c>
      <c r="P2383" s="11">
        <v>-1.5018273382210889</v>
      </c>
      <c r="Q2383" s="26">
        <v>160</v>
      </c>
      <c r="R2383">
        <v>22460</v>
      </c>
      <c r="S2383">
        <v>19940</v>
      </c>
      <c r="T2383" s="27">
        <f t="shared" si="149"/>
        <v>42560</v>
      </c>
      <c r="U2383" s="46" t="str">
        <f t="shared" si="150"/>
        <v>GA</v>
      </c>
      <c r="V2383">
        <f t="shared" si="151"/>
        <v>110205.56942594358</v>
      </c>
    </row>
    <row r="2384" spans="1:22" x14ac:dyDescent="0.2">
      <c r="A2384" s="24">
        <v>37043</v>
      </c>
      <c r="B2384" s="25" t="s">
        <v>2602</v>
      </c>
      <c r="C2384" s="46">
        <v>2260</v>
      </c>
      <c r="D2384" s="46">
        <v>1944</v>
      </c>
      <c r="E2384" s="53">
        <v>552</v>
      </c>
      <c r="F2384" s="54">
        <v>2005.34</v>
      </c>
      <c r="G2384" s="46">
        <v>1689.34</v>
      </c>
      <c r="H2384" s="53">
        <v>297.33999999999997</v>
      </c>
      <c r="I2384" s="54">
        <v>88.351910000000004</v>
      </c>
      <c r="J2384" s="46">
        <v>88.351910000000004</v>
      </c>
      <c r="K2384" s="54">
        <v>11.70716</v>
      </c>
      <c r="L2384" s="46">
        <v>18.530049999999999</v>
      </c>
      <c r="M2384" s="53">
        <f t="shared" si="148"/>
        <v>-6.8228899999999992</v>
      </c>
      <c r="N2384" s="11">
        <v>2.18078917389726</v>
      </c>
      <c r="O2384" s="11">
        <v>3.451745122794506</v>
      </c>
      <c r="P2384" s="11">
        <v>-1.2709559488972459</v>
      </c>
      <c r="Q2384" s="26">
        <v>390</v>
      </c>
      <c r="R2384">
        <v>9900</v>
      </c>
      <c r="S2384">
        <v>1560</v>
      </c>
      <c r="T2384" s="27">
        <f t="shared" si="149"/>
        <v>11850</v>
      </c>
      <c r="U2384" s="46" t="str">
        <f t="shared" si="150"/>
        <v>NC</v>
      </c>
      <c r="V2384">
        <f t="shared" si="151"/>
        <v>25842.351710682531</v>
      </c>
    </row>
    <row r="2385" spans="1:22" x14ac:dyDescent="0.2">
      <c r="A2385" s="24">
        <v>48001</v>
      </c>
      <c r="B2385" s="25" t="s">
        <v>2603</v>
      </c>
      <c r="C2385" s="46">
        <v>738</v>
      </c>
      <c r="D2385" s="46">
        <v>929</v>
      </c>
      <c r="E2385" s="53">
        <v>303</v>
      </c>
      <c r="F2385" s="54">
        <v>579.17999999999995</v>
      </c>
      <c r="G2385" s="46">
        <v>770.18</v>
      </c>
      <c r="H2385" s="53">
        <v>144.18</v>
      </c>
      <c r="I2385" s="54">
        <v>88.351910000000004</v>
      </c>
      <c r="J2385" s="46">
        <v>88.351910000000004</v>
      </c>
      <c r="K2385" s="54">
        <v>11.45351</v>
      </c>
      <c r="L2385" s="46">
        <v>16.278919999999999</v>
      </c>
      <c r="M2385" s="53">
        <f t="shared" si="148"/>
        <v>-4.8254099999999998</v>
      </c>
      <c r="N2385" s="11">
        <v>2.1335396980244581</v>
      </c>
      <c r="O2385" s="11">
        <v>3.0324085857491991</v>
      </c>
      <c r="P2385" s="11">
        <v>-0.89886888772474105</v>
      </c>
      <c r="Q2385" s="26">
        <v>26190</v>
      </c>
      <c r="R2385">
        <v>181990</v>
      </c>
      <c r="S2385">
        <v>0</v>
      </c>
      <c r="T2385" s="27">
        <f t="shared" si="149"/>
        <v>208180</v>
      </c>
      <c r="U2385" s="46" t="str">
        <f t="shared" si="150"/>
        <v>TX</v>
      </c>
      <c r="V2385">
        <f t="shared" si="151"/>
        <v>444160.29433473171</v>
      </c>
    </row>
    <row r="2386" spans="1:22" x14ac:dyDescent="0.2">
      <c r="A2386" s="24">
        <v>1087</v>
      </c>
      <c r="B2386" s="25" t="s">
        <v>2604</v>
      </c>
      <c r="C2386" s="46">
        <v>1077</v>
      </c>
      <c r="D2386" s="46">
        <v>1077</v>
      </c>
      <c r="E2386" s="53">
        <v>485</v>
      </c>
      <c r="F2386" s="54">
        <v>671.76</v>
      </c>
      <c r="G2386" s="46">
        <v>671.76</v>
      </c>
      <c r="H2386" s="53">
        <v>79.760009999999994</v>
      </c>
      <c r="I2386" s="54">
        <v>88.225319999999996</v>
      </c>
      <c r="J2386" s="46">
        <v>88.225319999999996</v>
      </c>
      <c r="K2386" s="54">
        <v>11.40476</v>
      </c>
      <c r="L2386" s="46">
        <v>16.551670000000001</v>
      </c>
      <c r="M2386" s="53">
        <f t="shared" si="148"/>
        <v>-5.1469100000000019</v>
      </c>
      <c r="N2386" s="11">
        <v>2.1244586337674138</v>
      </c>
      <c r="O2386" s="11">
        <v>3.0832159760283511</v>
      </c>
      <c r="P2386" s="11">
        <v>-0.95875734226093701</v>
      </c>
      <c r="Q2386" s="26">
        <v>22940</v>
      </c>
      <c r="R2386">
        <v>44110</v>
      </c>
      <c r="S2386">
        <v>210</v>
      </c>
      <c r="T2386" s="27">
        <f t="shared" si="149"/>
        <v>67260</v>
      </c>
      <c r="U2386" s="46" t="str">
        <f t="shared" si="150"/>
        <v>AL</v>
      </c>
      <c r="V2386">
        <f t="shared" si="151"/>
        <v>142891.08770719625</v>
      </c>
    </row>
    <row r="2387" spans="1:22" x14ac:dyDescent="0.2">
      <c r="A2387" s="24">
        <v>40077</v>
      </c>
      <c r="B2387" s="25" t="s">
        <v>2605</v>
      </c>
      <c r="C2387" s="46">
        <v>352</v>
      </c>
      <c r="D2387" s="46">
        <v>579</v>
      </c>
      <c r="E2387" s="53">
        <v>312</v>
      </c>
      <c r="F2387" s="54">
        <v>129</v>
      </c>
      <c r="G2387" s="46">
        <v>356</v>
      </c>
      <c r="H2387" s="53">
        <v>89</v>
      </c>
      <c r="I2387" s="54"/>
      <c r="J2387" s="46">
        <v>88.086709999999997</v>
      </c>
      <c r="K2387" s="54">
        <v>11.49813</v>
      </c>
      <c r="L2387" s="46">
        <v>16.072959999999998</v>
      </c>
      <c r="M2387" s="53">
        <f t="shared" si="148"/>
        <v>-4.5748299999999986</v>
      </c>
      <c r="N2387" s="11">
        <v>2.1418514331454692</v>
      </c>
      <c r="O2387" s="11">
        <v>2.994042719197799</v>
      </c>
      <c r="P2387" s="11">
        <v>-0.85219128605233052</v>
      </c>
      <c r="Q2387" s="26">
        <v>560</v>
      </c>
      <c r="R2387">
        <v>90690</v>
      </c>
      <c r="S2387">
        <v>30890</v>
      </c>
      <c r="T2387" s="27">
        <f t="shared" si="149"/>
        <v>122140</v>
      </c>
      <c r="U2387" s="46" t="str">
        <f t="shared" si="150"/>
        <v>OK</v>
      </c>
      <c r="V2387">
        <f t="shared" si="151"/>
        <v>261605.73404438762</v>
      </c>
    </row>
    <row r="2388" spans="1:22" x14ac:dyDescent="0.2">
      <c r="A2388" s="24">
        <v>13195</v>
      </c>
      <c r="B2388" s="25" t="s">
        <v>2606</v>
      </c>
      <c r="C2388" s="46">
        <v>471</v>
      </c>
      <c r="D2388" s="46">
        <v>836</v>
      </c>
      <c r="E2388" s="53">
        <v>305</v>
      </c>
      <c r="F2388" s="54">
        <v>0</v>
      </c>
      <c r="G2388" s="46">
        <v>324.16000000000003</v>
      </c>
      <c r="H2388" s="53">
        <v>0</v>
      </c>
      <c r="I2388" s="54">
        <v>87.972170000000006</v>
      </c>
      <c r="J2388" s="46">
        <v>87.972170000000006</v>
      </c>
      <c r="K2388" s="54">
        <v>12.69103</v>
      </c>
      <c r="L2388" s="46">
        <v>20.711510000000001</v>
      </c>
      <c r="M2388" s="53">
        <f t="shared" si="148"/>
        <v>-8.0204800000000009</v>
      </c>
      <c r="N2388" s="11">
        <v>2.364062747037313</v>
      </c>
      <c r="O2388" s="11">
        <v>3.8581036547774912</v>
      </c>
      <c r="P2388" s="11">
        <v>-1.4940409077401779</v>
      </c>
      <c r="Q2388" s="26">
        <v>290</v>
      </c>
      <c r="R2388">
        <v>55380</v>
      </c>
      <c r="S2388">
        <v>16000</v>
      </c>
      <c r="T2388" s="27">
        <f t="shared" si="149"/>
        <v>71670</v>
      </c>
      <c r="U2388" s="46" t="str">
        <f t="shared" si="150"/>
        <v>GA</v>
      </c>
      <c r="V2388">
        <f t="shared" si="151"/>
        <v>169432.37708016421</v>
      </c>
    </row>
    <row r="2389" spans="1:22" x14ac:dyDescent="0.2">
      <c r="A2389" s="24">
        <v>20031</v>
      </c>
      <c r="B2389" s="25" t="s">
        <v>2607</v>
      </c>
      <c r="C2389" s="46">
        <v>527</v>
      </c>
      <c r="D2389" s="46">
        <v>610</v>
      </c>
      <c r="E2389" s="53">
        <v>437</v>
      </c>
      <c r="F2389" s="54">
        <v>432.04</v>
      </c>
      <c r="G2389" s="46">
        <v>515.04</v>
      </c>
      <c r="H2389" s="53">
        <v>342.04</v>
      </c>
      <c r="I2389" s="54">
        <v>87.972170000000006</v>
      </c>
      <c r="J2389" s="46">
        <v>87.972170000000006</v>
      </c>
      <c r="K2389" s="54">
        <v>13.9237</v>
      </c>
      <c r="L2389" s="46">
        <v>11.654540000000001</v>
      </c>
      <c r="M2389" s="53">
        <f t="shared" si="148"/>
        <v>2.2691599999999994</v>
      </c>
      <c r="N2389" s="11">
        <v>2.593682346580493</v>
      </c>
      <c r="O2389" s="11">
        <v>2.1709872128468888</v>
      </c>
      <c r="P2389" s="11">
        <v>0.42269513373360462</v>
      </c>
      <c r="Q2389" s="26">
        <v>74620</v>
      </c>
      <c r="R2389">
        <v>126730</v>
      </c>
      <c r="S2389">
        <v>143290</v>
      </c>
      <c r="T2389" s="27">
        <f t="shared" si="149"/>
        <v>344640</v>
      </c>
      <c r="U2389" s="46" t="str">
        <f t="shared" si="150"/>
        <v>KS</v>
      </c>
      <c r="V2389">
        <f t="shared" si="151"/>
        <v>893886.68392550107</v>
      </c>
    </row>
    <row r="2390" spans="1:22" x14ac:dyDescent="0.2">
      <c r="A2390" s="24">
        <v>47131</v>
      </c>
      <c r="B2390" s="25" t="s">
        <v>2608</v>
      </c>
      <c r="C2390" s="46">
        <v>735</v>
      </c>
      <c r="D2390" s="46">
        <v>440</v>
      </c>
      <c r="E2390" s="53">
        <v>0</v>
      </c>
      <c r="F2390" s="54">
        <v>404.8</v>
      </c>
      <c r="G2390" s="46">
        <v>109.8</v>
      </c>
      <c r="H2390" s="53">
        <v>0</v>
      </c>
      <c r="I2390" s="54">
        <v>87.972170000000006</v>
      </c>
      <c r="J2390" s="46">
        <v>87.972170000000006</v>
      </c>
      <c r="K2390" s="54">
        <v>11.05721</v>
      </c>
      <c r="L2390" s="46">
        <v>15.96916</v>
      </c>
      <c r="M2390" s="53">
        <f t="shared" si="148"/>
        <v>-4.9119500000000009</v>
      </c>
      <c r="N2390" s="11">
        <v>2.0597176310487368</v>
      </c>
      <c r="O2390" s="11">
        <v>2.974707037764341</v>
      </c>
      <c r="P2390" s="11">
        <v>-0.91498940671560391</v>
      </c>
      <c r="Q2390" s="26">
        <v>184620</v>
      </c>
      <c r="R2390">
        <v>34320</v>
      </c>
      <c r="S2390">
        <v>1370</v>
      </c>
      <c r="T2390" s="27">
        <f t="shared" si="149"/>
        <v>220310</v>
      </c>
      <c r="U2390" s="46" t="str">
        <f t="shared" si="150"/>
        <v>TN</v>
      </c>
      <c r="V2390">
        <f t="shared" si="151"/>
        <v>453776.3912963472</v>
      </c>
    </row>
    <row r="2391" spans="1:22" x14ac:dyDescent="0.2">
      <c r="A2391" s="24">
        <v>21147</v>
      </c>
      <c r="B2391" s="25" t="s">
        <v>2609</v>
      </c>
      <c r="C2391" s="46">
        <v>1048</v>
      </c>
      <c r="D2391" s="46">
        <v>1078</v>
      </c>
      <c r="E2391" s="53">
        <v>185</v>
      </c>
      <c r="F2391" s="54">
        <v>811.34</v>
      </c>
      <c r="G2391" s="46">
        <v>841.34</v>
      </c>
      <c r="H2391" s="53">
        <v>0</v>
      </c>
      <c r="I2391" s="54"/>
      <c r="J2391" s="46">
        <v>87.971590000000006</v>
      </c>
      <c r="K2391" s="54">
        <v>11.775790000000001</v>
      </c>
      <c r="L2391" s="46">
        <v>17.936350000000001</v>
      </c>
      <c r="M2391" s="53">
        <f t="shared" si="148"/>
        <v>-6.1605600000000003</v>
      </c>
      <c r="N2391" s="11">
        <v>2.193573449588766</v>
      </c>
      <c r="O2391" s="11">
        <v>3.3411517310118022</v>
      </c>
      <c r="P2391" s="11">
        <v>-1.147578281423036</v>
      </c>
      <c r="Q2391" s="26">
        <v>60</v>
      </c>
      <c r="R2391">
        <v>3650</v>
      </c>
      <c r="S2391">
        <v>10070</v>
      </c>
      <c r="T2391" s="27">
        <f t="shared" si="149"/>
        <v>13780</v>
      </c>
      <c r="U2391" s="46" t="str">
        <f t="shared" si="150"/>
        <v>KY</v>
      </c>
      <c r="V2391">
        <f t="shared" si="151"/>
        <v>30227.442135333196</v>
      </c>
    </row>
    <row r="2392" spans="1:22" x14ac:dyDescent="0.2">
      <c r="A2392" s="24">
        <v>20055</v>
      </c>
      <c r="B2392" s="25" t="s">
        <v>2610</v>
      </c>
      <c r="C2392" s="46">
        <v>315</v>
      </c>
      <c r="D2392" s="46">
        <v>209</v>
      </c>
      <c r="E2392" s="53">
        <v>28</v>
      </c>
      <c r="F2392" s="54">
        <v>213.2</v>
      </c>
      <c r="G2392" s="46">
        <v>107.2</v>
      </c>
      <c r="H2392" s="53">
        <v>0</v>
      </c>
      <c r="I2392" s="54">
        <v>87.719009999999997</v>
      </c>
      <c r="J2392" s="46">
        <v>87.719009999999997</v>
      </c>
      <c r="K2392" s="54">
        <v>13.83562</v>
      </c>
      <c r="L2392" s="46">
        <v>10.46964</v>
      </c>
      <c r="M2392" s="53">
        <f t="shared" si="148"/>
        <v>3.3659800000000004</v>
      </c>
      <c r="N2392" s="11">
        <v>2.577274959098228</v>
      </c>
      <c r="O2392" s="11">
        <v>1.9502661248844051</v>
      </c>
      <c r="P2392" s="11">
        <v>0.62700883421382314</v>
      </c>
      <c r="Q2392" s="26">
        <v>210120</v>
      </c>
      <c r="R2392">
        <v>23380</v>
      </c>
      <c r="S2392">
        <v>112140</v>
      </c>
      <c r="T2392" s="27">
        <f t="shared" si="149"/>
        <v>345640</v>
      </c>
      <c r="U2392" s="46" t="str">
        <f t="shared" si="150"/>
        <v>KS</v>
      </c>
      <c r="V2392">
        <f t="shared" si="151"/>
        <v>890809.31686271157</v>
      </c>
    </row>
    <row r="2393" spans="1:22" x14ac:dyDescent="0.2">
      <c r="A2393" s="24">
        <v>47041</v>
      </c>
      <c r="B2393" s="25" t="s">
        <v>2611</v>
      </c>
      <c r="C2393" s="46">
        <v>1295</v>
      </c>
      <c r="D2393" s="46">
        <v>438</v>
      </c>
      <c r="E2393" s="53">
        <v>0</v>
      </c>
      <c r="F2393" s="54">
        <v>1058.76</v>
      </c>
      <c r="G2393" s="46">
        <v>201.76</v>
      </c>
      <c r="H2393" s="53">
        <v>0</v>
      </c>
      <c r="I2393" s="54"/>
      <c r="J2393" s="46">
        <v>87.661730000000006</v>
      </c>
      <c r="K2393" s="54">
        <v>11.514060000000001</v>
      </c>
      <c r="L2393" s="46">
        <v>16.188310000000001</v>
      </c>
      <c r="M2393" s="53">
        <f t="shared" si="148"/>
        <v>-4.6742500000000007</v>
      </c>
      <c r="N2393" s="11">
        <v>2.1448188455273089</v>
      </c>
      <c r="O2393" s="11">
        <v>3.0155299143167742</v>
      </c>
      <c r="P2393" s="11">
        <v>-0.8707110687894648</v>
      </c>
      <c r="Q2393" s="26">
        <v>9420</v>
      </c>
      <c r="R2393">
        <v>52200</v>
      </c>
      <c r="S2393">
        <v>1580</v>
      </c>
      <c r="T2393" s="27">
        <f t="shared" si="149"/>
        <v>63200</v>
      </c>
      <c r="U2393" s="46" t="str">
        <f t="shared" si="150"/>
        <v>TN</v>
      </c>
      <c r="V2393">
        <f t="shared" si="151"/>
        <v>135552.55103732593</v>
      </c>
    </row>
    <row r="2394" spans="1:22" x14ac:dyDescent="0.2">
      <c r="A2394" s="24">
        <v>13167</v>
      </c>
      <c r="B2394" s="25" t="s">
        <v>2612</v>
      </c>
      <c r="C2394" s="46">
        <v>984</v>
      </c>
      <c r="D2394" s="46">
        <v>984</v>
      </c>
      <c r="E2394" s="53">
        <v>456</v>
      </c>
      <c r="F2394" s="54">
        <v>361.28</v>
      </c>
      <c r="G2394" s="46">
        <v>361.28</v>
      </c>
      <c r="H2394" s="53">
        <v>0</v>
      </c>
      <c r="I2394" s="54">
        <v>87.592420000000004</v>
      </c>
      <c r="J2394" s="46">
        <v>87.592420000000004</v>
      </c>
      <c r="K2394" s="54">
        <v>13.687250000000001</v>
      </c>
      <c r="L2394" s="46">
        <v>22.25882</v>
      </c>
      <c r="M2394" s="53">
        <f t="shared" si="148"/>
        <v>-8.5715699999999995</v>
      </c>
      <c r="N2394" s="11">
        <v>2.5496368564558169</v>
      </c>
      <c r="O2394" s="11">
        <v>4.1463338401224403</v>
      </c>
      <c r="P2394" s="11">
        <v>-1.5966969836666229</v>
      </c>
      <c r="Q2394" s="26">
        <v>20690</v>
      </c>
      <c r="R2394">
        <v>20090</v>
      </c>
      <c r="S2394">
        <v>20660</v>
      </c>
      <c r="T2394" s="27">
        <f t="shared" si="149"/>
        <v>61440</v>
      </c>
      <c r="U2394" s="46" t="str">
        <f t="shared" si="150"/>
        <v>GA</v>
      </c>
      <c r="V2394">
        <f t="shared" si="151"/>
        <v>156649.68846064538</v>
      </c>
    </row>
    <row r="2395" spans="1:22" x14ac:dyDescent="0.2">
      <c r="A2395" s="24">
        <v>13209</v>
      </c>
      <c r="B2395" s="25" t="s">
        <v>2613</v>
      </c>
      <c r="C2395" s="46">
        <v>1143</v>
      </c>
      <c r="D2395" s="46">
        <v>1143</v>
      </c>
      <c r="E2395" s="53">
        <v>867</v>
      </c>
      <c r="F2395" s="54">
        <v>447.46</v>
      </c>
      <c r="G2395" s="46">
        <v>447.46</v>
      </c>
      <c r="H2395" s="53">
        <v>171.46</v>
      </c>
      <c r="I2395" s="54">
        <v>87.592420000000004</v>
      </c>
      <c r="J2395" s="46">
        <v>87.592420000000004</v>
      </c>
      <c r="K2395" s="54">
        <v>14.24797</v>
      </c>
      <c r="L2395" s="46">
        <v>22.693650000000002</v>
      </c>
      <c r="M2395" s="53">
        <f t="shared" si="148"/>
        <v>-8.4456800000000012</v>
      </c>
      <c r="N2395" s="11">
        <v>2.6540867918447311</v>
      </c>
      <c r="O2395" s="11">
        <v>4.227333207730446</v>
      </c>
      <c r="P2395" s="11">
        <v>-1.573246415885716</v>
      </c>
      <c r="Q2395" s="26">
        <v>15790</v>
      </c>
      <c r="R2395">
        <v>10270</v>
      </c>
      <c r="S2395">
        <v>17980</v>
      </c>
      <c r="T2395" s="27">
        <f t="shared" si="149"/>
        <v>44040</v>
      </c>
      <c r="U2395" s="46" t="str">
        <f t="shared" si="150"/>
        <v>GA</v>
      </c>
      <c r="V2395">
        <f t="shared" si="151"/>
        <v>116885.98231284195</v>
      </c>
    </row>
    <row r="2396" spans="1:22" x14ac:dyDescent="0.2">
      <c r="A2396" s="24">
        <v>38015</v>
      </c>
      <c r="B2396" s="25" t="s">
        <v>2614</v>
      </c>
      <c r="C2396" s="46">
        <v>331</v>
      </c>
      <c r="D2396" s="46">
        <v>331</v>
      </c>
      <c r="E2396" s="53">
        <v>331</v>
      </c>
      <c r="F2396" s="54">
        <v>301.52</v>
      </c>
      <c r="G2396" s="46">
        <v>301.52</v>
      </c>
      <c r="H2396" s="53">
        <v>301.52</v>
      </c>
      <c r="I2396" s="54">
        <v>87.592420000000004</v>
      </c>
      <c r="J2396" s="46">
        <v>87.592420000000004</v>
      </c>
      <c r="K2396" s="54">
        <v>0</v>
      </c>
      <c r="L2396" s="46">
        <v>0</v>
      </c>
      <c r="M2396" s="53">
        <f t="shared" si="148"/>
        <v>0</v>
      </c>
      <c r="N2396" s="11">
        <v>0</v>
      </c>
      <c r="O2396" s="11">
        <v>0</v>
      </c>
      <c r="P2396" s="11">
        <v>0</v>
      </c>
      <c r="Q2396" s="26">
        <v>0</v>
      </c>
      <c r="R2396">
        <v>0</v>
      </c>
      <c r="S2396">
        <v>0</v>
      </c>
      <c r="T2396" s="27">
        <f t="shared" si="149"/>
        <v>0</v>
      </c>
      <c r="U2396" s="46" t="str">
        <f t="shared" si="150"/>
        <v>ND</v>
      </c>
      <c r="V2396">
        <f t="shared" si="151"/>
        <v>0</v>
      </c>
    </row>
    <row r="2397" spans="1:22" x14ac:dyDescent="0.2">
      <c r="A2397" s="24">
        <v>1121</v>
      </c>
      <c r="B2397" s="25" t="s">
        <v>2615</v>
      </c>
      <c r="C2397" s="46">
        <v>566</v>
      </c>
      <c r="D2397" s="46">
        <v>553</v>
      </c>
      <c r="E2397" s="53">
        <v>342</v>
      </c>
      <c r="F2397" s="54">
        <v>217.88</v>
      </c>
      <c r="G2397" s="46">
        <v>204.88</v>
      </c>
      <c r="H2397" s="53">
        <v>0</v>
      </c>
      <c r="I2397" s="54">
        <v>87.465850000000003</v>
      </c>
      <c r="J2397" s="46">
        <v>87.465850000000003</v>
      </c>
      <c r="K2397" s="54">
        <v>11.623430000000001</v>
      </c>
      <c r="L2397" s="46">
        <v>16.53556</v>
      </c>
      <c r="M2397" s="53">
        <f t="shared" si="148"/>
        <v>-4.9121299999999994</v>
      </c>
      <c r="N2397" s="11">
        <v>2.1651920967640859</v>
      </c>
      <c r="O2397" s="11">
        <v>3.0802150335630998</v>
      </c>
      <c r="P2397" s="11">
        <v>-0.91502293679901447</v>
      </c>
      <c r="Q2397" s="26">
        <v>27260</v>
      </c>
      <c r="R2397">
        <v>67490</v>
      </c>
      <c r="S2397">
        <v>33010</v>
      </c>
      <c r="T2397" s="27">
        <f t="shared" si="149"/>
        <v>127760</v>
      </c>
      <c r="U2397" s="46" t="str">
        <f t="shared" si="150"/>
        <v>AL</v>
      </c>
      <c r="V2397">
        <f t="shared" si="151"/>
        <v>276624.94228257961</v>
      </c>
    </row>
    <row r="2398" spans="1:22" x14ac:dyDescent="0.2">
      <c r="A2398" s="24">
        <v>13181</v>
      </c>
      <c r="B2398" s="25" t="s">
        <v>2616</v>
      </c>
      <c r="C2398" s="46">
        <v>613</v>
      </c>
      <c r="D2398" s="46">
        <v>1554</v>
      </c>
      <c r="E2398" s="53">
        <v>405</v>
      </c>
      <c r="F2398" s="54">
        <v>44.479979999999998</v>
      </c>
      <c r="G2398" s="46">
        <v>985.48</v>
      </c>
      <c r="H2398" s="53">
        <v>0</v>
      </c>
      <c r="I2398" s="54">
        <v>87.465850000000003</v>
      </c>
      <c r="J2398" s="46">
        <v>87.465850000000003</v>
      </c>
      <c r="K2398" s="54">
        <v>12.795019999999999</v>
      </c>
      <c r="L2398" s="46">
        <v>21.514019999999999</v>
      </c>
      <c r="M2398" s="53">
        <f t="shared" si="148"/>
        <v>-8.7189999999999994</v>
      </c>
      <c r="N2398" s="11">
        <v>2.383433821336594</v>
      </c>
      <c r="O2398" s="11">
        <v>4.007593806098928</v>
      </c>
      <c r="P2398" s="11">
        <v>-1.624159984762334</v>
      </c>
      <c r="Q2398" s="26">
        <v>0</v>
      </c>
      <c r="R2398">
        <v>17060</v>
      </c>
      <c r="S2398">
        <v>14470</v>
      </c>
      <c r="T2398" s="27">
        <f t="shared" si="149"/>
        <v>31530</v>
      </c>
      <c r="U2398" s="46" t="str">
        <f t="shared" si="150"/>
        <v>GA</v>
      </c>
      <c r="V2398">
        <f t="shared" si="151"/>
        <v>75149.668386742807</v>
      </c>
    </row>
    <row r="2399" spans="1:22" x14ac:dyDescent="0.2">
      <c r="A2399" s="24">
        <v>28007</v>
      </c>
      <c r="B2399" s="25" t="s">
        <v>2617</v>
      </c>
      <c r="C2399" s="46">
        <v>698</v>
      </c>
      <c r="D2399" s="46">
        <v>498</v>
      </c>
      <c r="E2399" s="53">
        <v>66</v>
      </c>
      <c r="F2399" s="54">
        <v>388.96</v>
      </c>
      <c r="G2399" s="46">
        <v>188.96</v>
      </c>
      <c r="H2399" s="53">
        <v>0</v>
      </c>
      <c r="I2399" s="54">
        <v>87.465850000000003</v>
      </c>
      <c r="J2399" s="46">
        <v>87.465850000000003</v>
      </c>
      <c r="K2399" s="54">
        <v>11.351000000000001</v>
      </c>
      <c r="L2399" s="46">
        <v>16.21593</v>
      </c>
      <c r="M2399" s="53">
        <f t="shared" si="148"/>
        <v>-4.8649299999999993</v>
      </c>
      <c r="N2399" s="11">
        <v>2.1144443155221082</v>
      </c>
      <c r="O2399" s="11">
        <v>3.020674919337893</v>
      </c>
      <c r="P2399" s="11">
        <v>-0.90623060381578435</v>
      </c>
      <c r="Q2399" s="26">
        <v>21500</v>
      </c>
      <c r="R2399">
        <v>45370</v>
      </c>
      <c r="S2399">
        <v>230</v>
      </c>
      <c r="T2399" s="27">
        <f t="shared" si="149"/>
        <v>67100</v>
      </c>
      <c r="U2399" s="46" t="str">
        <f t="shared" si="150"/>
        <v>MS</v>
      </c>
      <c r="V2399">
        <f t="shared" si="151"/>
        <v>141879.21357153347</v>
      </c>
    </row>
    <row r="2400" spans="1:22" x14ac:dyDescent="0.2">
      <c r="A2400" s="24">
        <v>28059</v>
      </c>
      <c r="B2400" s="25" t="s">
        <v>2618</v>
      </c>
      <c r="C2400" s="46">
        <v>1690</v>
      </c>
      <c r="D2400" s="46">
        <v>1518</v>
      </c>
      <c r="E2400" s="53">
        <v>1183</v>
      </c>
      <c r="F2400" s="54">
        <v>1312.02</v>
      </c>
      <c r="G2400" s="46">
        <v>1140.02</v>
      </c>
      <c r="H2400" s="53">
        <v>805.02</v>
      </c>
      <c r="I2400" s="54">
        <v>87.465850000000003</v>
      </c>
      <c r="J2400" s="46">
        <v>87.465850000000003</v>
      </c>
      <c r="K2400" s="54">
        <v>11.229150000000001</v>
      </c>
      <c r="L2400" s="46">
        <v>16.355060000000002</v>
      </c>
      <c r="M2400" s="53">
        <f t="shared" si="148"/>
        <v>-5.1259100000000011</v>
      </c>
      <c r="N2400" s="11">
        <v>2.0917463118355282</v>
      </c>
      <c r="O2400" s="11">
        <v>3.046591811031893</v>
      </c>
      <c r="P2400" s="11">
        <v>-0.9548454991963643</v>
      </c>
      <c r="Q2400" s="26">
        <v>3990</v>
      </c>
      <c r="R2400">
        <v>16750</v>
      </c>
      <c r="S2400">
        <v>9880</v>
      </c>
      <c r="T2400" s="27">
        <f t="shared" si="149"/>
        <v>30620</v>
      </c>
      <c r="U2400" s="46" t="str">
        <f t="shared" si="150"/>
        <v>MS</v>
      </c>
      <c r="V2400">
        <f t="shared" si="151"/>
        <v>64049.272068403872</v>
      </c>
    </row>
    <row r="2401" spans="1:22" x14ac:dyDescent="0.2">
      <c r="A2401" s="24">
        <v>28105</v>
      </c>
      <c r="B2401" s="25" t="s">
        <v>2619</v>
      </c>
      <c r="C2401" s="46">
        <v>1118</v>
      </c>
      <c r="D2401" s="46">
        <v>492</v>
      </c>
      <c r="E2401" s="53">
        <v>551</v>
      </c>
      <c r="F2401" s="54">
        <v>799.48</v>
      </c>
      <c r="G2401" s="46">
        <v>173.48</v>
      </c>
      <c r="H2401" s="53">
        <v>232.48</v>
      </c>
      <c r="I2401" s="54">
        <v>87.465850000000003</v>
      </c>
      <c r="J2401" s="46">
        <v>87.465850000000003</v>
      </c>
      <c r="K2401" s="54">
        <v>11.448930000000001</v>
      </c>
      <c r="L2401" s="46">
        <v>16.752579999999998</v>
      </c>
      <c r="M2401" s="53">
        <f t="shared" si="148"/>
        <v>-5.3036499999999975</v>
      </c>
      <c r="N2401" s="11">
        <v>2.132686543679899</v>
      </c>
      <c r="O2401" s="11">
        <v>3.120641137461841</v>
      </c>
      <c r="P2401" s="11">
        <v>-0.98795459378194206</v>
      </c>
      <c r="Q2401" s="26">
        <v>16290</v>
      </c>
      <c r="R2401">
        <v>54870</v>
      </c>
      <c r="S2401">
        <v>720</v>
      </c>
      <c r="T2401" s="27">
        <f t="shared" si="149"/>
        <v>71880</v>
      </c>
      <c r="U2401" s="46" t="str">
        <f t="shared" si="150"/>
        <v>MS</v>
      </c>
      <c r="V2401">
        <f t="shared" si="151"/>
        <v>153297.50875971114</v>
      </c>
    </row>
    <row r="2402" spans="1:22" x14ac:dyDescent="0.2">
      <c r="A2402" s="24">
        <v>21235</v>
      </c>
      <c r="B2402" s="25" t="s">
        <v>2620</v>
      </c>
      <c r="C2402" s="46">
        <v>1209</v>
      </c>
      <c r="D2402" s="46">
        <v>1209</v>
      </c>
      <c r="E2402" s="53">
        <v>349</v>
      </c>
      <c r="F2402" s="54">
        <v>962.68</v>
      </c>
      <c r="G2402" s="46">
        <v>962.68</v>
      </c>
      <c r="H2402" s="53">
        <v>102.68</v>
      </c>
      <c r="I2402" s="54"/>
      <c r="J2402" s="46">
        <v>87.386070000000004</v>
      </c>
      <c r="K2402" s="54">
        <v>12.01094</v>
      </c>
      <c r="L2402" s="46">
        <v>19.039729999999999</v>
      </c>
      <c r="M2402" s="53">
        <f t="shared" si="148"/>
        <v>-7.028789999999999</v>
      </c>
      <c r="N2402" s="11">
        <v>2.2373767779999221</v>
      </c>
      <c r="O2402" s="11">
        <v>3.546687416754096</v>
      </c>
      <c r="P2402" s="11">
        <v>-1.3093106387541751</v>
      </c>
      <c r="Q2402" s="26">
        <v>610</v>
      </c>
      <c r="R2402">
        <v>32190</v>
      </c>
      <c r="S2402">
        <v>25130</v>
      </c>
      <c r="T2402" s="27">
        <f t="shared" si="149"/>
        <v>57930</v>
      </c>
      <c r="U2402" s="46" t="str">
        <f t="shared" si="150"/>
        <v>KY</v>
      </c>
      <c r="V2402">
        <f t="shared" si="151"/>
        <v>129611.23674953548</v>
      </c>
    </row>
    <row r="2403" spans="1:22" x14ac:dyDescent="0.2">
      <c r="A2403" s="24">
        <v>13101</v>
      </c>
      <c r="B2403" s="25" t="s">
        <v>2621</v>
      </c>
      <c r="C2403" s="46">
        <v>1235</v>
      </c>
      <c r="D2403" s="46">
        <v>1235</v>
      </c>
      <c r="E2403" s="53">
        <v>279</v>
      </c>
      <c r="F2403" s="54">
        <v>426.52</v>
      </c>
      <c r="G2403" s="46">
        <v>426.52</v>
      </c>
      <c r="H2403" s="53">
        <v>0</v>
      </c>
      <c r="I2403" s="54">
        <v>87.212689999999995</v>
      </c>
      <c r="J2403" s="46">
        <v>87.212689999999995</v>
      </c>
      <c r="K2403" s="54">
        <v>15.364649999999999</v>
      </c>
      <c r="L2403" s="46">
        <v>22.58417</v>
      </c>
      <c r="M2403" s="53">
        <f t="shared" si="148"/>
        <v>-7.219520000000001</v>
      </c>
      <c r="N2403" s="11">
        <v>2.8620999781945868</v>
      </c>
      <c r="O2403" s="11">
        <v>4.2069394658871406</v>
      </c>
      <c r="P2403" s="11">
        <v>-1.3448394876925529</v>
      </c>
      <c r="Q2403" s="26">
        <v>6440</v>
      </c>
      <c r="R2403">
        <v>2370</v>
      </c>
      <c r="S2403">
        <v>29260</v>
      </c>
      <c r="T2403" s="27">
        <f t="shared" si="149"/>
        <v>38070</v>
      </c>
      <c r="U2403" s="46" t="str">
        <f t="shared" si="150"/>
        <v>GA</v>
      </c>
      <c r="V2403">
        <f t="shared" si="151"/>
        <v>108960.14616986792</v>
      </c>
    </row>
    <row r="2404" spans="1:22" x14ac:dyDescent="0.2">
      <c r="A2404" s="24">
        <v>45077</v>
      </c>
      <c r="B2404" s="25" t="s">
        <v>2622</v>
      </c>
      <c r="C2404" s="46">
        <v>3191</v>
      </c>
      <c r="D2404" s="46">
        <v>3191</v>
      </c>
      <c r="E2404" s="53">
        <v>3191</v>
      </c>
      <c r="F2404" s="54">
        <v>2868.92</v>
      </c>
      <c r="G2404" s="46">
        <v>2868.92</v>
      </c>
      <c r="H2404" s="53">
        <v>2868.92</v>
      </c>
      <c r="I2404" s="54">
        <v>87.212689999999995</v>
      </c>
      <c r="J2404" s="46">
        <v>87.212689999999995</v>
      </c>
      <c r="K2404" s="54">
        <v>11.75498</v>
      </c>
      <c r="L2404" s="46">
        <v>18.594349999999999</v>
      </c>
      <c r="M2404" s="53">
        <f t="shared" si="148"/>
        <v>-6.8393699999999988</v>
      </c>
      <c r="N2404" s="11">
        <v>2.1896969993900162</v>
      </c>
      <c r="O2404" s="11">
        <v>3.4637228137017448</v>
      </c>
      <c r="P2404" s="11">
        <v>-1.2740258143117289</v>
      </c>
      <c r="Q2404" s="26">
        <v>90</v>
      </c>
      <c r="R2404">
        <v>41790</v>
      </c>
      <c r="S2404">
        <v>26760</v>
      </c>
      <c r="T2404" s="27">
        <f t="shared" si="149"/>
        <v>68640</v>
      </c>
      <c r="U2404" s="46" t="str">
        <f t="shared" si="150"/>
        <v>SC</v>
      </c>
      <c r="V2404">
        <f t="shared" si="151"/>
        <v>150300.8020381307</v>
      </c>
    </row>
    <row r="2405" spans="1:22" x14ac:dyDescent="0.2">
      <c r="A2405" s="24">
        <v>48073</v>
      </c>
      <c r="B2405" s="25" t="s">
        <v>2623</v>
      </c>
      <c r="C2405" s="46">
        <v>457</v>
      </c>
      <c r="D2405" s="46">
        <v>242</v>
      </c>
      <c r="E2405" s="53">
        <v>222</v>
      </c>
      <c r="F2405" s="54">
        <v>257.7</v>
      </c>
      <c r="G2405" s="46">
        <v>42.7</v>
      </c>
      <c r="H2405" s="53">
        <v>22.7</v>
      </c>
      <c r="I2405" s="54">
        <v>87.212689999999995</v>
      </c>
      <c r="J2405" s="46">
        <v>87.212689999999995</v>
      </c>
      <c r="K2405" s="54">
        <v>11.583159999999999</v>
      </c>
      <c r="L2405" s="46">
        <v>16.807040000000001</v>
      </c>
      <c r="M2405" s="53">
        <f t="shared" si="148"/>
        <v>-5.2238800000000012</v>
      </c>
      <c r="N2405" s="11">
        <v>2.1576906719921651</v>
      </c>
      <c r="O2405" s="11">
        <v>3.130785850475966</v>
      </c>
      <c r="P2405" s="11">
        <v>-0.97309517848380156</v>
      </c>
      <c r="Q2405" s="26">
        <v>9390</v>
      </c>
      <c r="R2405">
        <v>145150</v>
      </c>
      <c r="S2405">
        <v>8660</v>
      </c>
      <c r="T2405" s="27">
        <f t="shared" si="149"/>
        <v>163200</v>
      </c>
      <c r="U2405" s="46" t="str">
        <f t="shared" si="150"/>
        <v>TX</v>
      </c>
      <c r="V2405">
        <f t="shared" si="151"/>
        <v>352135.11766912136</v>
      </c>
    </row>
    <row r="2406" spans="1:22" x14ac:dyDescent="0.2">
      <c r="A2406" s="24">
        <v>37093</v>
      </c>
      <c r="B2406" s="25" t="s">
        <v>2624</v>
      </c>
      <c r="C2406" s="46">
        <v>663</v>
      </c>
      <c r="D2406" s="46">
        <v>937</v>
      </c>
      <c r="E2406" s="53">
        <v>340</v>
      </c>
      <c r="F2406" s="54">
        <v>325.5</v>
      </c>
      <c r="G2406" s="46">
        <v>599.5</v>
      </c>
      <c r="H2406" s="53">
        <v>2.5</v>
      </c>
      <c r="I2406" s="54">
        <v>87.086119999999994</v>
      </c>
      <c r="J2406" s="46">
        <v>87.086119999999994</v>
      </c>
      <c r="K2406" s="54">
        <v>12.821719999999999</v>
      </c>
      <c r="L2406" s="46">
        <v>23.037839999999999</v>
      </c>
      <c r="M2406" s="53">
        <f t="shared" si="148"/>
        <v>-10.21612</v>
      </c>
      <c r="N2406" s="11">
        <v>2.388407450375837</v>
      </c>
      <c r="O2406" s="11">
        <v>4.2914483155587906</v>
      </c>
      <c r="P2406" s="11">
        <v>-1.9030408651829549</v>
      </c>
      <c r="Q2406" s="26">
        <v>41200</v>
      </c>
      <c r="R2406">
        <v>6230</v>
      </c>
      <c r="S2406">
        <v>21590</v>
      </c>
      <c r="T2406" s="27">
        <f t="shared" si="149"/>
        <v>69020</v>
      </c>
      <c r="U2406" s="46" t="str">
        <f t="shared" si="150"/>
        <v>NC</v>
      </c>
      <c r="V2406">
        <f t="shared" si="151"/>
        <v>164847.88222494026</v>
      </c>
    </row>
    <row r="2407" spans="1:22" x14ac:dyDescent="0.2">
      <c r="A2407" s="24">
        <v>51181</v>
      </c>
      <c r="B2407" s="25" t="s">
        <v>2625</v>
      </c>
      <c r="C2407" s="46">
        <v>1583</v>
      </c>
      <c r="D2407" s="46">
        <v>1583</v>
      </c>
      <c r="E2407" s="53">
        <v>721</v>
      </c>
      <c r="F2407" s="54">
        <v>1219.06</v>
      </c>
      <c r="G2407" s="46">
        <v>1219.06</v>
      </c>
      <c r="H2407" s="53">
        <v>357.06</v>
      </c>
      <c r="I2407" s="54">
        <v>87.086119999999994</v>
      </c>
      <c r="J2407" s="46">
        <v>87.086119999999994</v>
      </c>
      <c r="K2407" s="54">
        <v>12.561730000000001</v>
      </c>
      <c r="L2407" s="46">
        <v>19.654029999999999</v>
      </c>
      <c r="M2407" s="53">
        <f t="shared" si="148"/>
        <v>-7.0922999999999981</v>
      </c>
      <c r="N2407" s="11">
        <v>2.3399769704540159</v>
      </c>
      <c r="O2407" s="11">
        <v>3.6611181403049051</v>
      </c>
      <c r="P2407" s="11">
        <v>-1.321141169850889</v>
      </c>
      <c r="Q2407" s="26">
        <v>27520</v>
      </c>
      <c r="R2407">
        <v>18820</v>
      </c>
      <c r="S2407">
        <v>0</v>
      </c>
      <c r="T2407" s="27">
        <f t="shared" si="149"/>
        <v>46340</v>
      </c>
      <c r="U2407" s="46" t="str">
        <f t="shared" si="150"/>
        <v>VA</v>
      </c>
      <c r="V2407">
        <f t="shared" si="151"/>
        <v>108434.5328108391</v>
      </c>
    </row>
    <row r="2408" spans="1:22" x14ac:dyDescent="0.2">
      <c r="A2408" s="24">
        <v>51113</v>
      </c>
      <c r="B2408" s="25" t="s">
        <v>2626</v>
      </c>
      <c r="C2408" s="46">
        <v>2348</v>
      </c>
      <c r="D2408" s="46">
        <v>2348</v>
      </c>
      <c r="E2408" s="53">
        <v>100</v>
      </c>
      <c r="F2408" s="54">
        <v>2040.58</v>
      </c>
      <c r="G2408" s="46">
        <v>2040.58</v>
      </c>
      <c r="H2408" s="53">
        <v>0</v>
      </c>
      <c r="I2408" s="54"/>
      <c r="J2408" s="46">
        <v>87.042940000000002</v>
      </c>
      <c r="K2408" s="54">
        <v>11.63754</v>
      </c>
      <c r="L2408" s="46">
        <v>18.272069999999999</v>
      </c>
      <c r="M2408" s="53">
        <f t="shared" si="148"/>
        <v>-6.6345299999999998</v>
      </c>
      <c r="N2408" s="11">
        <v>2.167820482746996</v>
      </c>
      <c r="O2408" s="11">
        <v>3.4036890621374369</v>
      </c>
      <c r="P2408" s="11">
        <v>-1.23586857939044</v>
      </c>
      <c r="Q2408" s="26">
        <v>5930</v>
      </c>
      <c r="R2408">
        <v>62110</v>
      </c>
      <c r="S2408">
        <v>0</v>
      </c>
      <c r="T2408" s="27">
        <f t="shared" si="149"/>
        <v>68040</v>
      </c>
      <c r="U2408" s="46" t="str">
        <f t="shared" si="150"/>
        <v>VA</v>
      </c>
      <c r="V2408">
        <f t="shared" si="151"/>
        <v>147498.50564610562</v>
      </c>
    </row>
    <row r="2409" spans="1:22" x14ac:dyDescent="0.2">
      <c r="A2409" s="24">
        <v>28089</v>
      </c>
      <c r="B2409" s="25" t="s">
        <v>2627</v>
      </c>
      <c r="C2409" s="46">
        <v>932</v>
      </c>
      <c r="D2409" s="46">
        <v>545</v>
      </c>
      <c r="E2409" s="53">
        <v>483</v>
      </c>
      <c r="F2409" s="54">
        <v>607.32000000000005</v>
      </c>
      <c r="G2409" s="46">
        <v>220.32</v>
      </c>
      <c r="H2409" s="53">
        <v>158.32</v>
      </c>
      <c r="I2409" s="54">
        <v>86.959530000000001</v>
      </c>
      <c r="J2409" s="46">
        <v>86.959530000000001</v>
      </c>
      <c r="K2409" s="54">
        <v>11.27421</v>
      </c>
      <c r="L2409" s="46">
        <v>16.350930000000002</v>
      </c>
      <c r="M2409" s="53">
        <f t="shared" si="148"/>
        <v>-5.0767200000000017</v>
      </c>
      <c r="N2409" s="11">
        <v>2.1001400093826539</v>
      </c>
      <c r="O2409" s="11">
        <v>3.0458224818958599</v>
      </c>
      <c r="P2409" s="11">
        <v>-0.94568247251320592</v>
      </c>
      <c r="Q2409" s="26">
        <v>50270</v>
      </c>
      <c r="R2409">
        <v>109770</v>
      </c>
      <c r="S2409">
        <v>190</v>
      </c>
      <c r="T2409" s="27">
        <f t="shared" si="149"/>
        <v>160230</v>
      </c>
      <c r="U2409" s="46" t="str">
        <f t="shared" si="150"/>
        <v>MS</v>
      </c>
      <c r="V2409">
        <f t="shared" si="151"/>
        <v>336505.43370338262</v>
      </c>
    </row>
    <row r="2410" spans="1:22" x14ac:dyDescent="0.2">
      <c r="A2410" s="24">
        <v>13217</v>
      </c>
      <c r="B2410" s="25" t="s">
        <v>2628</v>
      </c>
      <c r="C2410" s="46">
        <v>3184</v>
      </c>
      <c r="D2410" s="46">
        <v>3184</v>
      </c>
      <c r="E2410" s="53">
        <v>2349</v>
      </c>
      <c r="F2410" s="54">
        <v>2713.9</v>
      </c>
      <c r="G2410" s="46">
        <v>2713.9</v>
      </c>
      <c r="H2410" s="53">
        <v>1878.9</v>
      </c>
      <c r="I2410" s="54">
        <v>86.832949999999997</v>
      </c>
      <c r="J2410" s="46">
        <v>86.832949999999997</v>
      </c>
      <c r="K2410" s="54">
        <v>12.3566</v>
      </c>
      <c r="L2410" s="46">
        <v>21.071950000000001</v>
      </c>
      <c r="M2410" s="53">
        <f t="shared" si="148"/>
        <v>-8.7153500000000008</v>
      </c>
      <c r="N2410" s="11">
        <v>2.3017657148427881</v>
      </c>
      <c r="O2410" s="11">
        <v>3.925245784024852</v>
      </c>
      <c r="P2410" s="11">
        <v>-1.6234800691820639</v>
      </c>
      <c r="Q2410" s="26">
        <v>500</v>
      </c>
      <c r="R2410">
        <v>38290</v>
      </c>
      <c r="S2410">
        <v>15530</v>
      </c>
      <c r="T2410" s="27">
        <f t="shared" si="149"/>
        <v>54320</v>
      </c>
      <c r="U2410" s="46" t="str">
        <f t="shared" si="150"/>
        <v>GA</v>
      </c>
      <c r="V2410">
        <f t="shared" si="151"/>
        <v>125031.91363026026</v>
      </c>
    </row>
    <row r="2411" spans="1:22" x14ac:dyDescent="0.2">
      <c r="A2411" s="24">
        <v>28053</v>
      </c>
      <c r="B2411" s="25" t="s">
        <v>2629</v>
      </c>
      <c r="C2411" s="46">
        <v>243</v>
      </c>
      <c r="D2411" s="46">
        <v>70</v>
      </c>
      <c r="E2411" s="53">
        <v>0</v>
      </c>
      <c r="F2411" s="54">
        <v>0</v>
      </c>
      <c r="G2411" s="46">
        <v>0</v>
      </c>
      <c r="H2411" s="53">
        <v>0</v>
      </c>
      <c r="I2411" s="54">
        <v>86.832949999999997</v>
      </c>
      <c r="J2411" s="46">
        <v>86.832949999999997</v>
      </c>
      <c r="K2411" s="54">
        <v>10.72753</v>
      </c>
      <c r="L2411" s="46">
        <v>16.057099999999998</v>
      </c>
      <c r="M2411" s="53">
        <f t="shared" si="148"/>
        <v>-5.3295699999999986</v>
      </c>
      <c r="N2411" s="11">
        <v>1.998305420499769</v>
      </c>
      <c r="O2411" s="11">
        <v>2.991088346292841</v>
      </c>
      <c r="P2411" s="11">
        <v>-0.9927829257930717</v>
      </c>
      <c r="Q2411" s="26">
        <v>180730</v>
      </c>
      <c r="R2411">
        <v>140</v>
      </c>
      <c r="S2411">
        <v>0</v>
      </c>
      <c r="T2411" s="27">
        <f t="shared" si="149"/>
        <v>180870</v>
      </c>
      <c r="U2411" s="46" t="str">
        <f t="shared" si="150"/>
        <v>MS</v>
      </c>
      <c r="V2411">
        <f t="shared" si="151"/>
        <v>361433.50140579324</v>
      </c>
    </row>
    <row r="2412" spans="1:22" x14ac:dyDescent="0.2">
      <c r="A2412" s="24">
        <v>51147</v>
      </c>
      <c r="B2412" s="25" t="s">
        <v>2630</v>
      </c>
      <c r="C2412" s="46">
        <v>1232</v>
      </c>
      <c r="D2412" s="46">
        <v>1232</v>
      </c>
      <c r="E2412" s="53">
        <v>608</v>
      </c>
      <c r="F2412" s="54">
        <v>898.2</v>
      </c>
      <c r="G2412" s="46">
        <v>898.2</v>
      </c>
      <c r="H2412" s="53">
        <v>274.2</v>
      </c>
      <c r="I2412" s="54">
        <v>86.832949999999997</v>
      </c>
      <c r="J2412" s="46">
        <v>86.832949999999997</v>
      </c>
      <c r="K2412" s="54">
        <v>12.2636</v>
      </c>
      <c r="L2412" s="46">
        <v>19.69313</v>
      </c>
      <c r="M2412" s="53">
        <f t="shared" si="148"/>
        <v>-7.4295299999999997</v>
      </c>
      <c r="N2412" s="11">
        <v>2.284441838413966</v>
      </c>
      <c r="O2412" s="11">
        <v>3.668401619534658</v>
      </c>
      <c r="P2412" s="11">
        <v>-1.383959781120691</v>
      </c>
      <c r="Q2412" s="26">
        <v>1370</v>
      </c>
      <c r="R2412">
        <v>43070</v>
      </c>
      <c r="S2412">
        <v>5940</v>
      </c>
      <c r="T2412" s="27">
        <f t="shared" si="149"/>
        <v>50380</v>
      </c>
      <c r="U2412" s="46" t="str">
        <f t="shared" si="150"/>
        <v>VA</v>
      </c>
      <c r="V2412">
        <f t="shared" si="151"/>
        <v>115090.1798192956</v>
      </c>
    </row>
    <row r="2413" spans="1:22" x14ac:dyDescent="0.2">
      <c r="A2413" s="24">
        <v>13189</v>
      </c>
      <c r="B2413" s="25" t="s">
        <v>2631</v>
      </c>
      <c r="C2413" s="46">
        <v>700</v>
      </c>
      <c r="D2413" s="46">
        <v>1362</v>
      </c>
      <c r="E2413" s="53">
        <v>553</v>
      </c>
      <c r="F2413" s="54">
        <v>116.36</v>
      </c>
      <c r="G2413" s="46">
        <v>778.36</v>
      </c>
      <c r="H2413" s="53">
        <v>0</v>
      </c>
      <c r="I2413" s="54">
        <v>86.706379999999996</v>
      </c>
      <c r="J2413" s="46">
        <v>86.706379999999996</v>
      </c>
      <c r="K2413" s="54">
        <v>13.258889999999999</v>
      </c>
      <c r="L2413" s="46">
        <v>22.003</v>
      </c>
      <c r="M2413" s="53">
        <f t="shared" si="148"/>
        <v>-8.7441100000000009</v>
      </c>
      <c r="N2413" s="11">
        <v>2.4698427090681809</v>
      </c>
      <c r="O2413" s="11">
        <v>4.0986801404662971</v>
      </c>
      <c r="P2413" s="11">
        <v>-1.6288374313981171</v>
      </c>
      <c r="Q2413" s="26">
        <v>5180</v>
      </c>
      <c r="R2413">
        <v>19930</v>
      </c>
      <c r="S2413">
        <v>17780</v>
      </c>
      <c r="T2413" s="27">
        <f t="shared" si="149"/>
        <v>42890</v>
      </c>
      <c r="U2413" s="46" t="str">
        <f t="shared" si="150"/>
        <v>GA</v>
      </c>
      <c r="V2413">
        <f t="shared" si="151"/>
        <v>105931.55379193428</v>
      </c>
    </row>
    <row r="2414" spans="1:22" x14ac:dyDescent="0.2">
      <c r="A2414" s="24">
        <v>28161</v>
      </c>
      <c r="B2414" s="25" t="s">
        <v>2632</v>
      </c>
      <c r="C2414" s="46">
        <v>707</v>
      </c>
      <c r="D2414" s="46">
        <v>453</v>
      </c>
      <c r="E2414" s="53">
        <v>491</v>
      </c>
      <c r="F2414" s="54">
        <v>374.94</v>
      </c>
      <c r="G2414" s="46">
        <v>120.94</v>
      </c>
      <c r="H2414" s="53">
        <v>158.94</v>
      </c>
      <c r="I2414" s="54">
        <v>86.706379999999996</v>
      </c>
      <c r="J2414" s="46">
        <v>86.706379999999996</v>
      </c>
      <c r="K2414" s="54">
        <v>11.63524</v>
      </c>
      <c r="L2414" s="46">
        <v>16.818960000000001</v>
      </c>
      <c r="M2414" s="53">
        <f t="shared" si="148"/>
        <v>-5.183720000000001</v>
      </c>
      <c r="N2414" s="11">
        <v>2.1673920427923048</v>
      </c>
      <c r="O2414" s="11">
        <v>3.1330062871107138</v>
      </c>
      <c r="P2414" s="11">
        <v>-0.96561424431840948</v>
      </c>
      <c r="Q2414" s="26">
        <v>20860</v>
      </c>
      <c r="R2414">
        <v>39540</v>
      </c>
      <c r="S2414">
        <v>540</v>
      </c>
      <c r="T2414" s="27">
        <f t="shared" si="149"/>
        <v>60940</v>
      </c>
      <c r="U2414" s="46" t="str">
        <f t="shared" si="150"/>
        <v>MS</v>
      </c>
      <c r="V2414">
        <f t="shared" si="151"/>
        <v>132080.87108776305</v>
      </c>
    </row>
    <row r="2415" spans="1:22" x14ac:dyDescent="0.2">
      <c r="A2415" s="24">
        <v>42025</v>
      </c>
      <c r="B2415" s="25" t="s">
        <v>2633</v>
      </c>
      <c r="C2415" s="46">
        <v>2622</v>
      </c>
      <c r="D2415" s="46">
        <v>2993</v>
      </c>
      <c r="E2415" s="53">
        <v>1220</v>
      </c>
      <c r="F2415" s="54">
        <v>2053.88</v>
      </c>
      <c r="G2415" s="46">
        <v>2424.88</v>
      </c>
      <c r="H2415" s="53">
        <v>651.88</v>
      </c>
      <c r="I2415" s="54"/>
      <c r="J2415" s="46">
        <v>86.629559999999998</v>
      </c>
      <c r="K2415" s="54">
        <v>24.913</v>
      </c>
      <c r="L2415" s="46">
        <v>22.803349999999998</v>
      </c>
      <c r="M2415" s="53">
        <f t="shared" si="148"/>
        <v>2.109650000000002</v>
      </c>
      <c r="N2415" s="11">
        <v>4.640749822271367</v>
      </c>
      <c r="O2415" s="11">
        <v>4.2477679307868081</v>
      </c>
      <c r="P2415" s="11">
        <v>0.39298189148455809</v>
      </c>
      <c r="Q2415" s="26">
        <v>6270</v>
      </c>
      <c r="R2415">
        <v>15550</v>
      </c>
      <c r="S2415">
        <v>0</v>
      </c>
      <c r="T2415" s="27">
        <f t="shared" si="149"/>
        <v>21820</v>
      </c>
      <c r="U2415" s="46" t="str">
        <f t="shared" si="150"/>
        <v>PA</v>
      </c>
      <c r="V2415">
        <f t="shared" si="151"/>
        <v>101261.16112196122</v>
      </c>
    </row>
    <row r="2416" spans="1:22" x14ac:dyDescent="0.2">
      <c r="A2416" s="24">
        <v>1081</v>
      </c>
      <c r="B2416" s="25" t="s">
        <v>2634</v>
      </c>
      <c r="C2416" s="46">
        <v>981</v>
      </c>
      <c r="D2416" s="46">
        <v>1180</v>
      </c>
      <c r="E2416" s="53">
        <v>837</v>
      </c>
      <c r="F2416" s="54">
        <v>583.24</v>
      </c>
      <c r="G2416" s="46">
        <v>782.24</v>
      </c>
      <c r="H2416" s="53">
        <v>439.24</v>
      </c>
      <c r="I2416" s="54">
        <v>86.453220000000002</v>
      </c>
      <c r="J2416" s="46">
        <v>86.453220000000002</v>
      </c>
      <c r="K2416" s="54">
        <v>11.53889</v>
      </c>
      <c r="L2416" s="46">
        <v>16.53314</v>
      </c>
      <c r="M2416" s="53">
        <f t="shared" si="148"/>
        <v>-4.9942499999999992</v>
      </c>
      <c r="N2416" s="11">
        <v>2.149444134255563</v>
      </c>
      <c r="O2416" s="11">
        <v>3.0797642402194678</v>
      </c>
      <c r="P2416" s="11">
        <v>-0.93032010596390502</v>
      </c>
      <c r="Q2416" s="26">
        <v>14550</v>
      </c>
      <c r="R2416">
        <v>48140</v>
      </c>
      <c r="S2416">
        <v>22500</v>
      </c>
      <c r="T2416" s="27">
        <f t="shared" si="149"/>
        <v>85190</v>
      </c>
      <c r="U2416" s="46" t="str">
        <f t="shared" si="150"/>
        <v>AL</v>
      </c>
      <c r="V2416">
        <f t="shared" si="151"/>
        <v>183111.14579723141</v>
      </c>
    </row>
    <row r="2417" spans="1:22" x14ac:dyDescent="0.2">
      <c r="A2417" s="24">
        <v>37181</v>
      </c>
      <c r="B2417" s="25" t="s">
        <v>2635</v>
      </c>
      <c r="C2417" s="46">
        <v>1558</v>
      </c>
      <c r="D2417" s="46">
        <v>1558</v>
      </c>
      <c r="E2417" s="53">
        <v>505</v>
      </c>
      <c r="F2417" s="54">
        <v>1247.96</v>
      </c>
      <c r="G2417" s="46">
        <v>1247.96</v>
      </c>
      <c r="H2417" s="53">
        <v>194.96</v>
      </c>
      <c r="I2417" s="54">
        <v>86.073490000000007</v>
      </c>
      <c r="J2417" s="46">
        <v>86.073490000000007</v>
      </c>
      <c r="K2417" s="54">
        <v>12.399559999999999</v>
      </c>
      <c r="L2417" s="46">
        <v>20.305910000000001</v>
      </c>
      <c r="M2417" s="53">
        <f t="shared" si="148"/>
        <v>-7.9063500000000015</v>
      </c>
      <c r="N2417" s="11">
        <v>2.3097682280834562</v>
      </c>
      <c r="O2417" s="11">
        <v>3.7825492001588872</v>
      </c>
      <c r="P2417" s="11">
        <v>-1.472780972075431</v>
      </c>
      <c r="Q2417" s="26">
        <v>3450</v>
      </c>
      <c r="R2417">
        <v>26520</v>
      </c>
      <c r="S2417">
        <v>11750</v>
      </c>
      <c r="T2417" s="27">
        <f t="shared" si="149"/>
        <v>41720</v>
      </c>
      <c r="U2417" s="46" t="str">
        <f t="shared" si="150"/>
        <v>NC</v>
      </c>
      <c r="V2417">
        <f t="shared" si="151"/>
        <v>96363.53047564179</v>
      </c>
    </row>
    <row r="2418" spans="1:22" x14ac:dyDescent="0.2">
      <c r="A2418" s="24">
        <v>47151</v>
      </c>
      <c r="B2418" s="25" t="s">
        <v>2636</v>
      </c>
      <c r="C2418" s="46">
        <v>1170</v>
      </c>
      <c r="D2418" s="46">
        <v>1170</v>
      </c>
      <c r="E2418" s="53">
        <v>282</v>
      </c>
      <c r="F2418" s="54">
        <v>943.52</v>
      </c>
      <c r="G2418" s="46">
        <v>943.52</v>
      </c>
      <c r="H2418" s="53">
        <v>55.51999</v>
      </c>
      <c r="I2418" s="54"/>
      <c r="J2418" s="46">
        <v>86.012950000000004</v>
      </c>
      <c r="K2418" s="54">
        <v>11.563789999999999</v>
      </c>
      <c r="L2418" s="46">
        <v>16.243649999999999</v>
      </c>
      <c r="M2418" s="53">
        <f t="shared" si="148"/>
        <v>-4.6798599999999997</v>
      </c>
      <c r="N2418" s="11">
        <v>2.1540824624606989</v>
      </c>
      <c r="O2418" s="11">
        <v>3.0258385521831288</v>
      </c>
      <c r="P2418" s="11">
        <v>-0.87175608972242902</v>
      </c>
      <c r="Q2418" s="26">
        <v>10</v>
      </c>
      <c r="R2418">
        <v>12520</v>
      </c>
      <c r="S2418">
        <v>21190</v>
      </c>
      <c r="T2418" s="27">
        <f t="shared" si="149"/>
        <v>33720</v>
      </c>
      <c r="U2418" s="46" t="str">
        <f t="shared" si="150"/>
        <v>TN</v>
      </c>
      <c r="V2418">
        <f t="shared" si="151"/>
        <v>72635.660634174768</v>
      </c>
    </row>
    <row r="2419" spans="1:22" x14ac:dyDescent="0.2">
      <c r="A2419" s="24">
        <v>55069</v>
      </c>
      <c r="B2419" s="25" t="s">
        <v>2637</v>
      </c>
      <c r="C2419" s="46">
        <v>928</v>
      </c>
      <c r="D2419" s="46">
        <v>928</v>
      </c>
      <c r="E2419" s="53">
        <v>146</v>
      </c>
      <c r="F2419" s="54">
        <v>810.5</v>
      </c>
      <c r="G2419" s="46">
        <v>810.5</v>
      </c>
      <c r="H2419" s="53">
        <v>28.5</v>
      </c>
      <c r="I2419" s="54">
        <v>85.946910000000003</v>
      </c>
      <c r="J2419" s="46">
        <v>85.946910000000003</v>
      </c>
      <c r="K2419" s="54">
        <v>16.88448</v>
      </c>
      <c r="L2419" s="46">
        <v>15.07381</v>
      </c>
      <c r="M2419" s="53">
        <f t="shared" si="148"/>
        <v>1.81067</v>
      </c>
      <c r="N2419" s="11">
        <v>3.1452112374721808</v>
      </c>
      <c r="O2419" s="11">
        <v>2.807922814532668</v>
      </c>
      <c r="P2419" s="11">
        <v>0.33728842293951328</v>
      </c>
      <c r="Q2419" s="26">
        <v>62960</v>
      </c>
      <c r="R2419">
        <v>4810</v>
      </c>
      <c r="S2419">
        <v>8140</v>
      </c>
      <c r="T2419" s="27">
        <f t="shared" si="149"/>
        <v>75910</v>
      </c>
      <c r="U2419" s="46" t="str">
        <f t="shared" si="150"/>
        <v>WI</v>
      </c>
      <c r="V2419">
        <f t="shared" si="151"/>
        <v>238752.98503651324</v>
      </c>
    </row>
    <row r="2420" spans="1:22" x14ac:dyDescent="0.2">
      <c r="A2420" s="24">
        <v>51187</v>
      </c>
      <c r="B2420" s="25" t="s">
        <v>2638</v>
      </c>
      <c r="C2420" s="46">
        <v>2808</v>
      </c>
      <c r="D2420" s="46">
        <v>2808</v>
      </c>
      <c r="E2420" s="53">
        <v>1016</v>
      </c>
      <c r="F2420" s="54">
        <v>2574.98</v>
      </c>
      <c r="G2420" s="46">
        <v>2574.98</v>
      </c>
      <c r="H2420" s="53">
        <v>782.98</v>
      </c>
      <c r="I2420" s="54"/>
      <c r="J2420" s="46">
        <v>85.919529999999995</v>
      </c>
      <c r="K2420" s="54">
        <v>11.08522</v>
      </c>
      <c r="L2420" s="46">
        <v>16.017469999999999</v>
      </c>
      <c r="M2420" s="53">
        <f t="shared" si="148"/>
        <v>-4.9322499999999998</v>
      </c>
      <c r="N2420" s="11">
        <v>2.0649352845839122</v>
      </c>
      <c r="O2420" s="11">
        <v>2.9837061395952689</v>
      </c>
      <c r="P2420" s="11">
        <v>-0.91877085501135747</v>
      </c>
      <c r="Q2420" s="26">
        <v>680</v>
      </c>
      <c r="R2420">
        <v>31340</v>
      </c>
      <c r="S2420">
        <v>0</v>
      </c>
      <c r="T2420" s="27">
        <f t="shared" si="149"/>
        <v>32020</v>
      </c>
      <c r="U2420" s="46" t="str">
        <f t="shared" si="150"/>
        <v>VA</v>
      </c>
      <c r="V2420">
        <f t="shared" si="151"/>
        <v>66119.227812376863</v>
      </c>
    </row>
    <row r="2421" spans="1:22" x14ac:dyDescent="0.2">
      <c r="A2421" s="24">
        <v>28123</v>
      </c>
      <c r="B2421" s="25" t="s">
        <v>2639</v>
      </c>
      <c r="C2421" s="46">
        <v>295</v>
      </c>
      <c r="D2421" s="46">
        <v>186</v>
      </c>
      <c r="E2421" s="53">
        <v>184</v>
      </c>
      <c r="F2421" s="54">
        <v>0</v>
      </c>
      <c r="G2421" s="46">
        <v>0</v>
      </c>
      <c r="H2421" s="53">
        <v>0</v>
      </c>
      <c r="I2421" s="54">
        <v>85.820340000000002</v>
      </c>
      <c r="J2421" s="46">
        <v>85.820340000000002</v>
      </c>
      <c r="K2421" s="54">
        <v>11.48746</v>
      </c>
      <c r="L2421" s="46">
        <v>16.695689999999999</v>
      </c>
      <c r="M2421" s="53">
        <f t="shared" si="148"/>
        <v>-5.2082299999999986</v>
      </c>
      <c r="N2421" s="11">
        <v>2.1398638443121829</v>
      </c>
      <c r="O2421" s="11">
        <v>3.1100437683216731</v>
      </c>
      <c r="P2421" s="11">
        <v>-0.97017992400948871</v>
      </c>
      <c r="Q2421" s="26">
        <v>7990</v>
      </c>
      <c r="R2421">
        <v>74690</v>
      </c>
      <c r="S2421">
        <v>410</v>
      </c>
      <c r="T2421" s="27">
        <f t="shared" si="149"/>
        <v>83090</v>
      </c>
      <c r="U2421" s="46" t="str">
        <f t="shared" si="150"/>
        <v>MS</v>
      </c>
      <c r="V2421">
        <f t="shared" si="151"/>
        <v>177801.28682389928</v>
      </c>
    </row>
    <row r="2422" spans="1:22" x14ac:dyDescent="0.2">
      <c r="A2422" s="24">
        <v>13095</v>
      </c>
      <c r="B2422" s="25" t="s">
        <v>2640</v>
      </c>
      <c r="C2422" s="46">
        <v>663</v>
      </c>
      <c r="D2422" s="46">
        <v>992</v>
      </c>
      <c r="E2422" s="53">
        <v>326</v>
      </c>
      <c r="F2422" s="54">
        <v>215.58</v>
      </c>
      <c r="G2422" s="46">
        <v>544.58000000000004</v>
      </c>
      <c r="H2422" s="53">
        <v>0</v>
      </c>
      <c r="I2422" s="54">
        <v>85.693749999999994</v>
      </c>
      <c r="J2422" s="46">
        <v>85.693749999999994</v>
      </c>
      <c r="K2422" s="54">
        <v>12.67855</v>
      </c>
      <c r="L2422" s="46">
        <v>20.395820000000001</v>
      </c>
      <c r="M2422" s="53">
        <f t="shared" si="148"/>
        <v>-7.717270000000001</v>
      </c>
      <c r="N2422" s="11">
        <v>2.3617379945875099</v>
      </c>
      <c r="O2422" s="11">
        <v>3.7992974768224932</v>
      </c>
      <c r="P2422" s="11">
        <v>-1.437559482234984</v>
      </c>
      <c r="Q2422" s="26">
        <v>18300</v>
      </c>
      <c r="R2422">
        <v>13370</v>
      </c>
      <c r="S2422">
        <v>20460</v>
      </c>
      <c r="T2422" s="27">
        <f t="shared" si="149"/>
        <v>52130</v>
      </c>
      <c r="U2422" s="46" t="str">
        <f t="shared" si="150"/>
        <v>GA</v>
      </c>
      <c r="V2422">
        <f t="shared" si="151"/>
        <v>123117.40165784689</v>
      </c>
    </row>
    <row r="2423" spans="1:22" x14ac:dyDescent="0.2">
      <c r="A2423" s="24">
        <v>51057</v>
      </c>
      <c r="B2423" s="25" t="s">
        <v>2641</v>
      </c>
      <c r="C2423" s="46">
        <v>1282</v>
      </c>
      <c r="D2423" s="46">
        <v>1282</v>
      </c>
      <c r="E2423" s="53">
        <v>666</v>
      </c>
      <c r="F2423" s="54">
        <v>973.02</v>
      </c>
      <c r="G2423" s="46">
        <v>973.02</v>
      </c>
      <c r="H2423" s="53">
        <v>357.02</v>
      </c>
      <c r="I2423" s="54">
        <v>85.693749999999994</v>
      </c>
      <c r="J2423" s="46">
        <v>85.693749999999994</v>
      </c>
      <c r="K2423" s="54">
        <v>11.724</v>
      </c>
      <c r="L2423" s="46">
        <v>18.900539999999999</v>
      </c>
      <c r="M2423" s="53">
        <f t="shared" si="148"/>
        <v>-7.1765399999999993</v>
      </c>
      <c r="N2423" s="11">
        <v>2.183926099478565</v>
      </c>
      <c r="O2423" s="11">
        <v>3.5207593483656261</v>
      </c>
      <c r="P2423" s="11">
        <v>-1.3368332488870609</v>
      </c>
      <c r="Q2423" s="26">
        <v>19210</v>
      </c>
      <c r="R2423">
        <v>31610</v>
      </c>
      <c r="S2423">
        <v>0</v>
      </c>
      <c r="T2423" s="27">
        <f t="shared" si="149"/>
        <v>50820</v>
      </c>
      <c r="U2423" s="46" t="str">
        <f t="shared" si="150"/>
        <v>VA</v>
      </c>
      <c r="V2423">
        <f t="shared" si="151"/>
        <v>110987.12437550067</v>
      </c>
    </row>
    <row r="2424" spans="1:22" x14ac:dyDescent="0.2">
      <c r="A2424" s="24">
        <v>51133</v>
      </c>
      <c r="B2424" s="25" t="s">
        <v>2642</v>
      </c>
      <c r="C2424" s="46">
        <v>1407</v>
      </c>
      <c r="D2424" s="46">
        <v>1546</v>
      </c>
      <c r="E2424" s="53">
        <v>709</v>
      </c>
      <c r="F2424" s="54">
        <v>1059.8800000000001</v>
      </c>
      <c r="G2424" s="46">
        <v>1198.8800000000001</v>
      </c>
      <c r="H2424" s="53">
        <v>361.88</v>
      </c>
      <c r="I2424" s="54">
        <v>85.693749999999994</v>
      </c>
      <c r="J2424" s="46">
        <v>85.693749999999994</v>
      </c>
      <c r="K2424" s="54">
        <v>12.325469999999999</v>
      </c>
      <c r="L2424" s="46">
        <v>19.005310000000001</v>
      </c>
      <c r="M2424" s="53">
        <f t="shared" si="148"/>
        <v>-6.6798400000000022</v>
      </c>
      <c r="N2424" s="11">
        <v>2.295966873195161</v>
      </c>
      <c r="O2424" s="11">
        <v>3.540275719693021</v>
      </c>
      <c r="P2424" s="11">
        <v>-1.24430884649786</v>
      </c>
      <c r="Q2424" s="26">
        <v>11220</v>
      </c>
      <c r="R2424">
        <v>22570</v>
      </c>
      <c r="S2424">
        <v>0</v>
      </c>
      <c r="T2424" s="27">
        <f t="shared" si="149"/>
        <v>33790</v>
      </c>
      <c r="U2424" s="46" t="str">
        <f t="shared" si="150"/>
        <v>VA</v>
      </c>
      <c r="V2424">
        <f t="shared" si="151"/>
        <v>77580.72064526449</v>
      </c>
    </row>
    <row r="2425" spans="1:22" x14ac:dyDescent="0.2">
      <c r="A2425" s="24">
        <v>36091</v>
      </c>
      <c r="B2425" s="25" t="s">
        <v>2643</v>
      </c>
      <c r="C2425" s="46">
        <v>2429</v>
      </c>
      <c r="D2425" s="46">
        <v>1399</v>
      </c>
      <c r="E2425" s="53">
        <v>981</v>
      </c>
      <c r="F2425" s="54">
        <v>2261.44</v>
      </c>
      <c r="G2425" s="46">
        <v>1231.44</v>
      </c>
      <c r="H2425" s="53">
        <v>813.44</v>
      </c>
      <c r="I2425" s="54"/>
      <c r="J2425" s="46">
        <v>85.599239999999995</v>
      </c>
      <c r="K2425" s="54">
        <v>22.08192</v>
      </c>
      <c r="L2425" s="46">
        <v>20.485790000000001</v>
      </c>
      <c r="M2425" s="53">
        <f t="shared" si="148"/>
        <v>1.5961299999999987</v>
      </c>
      <c r="N2425" s="11">
        <v>4.1133812192594448</v>
      </c>
      <c r="O2425" s="11">
        <v>3.81605693018057</v>
      </c>
      <c r="P2425" s="11">
        <v>0.29732428907887398</v>
      </c>
      <c r="Q2425" s="26">
        <v>42850</v>
      </c>
      <c r="R2425">
        <v>30940</v>
      </c>
      <c r="S2425">
        <v>1280</v>
      </c>
      <c r="T2425" s="27">
        <f t="shared" si="149"/>
        <v>75070</v>
      </c>
      <c r="U2425" s="46" t="str">
        <f t="shared" si="150"/>
        <v>NY</v>
      </c>
      <c r="V2425">
        <f t="shared" si="151"/>
        <v>308791.52812980651</v>
      </c>
    </row>
    <row r="2426" spans="1:22" x14ac:dyDescent="0.2">
      <c r="A2426" s="24">
        <v>24037</v>
      </c>
      <c r="B2426" s="25" t="s">
        <v>2644</v>
      </c>
      <c r="C2426" s="46">
        <v>2102</v>
      </c>
      <c r="D2426" s="46">
        <v>0</v>
      </c>
      <c r="E2426" s="53">
        <v>1009</v>
      </c>
      <c r="F2426" s="54">
        <v>1416.22</v>
      </c>
      <c r="G2426" s="46">
        <v>0</v>
      </c>
      <c r="H2426" s="53">
        <v>323.22000000000003</v>
      </c>
      <c r="I2426" s="54">
        <v>85.567170000000004</v>
      </c>
      <c r="J2426" s="46">
        <v>85.567170000000004</v>
      </c>
      <c r="K2426" s="54">
        <v>25.044350000000001</v>
      </c>
      <c r="L2426" s="46">
        <v>22.798079999999999</v>
      </c>
      <c r="M2426" s="53">
        <f t="shared" si="148"/>
        <v>2.2462700000000027</v>
      </c>
      <c r="N2426" s="11">
        <v>4.6652174692490629</v>
      </c>
      <c r="O2426" s="11">
        <v>4.2467862444558424</v>
      </c>
      <c r="P2426" s="11">
        <v>0.41843122479322098</v>
      </c>
      <c r="Q2426" s="26">
        <v>15500</v>
      </c>
      <c r="R2426">
        <v>42040</v>
      </c>
      <c r="S2426">
        <v>0</v>
      </c>
      <c r="T2426" s="27">
        <f t="shared" si="149"/>
        <v>57540</v>
      </c>
      <c r="U2426" s="46" t="str">
        <f t="shared" si="150"/>
        <v>MD</v>
      </c>
      <c r="V2426">
        <f t="shared" si="151"/>
        <v>268436.61318059108</v>
      </c>
    </row>
    <row r="2427" spans="1:22" x14ac:dyDescent="0.2">
      <c r="A2427" s="24">
        <v>39167</v>
      </c>
      <c r="B2427" s="25" t="s">
        <v>2645</v>
      </c>
      <c r="C2427" s="46">
        <v>1406</v>
      </c>
      <c r="D2427" s="46">
        <v>1406</v>
      </c>
      <c r="E2427" s="53">
        <v>277</v>
      </c>
      <c r="F2427" s="54">
        <v>922.94</v>
      </c>
      <c r="G2427" s="46">
        <v>922.94</v>
      </c>
      <c r="H2427" s="53">
        <v>0</v>
      </c>
      <c r="I2427" s="54">
        <v>85.44059</v>
      </c>
      <c r="J2427" s="46">
        <v>85.44059</v>
      </c>
      <c r="K2427" s="54">
        <v>24.210129999999999</v>
      </c>
      <c r="L2427" s="46">
        <v>22.4011</v>
      </c>
      <c r="M2427" s="53">
        <f t="shared" si="148"/>
        <v>1.8090299999999999</v>
      </c>
      <c r="N2427" s="11">
        <v>4.5098204349001199</v>
      </c>
      <c r="O2427" s="11">
        <v>4.1728375082761264</v>
      </c>
      <c r="P2427" s="11">
        <v>0.33698292662399432</v>
      </c>
      <c r="Q2427" s="26">
        <v>22600</v>
      </c>
      <c r="R2427">
        <v>69770</v>
      </c>
      <c r="S2427">
        <v>2600</v>
      </c>
      <c r="T2427" s="27">
        <f t="shared" si="149"/>
        <v>94970</v>
      </c>
      <c r="U2427" s="46" t="str">
        <f t="shared" si="150"/>
        <v>OH</v>
      </c>
      <c r="V2427">
        <f t="shared" si="151"/>
        <v>428297.64670246438</v>
      </c>
    </row>
    <row r="2428" spans="1:22" x14ac:dyDescent="0.2">
      <c r="A2428" s="24">
        <v>40101</v>
      </c>
      <c r="B2428" s="25" t="s">
        <v>2646</v>
      </c>
      <c r="C2428" s="46">
        <v>768</v>
      </c>
      <c r="D2428" s="46">
        <v>768</v>
      </c>
      <c r="E2428" s="53">
        <v>768</v>
      </c>
      <c r="F2428" s="54">
        <v>562.22</v>
      </c>
      <c r="G2428" s="46">
        <v>562.22</v>
      </c>
      <c r="H2428" s="53">
        <v>562.22</v>
      </c>
      <c r="I2428" s="54">
        <v>85.44059</v>
      </c>
      <c r="J2428" s="46">
        <v>85.44059</v>
      </c>
      <c r="K2428" s="54">
        <v>11.386200000000001</v>
      </c>
      <c r="L2428" s="46">
        <v>16.18777</v>
      </c>
      <c r="M2428" s="53">
        <f t="shared" si="148"/>
        <v>-4.8015699999999999</v>
      </c>
      <c r="N2428" s="11">
        <v>2.1210013096112972</v>
      </c>
      <c r="O2428" s="11">
        <v>3.0154293240665422</v>
      </c>
      <c r="P2428" s="11">
        <v>-0.89442801445524522</v>
      </c>
      <c r="Q2428" s="26">
        <v>17520</v>
      </c>
      <c r="R2428">
        <v>218080</v>
      </c>
      <c r="S2428">
        <v>82700</v>
      </c>
      <c r="T2428" s="27">
        <f t="shared" si="149"/>
        <v>318300</v>
      </c>
      <c r="U2428" s="46" t="str">
        <f t="shared" si="150"/>
        <v>OK</v>
      </c>
      <c r="V2428">
        <f t="shared" si="151"/>
        <v>675114.71684927586</v>
      </c>
    </row>
    <row r="2429" spans="1:22" x14ac:dyDescent="0.2">
      <c r="A2429" s="24">
        <v>13273</v>
      </c>
      <c r="B2429" s="25" t="s">
        <v>2647</v>
      </c>
      <c r="C2429" s="46">
        <v>969</v>
      </c>
      <c r="D2429" s="46">
        <v>969</v>
      </c>
      <c r="E2429" s="53">
        <v>115</v>
      </c>
      <c r="F2429" s="54">
        <v>607.17999999999995</v>
      </c>
      <c r="G2429" s="46">
        <v>607.17999999999995</v>
      </c>
      <c r="H2429" s="53">
        <v>0</v>
      </c>
      <c r="I2429" s="54">
        <v>85.314019999999999</v>
      </c>
      <c r="J2429" s="46">
        <v>85.314019999999999</v>
      </c>
      <c r="K2429" s="54">
        <v>12.202360000000001</v>
      </c>
      <c r="L2429" s="46">
        <v>18.891690000000001</v>
      </c>
      <c r="M2429" s="53">
        <f t="shared" si="148"/>
        <v>-6.68933</v>
      </c>
      <c r="N2429" s="11">
        <v>2.2730341589247072</v>
      </c>
      <c r="O2429" s="11">
        <v>3.5191107859312711</v>
      </c>
      <c r="P2429" s="11">
        <v>-1.246076627006564</v>
      </c>
      <c r="Q2429" s="26">
        <v>63570</v>
      </c>
      <c r="R2429">
        <v>18690</v>
      </c>
      <c r="S2429">
        <v>14930</v>
      </c>
      <c r="T2429" s="27">
        <f t="shared" si="149"/>
        <v>97190</v>
      </c>
      <c r="U2429" s="46" t="str">
        <f t="shared" si="150"/>
        <v>GA</v>
      </c>
      <c r="V2429">
        <f t="shared" si="151"/>
        <v>220916.1899058923</v>
      </c>
    </row>
    <row r="2430" spans="1:22" x14ac:dyDescent="0.2">
      <c r="A2430" s="24">
        <v>28069</v>
      </c>
      <c r="B2430" s="25" t="s">
        <v>2648</v>
      </c>
      <c r="C2430" s="46">
        <v>803</v>
      </c>
      <c r="D2430" s="46">
        <v>510</v>
      </c>
      <c r="E2430" s="53">
        <v>464</v>
      </c>
      <c r="F2430" s="54">
        <v>437.16</v>
      </c>
      <c r="G2430" s="46">
        <v>144.16</v>
      </c>
      <c r="H2430" s="53">
        <v>98.16</v>
      </c>
      <c r="I2430" s="54">
        <v>85.314019999999999</v>
      </c>
      <c r="J2430" s="46">
        <v>85.314019999999999</v>
      </c>
      <c r="K2430" s="54">
        <v>11.45129</v>
      </c>
      <c r="L2430" s="46">
        <v>16.635719999999999</v>
      </c>
      <c r="M2430" s="53">
        <f t="shared" si="148"/>
        <v>-5.184429999999999</v>
      </c>
      <c r="N2430" s="11">
        <v>2.1331261603290601</v>
      </c>
      <c r="O2430" s="11">
        <v>3.0988726621986999</v>
      </c>
      <c r="P2430" s="11">
        <v>-0.96574650186963973</v>
      </c>
      <c r="Q2430" s="26">
        <v>5190</v>
      </c>
      <c r="R2430">
        <v>60440</v>
      </c>
      <c r="S2430">
        <v>390</v>
      </c>
      <c r="T2430" s="27">
        <f t="shared" si="149"/>
        <v>66020</v>
      </c>
      <c r="U2430" s="46" t="str">
        <f t="shared" si="150"/>
        <v>MS</v>
      </c>
      <c r="V2430">
        <f t="shared" si="151"/>
        <v>140828.98910492455</v>
      </c>
    </row>
    <row r="2431" spans="1:22" x14ac:dyDescent="0.2">
      <c r="A2431" s="24">
        <v>51163</v>
      </c>
      <c r="B2431" s="25" t="s">
        <v>2649</v>
      </c>
      <c r="C2431" s="46">
        <v>1911</v>
      </c>
      <c r="D2431" s="46">
        <v>1911</v>
      </c>
      <c r="E2431" s="53">
        <v>273</v>
      </c>
      <c r="F2431" s="54">
        <v>1626.98</v>
      </c>
      <c r="G2431" s="46">
        <v>1626.98</v>
      </c>
      <c r="H2431" s="53">
        <v>0</v>
      </c>
      <c r="I2431" s="54"/>
      <c r="J2431" s="46">
        <v>85.193460000000002</v>
      </c>
      <c r="K2431" s="54">
        <v>11.303089999999999</v>
      </c>
      <c r="L2431" s="46">
        <v>17.065919999999998</v>
      </c>
      <c r="M2431" s="53">
        <f t="shared" si="148"/>
        <v>-5.7628299999999992</v>
      </c>
      <c r="N2431" s="11">
        <v>2.1055197249876469</v>
      </c>
      <c r="O2431" s="11">
        <v>3.179009561550088</v>
      </c>
      <c r="P2431" s="11">
        <v>-1.073489836562441</v>
      </c>
      <c r="Q2431" s="26">
        <v>2330</v>
      </c>
      <c r="R2431">
        <v>87750</v>
      </c>
      <c r="S2431">
        <v>0</v>
      </c>
      <c r="T2431" s="27">
        <f t="shared" si="149"/>
        <v>90080</v>
      </c>
      <c r="U2431" s="46" t="str">
        <f t="shared" si="150"/>
        <v>VA</v>
      </c>
      <c r="V2431">
        <f t="shared" si="151"/>
        <v>189665.21682688725</v>
      </c>
    </row>
    <row r="2432" spans="1:22" x14ac:dyDescent="0.2">
      <c r="A2432" s="24">
        <v>13301</v>
      </c>
      <c r="B2432" s="25" t="s">
        <v>2650</v>
      </c>
      <c r="C2432" s="46">
        <v>821</v>
      </c>
      <c r="D2432" s="46">
        <v>821</v>
      </c>
      <c r="E2432" s="53">
        <v>740</v>
      </c>
      <c r="F2432" s="54">
        <v>186.98</v>
      </c>
      <c r="G2432" s="46">
        <v>186.98</v>
      </c>
      <c r="H2432" s="53">
        <v>105.98</v>
      </c>
      <c r="I2432" s="54">
        <v>85.187439999999995</v>
      </c>
      <c r="J2432" s="46">
        <v>85.187439999999995</v>
      </c>
      <c r="K2432" s="54">
        <v>13.602959999999999</v>
      </c>
      <c r="L2432" s="46">
        <v>21.70064</v>
      </c>
      <c r="M2432" s="53">
        <f t="shared" si="148"/>
        <v>-8.0976800000000004</v>
      </c>
      <c r="N2432" s="11">
        <v>2.533935463507587</v>
      </c>
      <c r="O2432" s="11">
        <v>4.042357051466098</v>
      </c>
      <c r="P2432" s="11">
        <v>-1.508421587958511</v>
      </c>
      <c r="Q2432" s="26">
        <v>2870</v>
      </c>
      <c r="R2432">
        <v>19700</v>
      </c>
      <c r="S2432">
        <v>21420</v>
      </c>
      <c r="T2432" s="27">
        <f t="shared" si="149"/>
        <v>43990</v>
      </c>
      <c r="U2432" s="46" t="str">
        <f t="shared" si="150"/>
        <v>GA</v>
      </c>
      <c r="V2432">
        <f t="shared" si="151"/>
        <v>111467.82103969876</v>
      </c>
    </row>
    <row r="2433" spans="1:22" x14ac:dyDescent="0.2">
      <c r="A2433" s="24">
        <v>20085</v>
      </c>
      <c r="B2433" s="25" t="s">
        <v>2651</v>
      </c>
      <c r="C2433" s="46">
        <v>660</v>
      </c>
      <c r="D2433" s="46">
        <v>660</v>
      </c>
      <c r="E2433" s="53">
        <v>152</v>
      </c>
      <c r="F2433" s="54">
        <v>569.24</v>
      </c>
      <c r="G2433" s="46">
        <v>569.24</v>
      </c>
      <c r="H2433" s="53">
        <v>61.24</v>
      </c>
      <c r="I2433" s="54">
        <v>85.187439999999995</v>
      </c>
      <c r="J2433" s="46">
        <v>85.187439999999995</v>
      </c>
      <c r="K2433" s="54">
        <v>13.90497</v>
      </c>
      <c r="L2433" s="46">
        <v>11.811859999999999</v>
      </c>
      <c r="M2433" s="53">
        <f t="shared" si="148"/>
        <v>2.0931100000000011</v>
      </c>
      <c r="N2433" s="11">
        <v>2.5901933551233771</v>
      </c>
      <c r="O2433" s="11">
        <v>2.2002925057477731</v>
      </c>
      <c r="P2433" s="11">
        <v>0.38990084937560421</v>
      </c>
      <c r="Q2433" s="26">
        <v>53390</v>
      </c>
      <c r="R2433">
        <v>178600</v>
      </c>
      <c r="S2433">
        <v>50190</v>
      </c>
      <c r="T2433" s="27">
        <f t="shared" si="149"/>
        <v>282180</v>
      </c>
      <c r="U2433" s="46" t="str">
        <f t="shared" si="150"/>
        <v>KS</v>
      </c>
      <c r="V2433">
        <f t="shared" si="151"/>
        <v>730900.76094871457</v>
      </c>
    </row>
    <row r="2434" spans="1:22" x14ac:dyDescent="0.2">
      <c r="A2434" s="24">
        <v>54055</v>
      </c>
      <c r="B2434" s="25" t="s">
        <v>2652</v>
      </c>
      <c r="C2434" s="46">
        <v>593</v>
      </c>
      <c r="D2434" s="46">
        <v>0</v>
      </c>
      <c r="E2434" s="53">
        <v>766</v>
      </c>
      <c r="F2434" s="54">
        <v>348.42</v>
      </c>
      <c r="G2434" s="46">
        <v>0</v>
      </c>
      <c r="H2434" s="53">
        <v>521.41999999999996</v>
      </c>
      <c r="I2434" s="54"/>
      <c r="J2434" s="46">
        <v>85.095060000000004</v>
      </c>
      <c r="K2434" s="54">
        <v>25.00506</v>
      </c>
      <c r="L2434" s="46">
        <v>23.176310000000001</v>
      </c>
      <c r="M2434" s="53">
        <f t="shared" si="148"/>
        <v>1.8287499999999994</v>
      </c>
      <c r="N2434" s="11">
        <v>4.6578985971534879</v>
      </c>
      <c r="O2434" s="11">
        <v>4.3172422636136192</v>
      </c>
      <c r="P2434" s="11">
        <v>0.34065633353986913</v>
      </c>
      <c r="Q2434" s="26">
        <v>610</v>
      </c>
      <c r="R2434">
        <v>28300</v>
      </c>
      <c r="S2434">
        <v>16180</v>
      </c>
      <c r="T2434" s="27">
        <f t="shared" si="149"/>
        <v>45090</v>
      </c>
      <c r="U2434" s="46" t="str">
        <f t="shared" si="150"/>
        <v>WV</v>
      </c>
      <c r="V2434">
        <f t="shared" si="151"/>
        <v>210024.64774565076</v>
      </c>
    </row>
    <row r="2435" spans="1:22" x14ac:dyDescent="0.2">
      <c r="A2435" s="24">
        <v>1047</v>
      </c>
      <c r="B2435" s="25" t="s">
        <v>2653</v>
      </c>
      <c r="C2435" s="46">
        <v>682</v>
      </c>
      <c r="D2435" s="46">
        <v>969</v>
      </c>
      <c r="E2435" s="53">
        <v>234</v>
      </c>
      <c r="F2435" s="54">
        <v>299.36</v>
      </c>
      <c r="G2435" s="46">
        <v>586.36</v>
      </c>
      <c r="H2435" s="53">
        <v>0</v>
      </c>
      <c r="I2435" s="54">
        <v>84.934269999999998</v>
      </c>
      <c r="J2435" s="46">
        <v>84.934269999999998</v>
      </c>
      <c r="K2435" s="54">
        <v>11.43024</v>
      </c>
      <c r="L2435" s="46">
        <v>16.343039999999998</v>
      </c>
      <c r="M2435" s="53">
        <f t="shared" si="148"/>
        <v>-4.9127999999999989</v>
      </c>
      <c r="N2435" s="11">
        <v>2.1292050033524288</v>
      </c>
      <c r="O2435" s="11">
        <v>3.0443527465730269</v>
      </c>
      <c r="P2435" s="11">
        <v>-0.91514774322059822</v>
      </c>
      <c r="Q2435" s="26">
        <v>45060</v>
      </c>
      <c r="R2435">
        <v>93250</v>
      </c>
      <c r="S2435">
        <v>1100</v>
      </c>
      <c r="T2435" s="27">
        <f t="shared" si="149"/>
        <v>139410</v>
      </c>
      <c r="U2435" s="46" t="str">
        <f t="shared" si="150"/>
        <v>AL</v>
      </c>
      <c r="V2435">
        <f t="shared" si="151"/>
        <v>296832.46951736207</v>
      </c>
    </row>
    <row r="2436" spans="1:22" x14ac:dyDescent="0.2">
      <c r="A2436" s="24">
        <v>12083</v>
      </c>
      <c r="B2436" s="25" t="s">
        <v>2654</v>
      </c>
      <c r="C2436" s="46">
        <v>2997</v>
      </c>
      <c r="D2436" s="46">
        <v>2859</v>
      </c>
      <c r="E2436" s="53">
        <v>1213</v>
      </c>
      <c r="F2436" s="54">
        <v>2485.56</v>
      </c>
      <c r="G2436" s="46">
        <v>2347.56</v>
      </c>
      <c r="H2436" s="53">
        <v>701.56</v>
      </c>
      <c r="I2436" s="54">
        <v>84.934269999999998</v>
      </c>
      <c r="J2436" s="46">
        <v>84.934269999999998</v>
      </c>
      <c r="K2436" s="54">
        <v>13.787459999999999</v>
      </c>
      <c r="L2436" s="46">
        <v>21.633839999999999</v>
      </c>
      <c r="M2436" s="53">
        <f t="shared" si="148"/>
        <v>-7.8463799999999999</v>
      </c>
      <c r="N2436" s="11">
        <v>2.5683037990034752</v>
      </c>
      <c r="O2436" s="11">
        <v>4.0299136649559344</v>
      </c>
      <c r="P2436" s="11">
        <v>-1.461609865952459</v>
      </c>
      <c r="Q2436" s="26">
        <v>31830</v>
      </c>
      <c r="R2436">
        <v>142840</v>
      </c>
      <c r="S2436">
        <v>98740</v>
      </c>
      <c r="T2436" s="27">
        <f t="shared" si="149"/>
        <v>273410</v>
      </c>
      <c r="U2436" s="46" t="str">
        <f t="shared" si="150"/>
        <v>FL</v>
      </c>
      <c r="V2436">
        <f t="shared" si="151"/>
        <v>702199.94168554014</v>
      </c>
    </row>
    <row r="2437" spans="1:22" x14ac:dyDescent="0.2">
      <c r="A2437" s="24">
        <v>13271</v>
      </c>
      <c r="B2437" s="25" t="s">
        <v>2655</v>
      </c>
      <c r="C2437" s="46">
        <v>1147</v>
      </c>
      <c r="D2437" s="46">
        <v>1147</v>
      </c>
      <c r="E2437" s="53">
        <v>461</v>
      </c>
      <c r="F2437" s="54">
        <v>521.44000000000005</v>
      </c>
      <c r="G2437" s="46">
        <v>521.44000000000005</v>
      </c>
      <c r="H2437" s="53">
        <v>0</v>
      </c>
      <c r="I2437" s="54">
        <v>84.934269999999998</v>
      </c>
      <c r="J2437" s="46">
        <v>84.934269999999998</v>
      </c>
      <c r="K2437" s="54">
        <v>13.85239</v>
      </c>
      <c r="L2437" s="46">
        <v>21.558219999999999</v>
      </c>
      <c r="M2437" s="53">
        <f t="shared" si="148"/>
        <v>-7.7058299999999988</v>
      </c>
      <c r="N2437" s="11">
        <v>2.5803988452026512</v>
      </c>
      <c r="O2437" s="11">
        <v>4.0158273043586483</v>
      </c>
      <c r="P2437" s="11">
        <v>-1.4354284591559969</v>
      </c>
      <c r="Q2437" s="26">
        <v>25330</v>
      </c>
      <c r="R2437">
        <v>18340</v>
      </c>
      <c r="S2437">
        <v>30210</v>
      </c>
      <c r="T2437" s="27">
        <f t="shared" si="149"/>
        <v>73880</v>
      </c>
      <c r="U2437" s="46" t="str">
        <f t="shared" si="150"/>
        <v>GA</v>
      </c>
      <c r="V2437">
        <f t="shared" si="151"/>
        <v>190639.86668357186</v>
      </c>
    </row>
    <row r="2438" spans="1:22" x14ac:dyDescent="0.2">
      <c r="A2438" s="24">
        <v>37001</v>
      </c>
      <c r="B2438" s="25" t="s">
        <v>2656</v>
      </c>
      <c r="C2438" s="46">
        <v>2402</v>
      </c>
      <c r="D2438" s="46">
        <v>2402</v>
      </c>
      <c r="E2438" s="53">
        <v>734</v>
      </c>
      <c r="F2438" s="54">
        <v>2145.2800000000002</v>
      </c>
      <c r="G2438" s="46">
        <v>2145.2800000000002</v>
      </c>
      <c r="H2438" s="53">
        <v>477.28</v>
      </c>
      <c r="I2438" s="54">
        <v>84.934269999999998</v>
      </c>
      <c r="J2438" s="46">
        <v>84.934269999999998</v>
      </c>
      <c r="K2438" s="54">
        <v>11.84568</v>
      </c>
      <c r="L2438" s="46">
        <v>19.45402</v>
      </c>
      <c r="M2438" s="53">
        <f t="shared" si="148"/>
        <v>-7.6083400000000001</v>
      </c>
      <c r="N2438" s="11">
        <v>2.2065924358641462</v>
      </c>
      <c r="O2438" s="11">
        <v>3.6238606292884681</v>
      </c>
      <c r="P2438" s="11">
        <v>-1.4172681934243221</v>
      </c>
      <c r="Q2438" s="26">
        <v>3660</v>
      </c>
      <c r="R2438">
        <v>81500</v>
      </c>
      <c r="S2438">
        <v>13210</v>
      </c>
      <c r="T2438" s="27">
        <f t="shared" si="149"/>
        <v>98370</v>
      </c>
      <c r="U2438" s="46" t="str">
        <f t="shared" si="150"/>
        <v>NC</v>
      </c>
      <c r="V2438">
        <f t="shared" si="151"/>
        <v>217062.49791595608</v>
      </c>
    </row>
    <row r="2439" spans="1:22" x14ac:dyDescent="0.2">
      <c r="A2439" s="24">
        <v>39165</v>
      </c>
      <c r="B2439" s="25" t="s">
        <v>2657</v>
      </c>
      <c r="C2439" s="46">
        <v>3847</v>
      </c>
      <c r="D2439" s="46">
        <v>2720</v>
      </c>
      <c r="E2439" s="53">
        <v>1568</v>
      </c>
      <c r="F2439" s="54">
        <v>3482.36</v>
      </c>
      <c r="G2439" s="46">
        <v>2355.36</v>
      </c>
      <c r="H2439" s="53">
        <v>1203.3599999999999</v>
      </c>
      <c r="I2439" s="54">
        <v>84.934269999999998</v>
      </c>
      <c r="J2439" s="46">
        <v>84.934269999999998</v>
      </c>
      <c r="K2439" s="54">
        <v>24.585180000000001</v>
      </c>
      <c r="L2439" s="46">
        <v>22.762219999999999</v>
      </c>
      <c r="M2439" s="53">
        <f t="shared" si="148"/>
        <v>1.8229600000000019</v>
      </c>
      <c r="N2439" s="11">
        <v>4.5796840892509767</v>
      </c>
      <c r="O2439" s="11">
        <v>4.2401063067274816</v>
      </c>
      <c r="P2439" s="11">
        <v>0.33957778252349452</v>
      </c>
      <c r="Q2439" s="26">
        <v>65150</v>
      </c>
      <c r="R2439">
        <v>55050</v>
      </c>
      <c r="S2439">
        <v>2420</v>
      </c>
      <c r="T2439" s="27">
        <f t="shared" si="149"/>
        <v>122620</v>
      </c>
      <c r="U2439" s="46" t="str">
        <f t="shared" si="150"/>
        <v>OH</v>
      </c>
      <c r="V2439">
        <f t="shared" si="151"/>
        <v>561560.86302395479</v>
      </c>
    </row>
    <row r="2440" spans="1:22" x14ac:dyDescent="0.2">
      <c r="A2440" s="24">
        <v>13045</v>
      </c>
      <c r="B2440" s="25" t="s">
        <v>2658</v>
      </c>
      <c r="C2440" s="46">
        <v>1144</v>
      </c>
      <c r="D2440" s="46">
        <v>1684</v>
      </c>
      <c r="E2440" s="53">
        <v>977</v>
      </c>
      <c r="F2440" s="54">
        <v>727.26</v>
      </c>
      <c r="G2440" s="46">
        <v>1267.26</v>
      </c>
      <c r="H2440" s="53">
        <v>560.26</v>
      </c>
      <c r="I2440" s="54">
        <v>84.807699999999997</v>
      </c>
      <c r="J2440" s="46">
        <v>84.807699999999997</v>
      </c>
      <c r="K2440" s="54">
        <v>12.16086</v>
      </c>
      <c r="L2440" s="46">
        <v>19.954219999999999</v>
      </c>
      <c r="M2440" s="53">
        <f t="shared" si="148"/>
        <v>-7.7933599999999998</v>
      </c>
      <c r="N2440" s="11">
        <v>2.2653036119161469</v>
      </c>
      <c r="O2440" s="11">
        <v>3.7170370055217661</v>
      </c>
      <c r="P2440" s="11">
        <v>-1.4517333936056189</v>
      </c>
      <c r="Q2440" s="26">
        <v>70</v>
      </c>
      <c r="R2440">
        <v>81760</v>
      </c>
      <c r="S2440">
        <v>16680</v>
      </c>
      <c r="T2440" s="27">
        <f t="shared" si="149"/>
        <v>98510</v>
      </c>
      <c r="U2440" s="46" t="str">
        <f t="shared" si="150"/>
        <v>GA</v>
      </c>
      <c r="V2440">
        <f t="shared" si="151"/>
        <v>223155.05880985962</v>
      </c>
    </row>
    <row r="2441" spans="1:22" x14ac:dyDescent="0.2">
      <c r="A2441" s="24">
        <v>13227</v>
      </c>
      <c r="B2441" s="25" t="s">
        <v>2659</v>
      </c>
      <c r="C2441" s="46">
        <v>1946</v>
      </c>
      <c r="D2441" s="46">
        <v>3012</v>
      </c>
      <c r="E2441" s="53">
        <v>1186</v>
      </c>
      <c r="F2441" s="54">
        <v>1585.6</v>
      </c>
      <c r="G2441" s="46">
        <v>2651.6</v>
      </c>
      <c r="H2441" s="53">
        <v>825.6</v>
      </c>
      <c r="I2441" s="54">
        <v>84.807699999999997</v>
      </c>
      <c r="J2441" s="46">
        <v>84.807699999999997</v>
      </c>
      <c r="K2441" s="54">
        <v>11.55335</v>
      </c>
      <c r="L2441" s="46">
        <v>19.707260000000002</v>
      </c>
      <c r="M2441" s="53">
        <f t="shared" si="148"/>
        <v>-8.1539100000000015</v>
      </c>
      <c r="N2441" s="11">
        <v>2.152137717622884</v>
      </c>
      <c r="O2441" s="11">
        <v>3.6710337310823919</v>
      </c>
      <c r="P2441" s="11">
        <v>-1.518896013459508</v>
      </c>
      <c r="Q2441" s="26">
        <v>370</v>
      </c>
      <c r="R2441">
        <v>12810</v>
      </c>
      <c r="S2441">
        <v>2980</v>
      </c>
      <c r="T2441" s="27">
        <f t="shared" si="149"/>
        <v>16160</v>
      </c>
      <c r="U2441" s="46" t="str">
        <f t="shared" si="150"/>
        <v>GA</v>
      </c>
      <c r="V2441">
        <f t="shared" si="151"/>
        <v>34778.545516785802</v>
      </c>
    </row>
    <row r="2442" spans="1:22" x14ac:dyDescent="0.2">
      <c r="A2442" s="24">
        <v>40141</v>
      </c>
      <c r="B2442" s="25" t="s">
        <v>2660</v>
      </c>
      <c r="C2442" s="46">
        <v>321</v>
      </c>
      <c r="D2442" s="46">
        <v>551</v>
      </c>
      <c r="E2442" s="53">
        <v>250</v>
      </c>
      <c r="F2442" s="54">
        <v>0</v>
      </c>
      <c r="G2442" s="46">
        <v>192.68</v>
      </c>
      <c r="H2442" s="53">
        <v>0</v>
      </c>
      <c r="I2442" s="54">
        <v>84.807699999999997</v>
      </c>
      <c r="J2442" s="46">
        <v>84.807699999999997</v>
      </c>
      <c r="K2442" s="54">
        <v>11.508459999999999</v>
      </c>
      <c r="L2442" s="46">
        <v>15.014860000000001</v>
      </c>
      <c r="M2442" s="53">
        <f t="shared" si="148"/>
        <v>-3.5064000000000011</v>
      </c>
      <c r="N2442" s="11">
        <v>2.1437756873767562</v>
      </c>
      <c r="O2442" s="11">
        <v>2.796941712215689</v>
      </c>
      <c r="P2442" s="11">
        <v>-0.65316602483893249</v>
      </c>
      <c r="Q2442" s="26">
        <v>329710</v>
      </c>
      <c r="R2442">
        <v>230</v>
      </c>
      <c r="S2442">
        <v>155980</v>
      </c>
      <c r="T2442" s="27">
        <f t="shared" si="149"/>
        <v>485920</v>
      </c>
      <c r="U2442" s="46" t="str">
        <f t="shared" si="150"/>
        <v>OK</v>
      </c>
      <c r="V2442">
        <f t="shared" si="151"/>
        <v>1041703.4820101133</v>
      </c>
    </row>
    <row r="2443" spans="1:22" x14ac:dyDescent="0.2">
      <c r="A2443" s="24">
        <v>13211</v>
      </c>
      <c r="B2443" s="25" t="s">
        <v>2661</v>
      </c>
      <c r="C2443" s="46">
        <v>1341</v>
      </c>
      <c r="D2443" s="46">
        <v>2200</v>
      </c>
      <c r="E2443" s="53">
        <v>686</v>
      </c>
      <c r="F2443" s="54">
        <v>787</v>
      </c>
      <c r="G2443" s="46">
        <v>1646</v>
      </c>
      <c r="H2443" s="53">
        <v>132</v>
      </c>
      <c r="I2443" s="54">
        <v>84.681120000000007</v>
      </c>
      <c r="J2443" s="46">
        <v>84.681120000000007</v>
      </c>
      <c r="K2443" s="54">
        <v>12.86443</v>
      </c>
      <c r="L2443" s="46">
        <v>20.80753</v>
      </c>
      <c r="M2443" s="53">
        <f t="shared" si="148"/>
        <v>-7.9430999999999994</v>
      </c>
      <c r="N2443" s="11">
        <v>2.396363394056213</v>
      </c>
      <c r="O2443" s="11">
        <v>3.8759900914946459</v>
      </c>
      <c r="P2443" s="11">
        <v>-1.4796266974384329</v>
      </c>
      <c r="Q2443" s="26">
        <v>970</v>
      </c>
      <c r="R2443">
        <v>54090</v>
      </c>
      <c r="S2443">
        <v>25310</v>
      </c>
      <c r="T2443" s="27">
        <f t="shared" si="149"/>
        <v>80370</v>
      </c>
      <c r="U2443" s="46" t="str">
        <f t="shared" si="150"/>
        <v>GA</v>
      </c>
      <c r="V2443">
        <f t="shared" si="151"/>
        <v>192595.72598029784</v>
      </c>
    </row>
    <row r="2444" spans="1:22" x14ac:dyDescent="0.2">
      <c r="A2444" s="24">
        <v>13233</v>
      </c>
      <c r="B2444" s="25" t="s">
        <v>2662</v>
      </c>
      <c r="C2444" s="46">
        <v>1025</v>
      </c>
      <c r="D2444" s="46">
        <v>1685</v>
      </c>
      <c r="E2444" s="53">
        <v>680</v>
      </c>
      <c r="F2444" s="54">
        <v>494.72</v>
      </c>
      <c r="G2444" s="46">
        <v>1154.72</v>
      </c>
      <c r="H2444" s="53">
        <v>149.72</v>
      </c>
      <c r="I2444" s="54">
        <v>84.681120000000007</v>
      </c>
      <c r="J2444" s="46">
        <v>84.681120000000007</v>
      </c>
      <c r="K2444" s="54">
        <v>12.88945</v>
      </c>
      <c r="L2444" s="46">
        <v>21.3931</v>
      </c>
      <c r="M2444" s="53">
        <f t="shared" ref="M2444:M2507" si="152">K2444-L2444</f>
        <v>-8.5036500000000004</v>
      </c>
      <c r="N2444" s="11">
        <v>2.4010240756502901</v>
      </c>
      <c r="O2444" s="11">
        <v>3.985069041176637</v>
      </c>
      <c r="P2444" s="11">
        <v>-1.584044965526348</v>
      </c>
      <c r="Q2444" s="26">
        <v>5300</v>
      </c>
      <c r="R2444">
        <v>35830</v>
      </c>
      <c r="S2444">
        <v>9610</v>
      </c>
      <c r="T2444" s="27">
        <f t="shared" ref="T2444:T2507" si="153">SUM(Q2444:S2444)</f>
        <v>50740</v>
      </c>
      <c r="U2444" s="46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">
      <c r="A2445" s="24">
        <v>24043</v>
      </c>
      <c r="B2445" s="25" t="s">
        <v>2663</v>
      </c>
      <c r="C2445" s="46">
        <v>2819</v>
      </c>
      <c r="D2445" s="46">
        <v>0</v>
      </c>
      <c r="E2445" s="53">
        <v>947</v>
      </c>
      <c r="F2445" s="54">
        <v>2180.34</v>
      </c>
      <c r="G2445" s="46">
        <v>0</v>
      </c>
      <c r="H2445" s="53">
        <v>308.33999999999997</v>
      </c>
      <c r="I2445" s="54">
        <v>84.681120000000007</v>
      </c>
      <c r="J2445" s="46">
        <v>84.681120000000007</v>
      </c>
      <c r="K2445" s="54">
        <v>24.698149999999998</v>
      </c>
      <c r="L2445" s="46">
        <v>22.904890000000002</v>
      </c>
      <c r="M2445" s="53">
        <f t="shared" si="152"/>
        <v>1.7932599999999965</v>
      </c>
      <c r="N2445" s="11">
        <v>4.6007279421559639</v>
      </c>
      <c r="O2445" s="11">
        <v>4.2666826233952238</v>
      </c>
      <c r="P2445" s="11">
        <v>0.33404531876074078</v>
      </c>
      <c r="Q2445" s="26">
        <v>55720</v>
      </c>
      <c r="R2445">
        <v>80560</v>
      </c>
      <c r="S2445">
        <v>0</v>
      </c>
      <c r="T2445" s="27">
        <f t="shared" si="153"/>
        <v>136280</v>
      </c>
      <c r="U2445" s="46" t="str">
        <f t="shared" si="154"/>
        <v>MD</v>
      </c>
      <c r="V2445">
        <f t="shared" si="155"/>
        <v>626987.20395701472</v>
      </c>
    </row>
    <row r="2446" spans="1:22" x14ac:dyDescent="0.2">
      <c r="A2446" s="24">
        <v>37149</v>
      </c>
      <c r="B2446" s="25" t="s">
        <v>2664</v>
      </c>
      <c r="C2446" s="46">
        <v>2268</v>
      </c>
      <c r="D2446" s="46">
        <v>2268</v>
      </c>
      <c r="E2446" s="53">
        <v>2033</v>
      </c>
      <c r="F2446" s="54">
        <v>1998.64</v>
      </c>
      <c r="G2446" s="46">
        <v>1998.64</v>
      </c>
      <c r="H2446" s="53">
        <v>1763.64</v>
      </c>
      <c r="I2446" s="54">
        <v>84.681120000000007</v>
      </c>
      <c r="J2446" s="46">
        <v>84.681120000000007</v>
      </c>
      <c r="K2446" s="54">
        <v>11.704829999999999</v>
      </c>
      <c r="L2446" s="46">
        <v>19.45168</v>
      </c>
      <c r="M2446" s="53">
        <f t="shared" si="152"/>
        <v>-7.7468500000000002</v>
      </c>
      <c r="N2446" s="11">
        <v>2.1803551455953341</v>
      </c>
      <c r="O2446" s="11">
        <v>3.6234247382041298</v>
      </c>
      <c r="P2446" s="11">
        <v>-1.443069592608796</v>
      </c>
      <c r="Q2446" s="26">
        <v>200</v>
      </c>
      <c r="R2446">
        <v>19290</v>
      </c>
      <c r="S2446">
        <v>9240</v>
      </c>
      <c r="T2446" s="27">
        <f t="shared" si="153"/>
        <v>28730</v>
      </c>
      <c r="U2446" s="46" t="str">
        <f t="shared" si="154"/>
        <v>NC</v>
      </c>
      <c r="V2446">
        <f t="shared" si="155"/>
        <v>62641.60333295395</v>
      </c>
    </row>
    <row r="2447" spans="1:22" x14ac:dyDescent="0.2">
      <c r="A2447" s="24">
        <v>48197</v>
      </c>
      <c r="B2447" s="25" t="s">
        <v>2665</v>
      </c>
      <c r="C2447" s="46">
        <v>131</v>
      </c>
      <c r="D2447" s="46">
        <v>285</v>
      </c>
      <c r="E2447" s="53">
        <v>138</v>
      </c>
      <c r="F2447" s="54">
        <v>0</v>
      </c>
      <c r="G2447" s="46">
        <v>85.62</v>
      </c>
      <c r="H2447" s="53">
        <v>0</v>
      </c>
      <c r="I2447" s="54"/>
      <c r="J2447" s="46">
        <v>84.57647</v>
      </c>
      <c r="K2447" s="54">
        <v>11.4861</v>
      </c>
      <c r="L2447" s="46">
        <v>15.208259999999999</v>
      </c>
      <c r="M2447" s="53">
        <f t="shared" si="152"/>
        <v>-3.7221599999999988</v>
      </c>
      <c r="N2447" s="11">
        <v>2.1396105059041921</v>
      </c>
      <c r="O2447" s="11">
        <v>2.832967924057991</v>
      </c>
      <c r="P2447" s="11">
        <v>-0.69335741815379859</v>
      </c>
      <c r="Q2447" s="26">
        <v>114160</v>
      </c>
      <c r="R2447">
        <v>0</v>
      </c>
      <c r="S2447">
        <v>11410</v>
      </c>
      <c r="T2447" s="27">
        <f t="shared" si="153"/>
        <v>125570</v>
      </c>
      <c r="U2447" s="46" t="str">
        <f t="shared" si="154"/>
        <v>TX</v>
      </c>
      <c r="V2447">
        <f t="shared" si="155"/>
        <v>268670.89122638939</v>
      </c>
    </row>
    <row r="2448" spans="1:22" x14ac:dyDescent="0.2">
      <c r="A2448" s="24">
        <v>51195</v>
      </c>
      <c r="B2448" s="25" t="s">
        <v>2666</v>
      </c>
      <c r="C2448" s="46">
        <v>445.185</v>
      </c>
      <c r="D2448" s="46">
        <v>445.185</v>
      </c>
      <c r="E2448" s="53">
        <v>51.002099999999999</v>
      </c>
      <c r="F2448" s="54">
        <v>338.49560000000002</v>
      </c>
      <c r="G2448" s="46">
        <v>338.49560000000002</v>
      </c>
      <c r="H2448" s="53">
        <v>0</v>
      </c>
      <c r="I2448" s="54"/>
      <c r="J2448" s="46">
        <v>84.563820000000007</v>
      </c>
      <c r="K2448" s="54">
        <v>12.58085</v>
      </c>
      <c r="L2448" s="46">
        <v>18.638559999999998</v>
      </c>
      <c r="M2448" s="53">
        <f t="shared" si="152"/>
        <v>-6.0577099999999984</v>
      </c>
      <c r="N2448" s="11">
        <v>2.3435386104251879</v>
      </c>
      <c r="O2448" s="11">
        <v>3.4719581747438761</v>
      </c>
      <c r="P2448" s="11">
        <v>-1.1284195643186881</v>
      </c>
      <c r="Q2448" s="26">
        <v>230</v>
      </c>
      <c r="R2448">
        <v>18590</v>
      </c>
      <c r="S2448">
        <v>21750</v>
      </c>
      <c r="T2448" s="27">
        <f t="shared" si="153"/>
        <v>40570</v>
      </c>
      <c r="U2448" s="46" t="str">
        <f t="shared" si="154"/>
        <v>VA</v>
      </c>
      <c r="V2448">
        <f t="shared" si="155"/>
        <v>95077.361424949864</v>
      </c>
    </row>
    <row r="2449" spans="1:22" x14ac:dyDescent="0.2">
      <c r="A2449" s="24">
        <v>28063</v>
      </c>
      <c r="B2449" s="25" t="s">
        <v>2667</v>
      </c>
      <c r="C2449" s="46">
        <v>727</v>
      </c>
      <c r="D2449" s="46">
        <v>492</v>
      </c>
      <c r="E2449" s="53">
        <v>388</v>
      </c>
      <c r="F2449" s="54">
        <v>443.12</v>
      </c>
      <c r="G2449" s="46">
        <v>208.12</v>
      </c>
      <c r="H2449" s="53">
        <v>104.12</v>
      </c>
      <c r="I2449" s="54">
        <v>84.554540000000003</v>
      </c>
      <c r="J2449" s="46">
        <v>84.554540000000003</v>
      </c>
      <c r="K2449" s="54">
        <v>11.381019999999999</v>
      </c>
      <c r="L2449" s="46">
        <v>16.4678</v>
      </c>
      <c r="M2449" s="53">
        <f t="shared" si="152"/>
        <v>-5.086780000000001</v>
      </c>
      <c r="N2449" s="11">
        <v>2.1200363883220348</v>
      </c>
      <c r="O2449" s="11">
        <v>3.067592819941412</v>
      </c>
      <c r="P2449" s="11">
        <v>-0.94755643161937719</v>
      </c>
      <c r="Q2449" s="26">
        <v>16200</v>
      </c>
      <c r="R2449">
        <v>12890</v>
      </c>
      <c r="S2449">
        <v>100</v>
      </c>
      <c r="T2449" s="27">
        <f t="shared" si="153"/>
        <v>29190</v>
      </c>
      <c r="U2449" s="46" t="str">
        <f t="shared" si="154"/>
        <v>MS</v>
      </c>
      <c r="V2449">
        <f t="shared" si="155"/>
        <v>61883.862175120194</v>
      </c>
    </row>
    <row r="2450" spans="1:22" x14ac:dyDescent="0.2">
      <c r="A2450" s="24">
        <v>37045</v>
      </c>
      <c r="B2450" s="25" t="s">
        <v>2668</v>
      </c>
      <c r="C2450" s="46">
        <v>2458</v>
      </c>
      <c r="D2450" s="46">
        <v>2667</v>
      </c>
      <c r="E2450" s="53">
        <v>1262</v>
      </c>
      <c r="F2450" s="54">
        <v>2193.3200000000002</v>
      </c>
      <c r="G2450" s="46">
        <v>2402.3200000000002</v>
      </c>
      <c r="H2450" s="53">
        <v>997.32</v>
      </c>
      <c r="I2450" s="54">
        <v>84.554540000000003</v>
      </c>
      <c r="J2450" s="46">
        <v>84.554540000000003</v>
      </c>
      <c r="K2450" s="54">
        <v>11.78335</v>
      </c>
      <c r="L2450" s="46">
        <v>19.667940000000002</v>
      </c>
      <c r="M2450" s="53">
        <f t="shared" si="152"/>
        <v>-7.8845900000000011</v>
      </c>
      <c r="N2450" s="11">
        <v>2.194981713092012</v>
      </c>
      <c r="O2450" s="11">
        <v>3.6637092706395822</v>
      </c>
      <c r="P2450" s="11">
        <v>-1.4687275575475689</v>
      </c>
      <c r="Q2450" s="26">
        <v>2130</v>
      </c>
      <c r="R2450">
        <v>112510</v>
      </c>
      <c r="S2450">
        <v>8170</v>
      </c>
      <c r="T2450" s="27">
        <f t="shared" si="153"/>
        <v>122810</v>
      </c>
      <c r="U2450" s="46" t="str">
        <f t="shared" si="154"/>
        <v>NC</v>
      </c>
      <c r="V2450">
        <f t="shared" si="155"/>
        <v>269565.70418483001</v>
      </c>
    </row>
    <row r="2451" spans="1:22" x14ac:dyDescent="0.2">
      <c r="A2451" s="24">
        <v>48155</v>
      </c>
      <c r="B2451" s="25" t="s">
        <v>2669</v>
      </c>
      <c r="C2451" s="46">
        <v>297</v>
      </c>
      <c r="D2451" s="46">
        <v>297</v>
      </c>
      <c r="E2451" s="53">
        <v>297</v>
      </c>
      <c r="F2451" s="54">
        <v>97.62</v>
      </c>
      <c r="G2451" s="46">
        <v>97.62</v>
      </c>
      <c r="H2451" s="53">
        <v>97.62</v>
      </c>
      <c r="I2451" s="54"/>
      <c r="J2451" s="46">
        <v>84.310010000000005</v>
      </c>
      <c r="K2451" s="54">
        <v>11.4861</v>
      </c>
      <c r="L2451" s="46">
        <v>15.37471</v>
      </c>
      <c r="M2451" s="53">
        <f t="shared" si="152"/>
        <v>-3.8886099999999999</v>
      </c>
      <c r="N2451" s="11">
        <v>2.1396105059041921</v>
      </c>
      <c r="O2451" s="11">
        <v>2.8639739373007589</v>
      </c>
      <c r="P2451" s="11">
        <v>-0.72436343139656634</v>
      </c>
      <c r="Q2451" s="26">
        <v>87520</v>
      </c>
      <c r="R2451">
        <v>0</v>
      </c>
      <c r="S2451">
        <v>11160</v>
      </c>
      <c r="T2451" s="27">
        <f t="shared" si="153"/>
        <v>98680</v>
      </c>
      <c r="U2451" s="46" t="str">
        <f t="shared" si="154"/>
        <v>TX</v>
      </c>
      <c r="V2451">
        <f t="shared" si="155"/>
        <v>211136.76472262567</v>
      </c>
    </row>
    <row r="2452" spans="1:22" x14ac:dyDescent="0.2">
      <c r="A2452" s="24">
        <v>37101</v>
      </c>
      <c r="B2452" s="25" t="s">
        <v>2670</v>
      </c>
      <c r="C2452" s="46">
        <v>2026</v>
      </c>
      <c r="D2452" s="46">
        <v>1793</v>
      </c>
      <c r="E2452" s="53">
        <v>753</v>
      </c>
      <c r="F2452" s="54">
        <v>1756.42</v>
      </c>
      <c r="G2452" s="46">
        <v>1523.42</v>
      </c>
      <c r="H2452" s="53">
        <v>483.42</v>
      </c>
      <c r="I2452" s="54">
        <v>84.174800000000005</v>
      </c>
      <c r="J2452" s="46">
        <v>84.174800000000005</v>
      </c>
      <c r="K2452" s="54">
        <v>12.02281</v>
      </c>
      <c r="L2452" s="46">
        <v>19.525480000000002</v>
      </c>
      <c r="M2452" s="53">
        <f t="shared" si="152"/>
        <v>-7.5026700000000019</v>
      </c>
      <c r="N2452" s="11">
        <v>2.2395879007226109</v>
      </c>
      <c r="O2452" s="11">
        <v>3.637172072402485</v>
      </c>
      <c r="P2452" s="11">
        <v>-1.3975841716798749</v>
      </c>
      <c r="Q2452" s="26">
        <v>134250</v>
      </c>
      <c r="R2452">
        <v>52800</v>
      </c>
      <c r="S2452">
        <v>50900</v>
      </c>
      <c r="T2452" s="27">
        <f t="shared" si="153"/>
        <v>237950</v>
      </c>
      <c r="U2452" s="46" t="str">
        <f t="shared" si="154"/>
        <v>NC</v>
      </c>
      <c r="V2452">
        <f t="shared" si="155"/>
        <v>532909.94097694522</v>
      </c>
    </row>
    <row r="2453" spans="1:22" x14ac:dyDescent="0.2">
      <c r="A2453" s="24">
        <v>45065</v>
      </c>
      <c r="B2453" s="25" t="s">
        <v>2671</v>
      </c>
      <c r="C2453" s="46">
        <v>475</v>
      </c>
      <c r="D2453" s="46">
        <v>1632</v>
      </c>
      <c r="E2453" s="53">
        <v>361</v>
      </c>
      <c r="F2453" s="54">
        <v>0</v>
      </c>
      <c r="G2453" s="46">
        <v>1063.54</v>
      </c>
      <c r="H2453" s="53">
        <v>0</v>
      </c>
      <c r="I2453" s="54">
        <v>84.174800000000005</v>
      </c>
      <c r="J2453" s="46">
        <v>84.174800000000005</v>
      </c>
      <c r="K2453" s="54">
        <v>13.37895</v>
      </c>
      <c r="L2453" s="46">
        <v>23.63571</v>
      </c>
      <c r="M2453" s="53">
        <f t="shared" si="152"/>
        <v>-10.25676</v>
      </c>
      <c r="N2453" s="11">
        <v>2.492207274703067</v>
      </c>
      <c r="O2453" s="11">
        <v>4.4028184876071759</v>
      </c>
      <c r="P2453" s="11">
        <v>-1.9106112129041091</v>
      </c>
      <c r="Q2453" s="26">
        <v>0</v>
      </c>
      <c r="R2453">
        <v>12890</v>
      </c>
      <c r="S2453">
        <v>16390</v>
      </c>
      <c r="T2453" s="27">
        <f t="shared" si="153"/>
        <v>29280</v>
      </c>
      <c r="U2453" s="46" t="str">
        <f t="shared" si="154"/>
        <v>SC</v>
      </c>
      <c r="V2453">
        <f t="shared" si="155"/>
        <v>72971.8290033058</v>
      </c>
    </row>
    <row r="2454" spans="1:22" x14ac:dyDescent="0.2">
      <c r="A2454" s="24">
        <v>47013</v>
      </c>
      <c r="B2454" s="25" t="s">
        <v>2672</v>
      </c>
      <c r="C2454" s="46">
        <v>1475</v>
      </c>
      <c r="D2454" s="46">
        <v>902</v>
      </c>
      <c r="E2454" s="53">
        <v>527</v>
      </c>
      <c r="F2454" s="54">
        <v>1254.92</v>
      </c>
      <c r="G2454" s="46">
        <v>681.92</v>
      </c>
      <c r="H2454" s="53">
        <v>306.92</v>
      </c>
      <c r="I2454" s="54"/>
      <c r="J2454" s="46">
        <v>84.059619999999995</v>
      </c>
      <c r="K2454" s="54">
        <v>11.539</v>
      </c>
      <c r="L2454" s="46">
        <v>16.47606</v>
      </c>
      <c r="M2454" s="53">
        <f t="shared" si="152"/>
        <v>-4.9370600000000007</v>
      </c>
      <c r="N2454" s="11">
        <v>2.1494646248620919</v>
      </c>
      <c r="O2454" s="11">
        <v>3.0691314782134782</v>
      </c>
      <c r="P2454" s="11">
        <v>-0.91966685335138565</v>
      </c>
      <c r="Q2454" s="26">
        <v>180</v>
      </c>
      <c r="R2454">
        <v>17760</v>
      </c>
      <c r="S2454">
        <v>22420</v>
      </c>
      <c r="T2454" s="27">
        <f t="shared" si="153"/>
        <v>40360</v>
      </c>
      <c r="U2454" s="46" t="str">
        <f t="shared" si="154"/>
        <v>TN</v>
      </c>
      <c r="V2454">
        <f t="shared" si="155"/>
        <v>86752.392259434026</v>
      </c>
    </row>
    <row r="2455" spans="1:22" x14ac:dyDescent="0.2">
      <c r="A2455" s="24">
        <v>13073</v>
      </c>
      <c r="B2455" s="25" t="s">
        <v>2673</v>
      </c>
      <c r="C2455" s="46">
        <v>2142</v>
      </c>
      <c r="D2455" s="46">
        <v>2643</v>
      </c>
      <c r="E2455" s="53">
        <v>1687</v>
      </c>
      <c r="F2455" s="54">
        <v>1636.74</v>
      </c>
      <c r="G2455" s="46">
        <v>2137.7399999999998</v>
      </c>
      <c r="H2455" s="53">
        <v>1181.74</v>
      </c>
      <c r="I2455" s="54">
        <v>84.048230000000004</v>
      </c>
      <c r="J2455" s="46">
        <v>84.048230000000004</v>
      </c>
      <c r="K2455" s="54">
        <v>12.35924</v>
      </c>
      <c r="L2455" s="46">
        <v>22.380040000000001</v>
      </c>
      <c r="M2455" s="53">
        <f t="shared" si="152"/>
        <v>-10.020800000000001</v>
      </c>
      <c r="N2455" s="11">
        <v>2.3022574893994761</v>
      </c>
      <c r="O2455" s="11">
        <v>4.1689144885170828</v>
      </c>
      <c r="P2455" s="11">
        <v>-1.8666569991176061</v>
      </c>
      <c r="Q2455" s="26">
        <v>1300</v>
      </c>
      <c r="R2455">
        <v>16290</v>
      </c>
      <c r="S2455">
        <v>19190</v>
      </c>
      <c r="T2455" s="27">
        <f t="shared" si="153"/>
        <v>36780</v>
      </c>
      <c r="U2455" s="46" t="str">
        <f t="shared" si="154"/>
        <v>GA</v>
      </c>
      <c r="V2455">
        <f t="shared" si="155"/>
        <v>84677.030460112728</v>
      </c>
    </row>
    <row r="2456" spans="1:22" x14ac:dyDescent="0.2">
      <c r="A2456" s="24">
        <v>31139</v>
      </c>
      <c r="B2456" s="25" t="s">
        <v>2674</v>
      </c>
      <c r="C2456" s="46">
        <v>675</v>
      </c>
      <c r="D2456" s="46">
        <v>247</v>
      </c>
      <c r="E2456" s="53">
        <v>422</v>
      </c>
      <c r="F2456" s="54">
        <v>533.4</v>
      </c>
      <c r="G2456" s="46">
        <v>105.4</v>
      </c>
      <c r="H2456" s="53">
        <v>280.39999999999998</v>
      </c>
      <c r="I2456" s="54">
        <v>84.048230000000004</v>
      </c>
      <c r="J2456" s="46">
        <v>84.048230000000004</v>
      </c>
      <c r="K2456" s="54">
        <v>14.21668</v>
      </c>
      <c r="L2456" s="46">
        <v>11.144360000000001</v>
      </c>
      <c r="M2456" s="53">
        <f t="shared" si="152"/>
        <v>3.0723199999999995</v>
      </c>
      <c r="N2456" s="11">
        <v>2.648258145678517</v>
      </c>
      <c r="O2456" s="11">
        <v>2.0759517797667129</v>
      </c>
      <c r="P2456" s="11">
        <v>0.57230636591180351</v>
      </c>
      <c r="Q2456" s="26">
        <v>254320</v>
      </c>
      <c r="R2456">
        <v>610</v>
      </c>
      <c r="S2456">
        <v>84460</v>
      </c>
      <c r="T2456" s="27">
        <f t="shared" si="153"/>
        <v>339390</v>
      </c>
      <c r="U2456" s="46" t="str">
        <f t="shared" si="154"/>
        <v>NE</v>
      </c>
      <c r="V2456">
        <f t="shared" si="155"/>
        <v>898792.33206183184</v>
      </c>
    </row>
    <row r="2457" spans="1:22" x14ac:dyDescent="0.2">
      <c r="A2457" s="24">
        <v>37035</v>
      </c>
      <c r="B2457" s="25" t="s">
        <v>2675</v>
      </c>
      <c r="C2457" s="46">
        <v>2060</v>
      </c>
      <c r="D2457" s="46">
        <v>2809</v>
      </c>
      <c r="E2457" s="53">
        <v>1425</v>
      </c>
      <c r="F2457" s="54">
        <v>1754.32</v>
      </c>
      <c r="G2457" s="46">
        <v>2503.3200000000002</v>
      </c>
      <c r="H2457" s="53">
        <v>1119.32</v>
      </c>
      <c r="I2457" s="54">
        <v>83.92165</v>
      </c>
      <c r="J2457" s="46">
        <v>83.92165</v>
      </c>
      <c r="K2457" s="54">
        <v>12.41278</v>
      </c>
      <c r="L2457" s="46">
        <v>20.02749</v>
      </c>
      <c r="M2457" s="53">
        <f t="shared" si="152"/>
        <v>-7.6147100000000005</v>
      </c>
      <c r="N2457" s="11">
        <v>2.3122308264317248</v>
      </c>
      <c r="O2457" s="11">
        <v>3.7306856122523011</v>
      </c>
      <c r="P2457" s="11">
        <v>-1.418454785820576</v>
      </c>
      <c r="Q2457" s="26">
        <v>1230</v>
      </c>
      <c r="R2457">
        <v>79020</v>
      </c>
      <c r="S2457">
        <v>11500</v>
      </c>
      <c r="T2457" s="27">
        <f t="shared" si="153"/>
        <v>91750</v>
      </c>
      <c r="U2457" s="46" t="str">
        <f t="shared" si="154"/>
        <v>NC</v>
      </c>
      <c r="V2457">
        <f t="shared" si="155"/>
        <v>212147.17832511076</v>
      </c>
    </row>
    <row r="2458" spans="1:22" x14ac:dyDescent="0.2">
      <c r="A2458" s="24">
        <v>48487</v>
      </c>
      <c r="B2458" s="25" t="s">
        <v>2676</v>
      </c>
      <c r="C2458" s="46">
        <v>294</v>
      </c>
      <c r="D2458" s="46">
        <v>294</v>
      </c>
      <c r="E2458" s="53">
        <v>294</v>
      </c>
      <c r="F2458" s="54">
        <v>94.62</v>
      </c>
      <c r="G2458" s="46">
        <v>94.62</v>
      </c>
      <c r="H2458" s="53">
        <v>94.62</v>
      </c>
      <c r="I2458" s="54"/>
      <c r="J2458" s="46">
        <v>83.865120000000005</v>
      </c>
      <c r="K2458" s="54">
        <v>11.4861</v>
      </c>
      <c r="L2458" s="46">
        <v>15.27563</v>
      </c>
      <c r="M2458" s="53">
        <f t="shared" si="152"/>
        <v>-3.7895299999999992</v>
      </c>
      <c r="N2458" s="11">
        <v>2.1396105059041921</v>
      </c>
      <c r="O2458" s="11">
        <v>2.8455174891656219</v>
      </c>
      <c r="P2458" s="11">
        <v>-0.70590698326143009</v>
      </c>
      <c r="Q2458" s="26">
        <v>186780</v>
      </c>
      <c r="R2458">
        <v>120</v>
      </c>
      <c r="S2458">
        <v>218280</v>
      </c>
      <c r="T2458" s="27">
        <f t="shared" si="153"/>
        <v>405180</v>
      </c>
      <c r="U2458" s="46" t="str">
        <f t="shared" si="154"/>
        <v>TX</v>
      </c>
      <c r="V2458">
        <f t="shared" si="155"/>
        <v>866927.38478226052</v>
      </c>
    </row>
    <row r="2459" spans="1:22" x14ac:dyDescent="0.2">
      <c r="A2459" s="24">
        <v>37191</v>
      </c>
      <c r="B2459" s="25" t="s">
        <v>2677</v>
      </c>
      <c r="C2459" s="46">
        <v>740</v>
      </c>
      <c r="D2459" s="46">
        <v>1171</v>
      </c>
      <c r="E2459" s="53">
        <v>185</v>
      </c>
      <c r="F2459" s="54">
        <v>445.96</v>
      </c>
      <c r="G2459" s="46">
        <v>876.96</v>
      </c>
      <c r="H2459" s="53">
        <v>0</v>
      </c>
      <c r="I2459" s="54">
        <v>83.795069999999996</v>
      </c>
      <c r="J2459" s="46">
        <v>83.795069999999996</v>
      </c>
      <c r="K2459" s="54">
        <v>12.323460000000001</v>
      </c>
      <c r="L2459" s="46">
        <v>21.269850000000002</v>
      </c>
      <c r="M2459" s="53">
        <f t="shared" si="152"/>
        <v>-8.946390000000001</v>
      </c>
      <c r="N2459" s="11">
        <v>2.2955924539304098</v>
      </c>
      <c r="O2459" s="11">
        <v>3.96211024795242</v>
      </c>
      <c r="P2459" s="11">
        <v>-1.6665177940220099</v>
      </c>
      <c r="Q2459" s="26">
        <v>138950</v>
      </c>
      <c r="R2459">
        <v>18590</v>
      </c>
      <c r="S2459">
        <v>35590</v>
      </c>
      <c r="T2459" s="27">
        <f t="shared" si="153"/>
        <v>193130</v>
      </c>
      <c r="U2459" s="46" t="str">
        <f t="shared" si="154"/>
        <v>NC</v>
      </c>
      <c r="V2459">
        <f t="shared" si="155"/>
        <v>443347.77062758006</v>
      </c>
    </row>
    <row r="2460" spans="1:22" x14ac:dyDescent="0.2">
      <c r="A2460" s="24">
        <v>5031</v>
      </c>
      <c r="B2460" s="25" t="s">
        <v>2678</v>
      </c>
      <c r="C2460" s="46">
        <v>571</v>
      </c>
      <c r="D2460" s="46">
        <v>95</v>
      </c>
      <c r="E2460" s="53">
        <v>56</v>
      </c>
      <c r="F2460" s="54">
        <v>231.14</v>
      </c>
      <c r="G2460" s="46">
        <v>0</v>
      </c>
      <c r="H2460" s="53">
        <v>0</v>
      </c>
      <c r="I2460" s="54">
        <v>83.668490000000006</v>
      </c>
      <c r="J2460" s="46">
        <v>83.668490000000006</v>
      </c>
      <c r="K2460" s="54">
        <v>11.06358</v>
      </c>
      <c r="L2460" s="46">
        <v>15.895379999999999</v>
      </c>
      <c r="M2460" s="53">
        <f t="shared" si="152"/>
        <v>-4.8317999999999994</v>
      </c>
      <c r="N2460" s="11">
        <v>2.0609042234449899</v>
      </c>
      <c r="O2460" s="11">
        <v>2.9609634291308091</v>
      </c>
      <c r="P2460" s="11">
        <v>-0.90005920568581821</v>
      </c>
      <c r="Q2460" s="26">
        <v>326330</v>
      </c>
      <c r="R2460">
        <v>23970</v>
      </c>
      <c r="S2460">
        <v>20</v>
      </c>
      <c r="T2460" s="27">
        <f t="shared" si="153"/>
        <v>350320</v>
      </c>
      <c r="U2460" s="46" t="str">
        <f t="shared" si="154"/>
        <v>AR</v>
      </c>
      <c r="V2460">
        <f t="shared" si="155"/>
        <v>721975.96755724889</v>
      </c>
    </row>
    <row r="2461" spans="1:22" x14ac:dyDescent="0.2">
      <c r="A2461" s="24">
        <v>51157</v>
      </c>
      <c r="B2461" s="25" t="s">
        <v>2679</v>
      </c>
      <c r="C2461" s="46">
        <v>3183</v>
      </c>
      <c r="D2461" s="46">
        <v>3183</v>
      </c>
      <c r="E2461" s="53">
        <v>520</v>
      </c>
      <c r="F2461" s="54">
        <v>2911.02</v>
      </c>
      <c r="G2461" s="46">
        <v>2911.02</v>
      </c>
      <c r="H2461" s="53">
        <v>248.02</v>
      </c>
      <c r="I2461" s="54"/>
      <c r="J2461" s="46">
        <v>83.619870000000006</v>
      </c>
      <c r="K2461" s="54">
        <v>11.13992</v>
      </c>
      <c r="L2461" s="46">
        <v>16.808140000000002</v>
      </c>
      <c r="M2461" s="53">
        <f t="shared" si="152"/>
        <v>-5.6682200000000016</v>
      </c>
      <c r="N2461" s="11">
        <v>2.0751247043759178</v>
      </c>
      <c r="O2461" s="11">
        <v>3.1309907565412538</v>
      </c>
      <c r="P2461" s="11">
        <v>-1.055866052165336</v>
      </c>
      <c r="Q2461" s="26">
        <v>680</v>
      </c>
      <c r="R2461">
        <v>45850</v>
      </c>
      <c r="S2461">
        <v>0</v>
      </c>
      <c r="T2461" s="27">
        <f t="shared" si="153"/>
        <v>46530</v>
      </c>
      <c r="U2461" s="46" t="str">
        <f t="shared" si="154"/>
        <v>VA</v>
      </c>
      <c r="V2461">
        <f t="shared" si="155"/>
        <v>96555.55249461146</v>
      </c>
    </row>
    <row r="2462" spans="1:22" x14ac:dyDescent="0.2">
      <c r="A2462" s="24">
        <v>26053</v>
      </c>
      <c r="B2462" s="25" t="s">
        <v>2680</v>
      </c>
      <c r="C2462" s="46">
        <v>425.036</v>
      </c>
      <c r="D2462" s="46">
        <v>425.036</v>
      </c>
      <c r="E2462" s="53">
        <v>46.714700000000001</v>
      </c>
      <c r="F2462" s="54">
        <v>335.1277</v>
      </c>
      <c r="G2462" s="46">
        <v>335.1277</v>
      </c>
      <c r="H2462" s="53">
        <v>0</v>
      </c>
      <c r="I2462" s="54"/>
      <c r="J2462" s="46">
        <v>83.528139999999993</v>
      </c>
      <c r="K2462" s="54">
        <v>18.019279999999998</v>
      </c>
      <c r="L2462" s="46">
        <v>16.21172</v>
      </c>
      <c r="M2462" s="53">
        <f t="shared" si="152"/>
        <v>1.8075599999999987</v>
      </c>
      <c r="N2462" s="11">
        <v>3.35659978555204</v>
      </c>
      <c r="O2462" s="11">
        <v>3.0198906879425662</v>
      </c>
      <c r="P2462" s="11">
        <v>0.33670909760947398</v>
      </c>
      <c r="Q2462" s="26">
        <v>7920</v>
      </c>
      <c r="R2462">
        <v>210</v>
      </c>
      <c r="S2462">
        <v>3950</v>
      </c>
      <c r="T2462" s="27">
        <f t="shared" si="153"/>
        <v>12080</v>
      </c>
      <c r="U2462" s="46" t="str">
        <f t="shared" si="154"/>
        <v>MI</v>
      </c>
      <c r="V2462">
        <f t="shared" si="155"/>
        <v>40547.725409468643</v>
      </c>
    </row>
    <row r="2463" spans="1:22" x14ac:dyDescent="0.2">
      <c r="A2463" s="24">
        <v>51079</v>
      </c>
      <c r="B2463" s="25" t="s">
        <v>2681</v>
      </c>
      <c r="C2463" s="46">
        <v>2599</v>
      </c>
      <c r="D2463" s="46">
        <v>2599</v>
      </c>
      <c r="E2463" s="53">
        <v>2599</v>
      </c>
      <c r="F2463" s="54">
        <v>2306.9</v>
      </c>
      <c r="G2463" s="46">
        <v>2306.9</v>
      </c>
      <c r="H2463" s="53">
        <v>2306.9</v>
      </c>
      <c r="I2463" s="54"/>
      <c r="J2463" s="46">
        <v>83.482290000000006</v>
      </c>
      <c r="K2463" s="54">
        <v>11.545730000000001</v>
      </c>
      <c r="L2463" s="46">
        <v>18.69473</v>
      </c>
      <c r="M2463" s="53">
        <f t="shared" si="152"/>
        <v>-7.1489999999999991</v>
      </c>
      <c r="N2463" s="11">
        <v>2.1507182774251672</v>
      </c>
      <c r="O2463" s="11">
        <v>3.4824214235504019</v>
      </c>
      <c r="P2463" s="11">
        <v>-1.331703146125236</v>
      </c>
      <c r="Q2463" s="26">
        <v>1390</v>
      </c>
      <c r="R2463">
        <v>23920</v>
      </c>
      <c r="S2463">
        <v>0</v>
      </c>
      <c r="T2463" s="27">
        <f t="shared" si="153"/>
        <v>25310</v>
      </c>
      <c r="U2463" s="46" t="str">
        <f t="shared" si="154"/>
        <v>VA</v>
      </c>
      <c r="V2463">
        <f t="shared" si="155"/>
        <v>54434.679601630982</v>
      </c>
    </row>
    <row r="2464" spans="1:22" x14ac:dyDescent="0.2">
      <c r="A2464" s="24">
        <v>13011</v>
      </c>
      <c r="B2464" s="25" t="s">
        <v>2682</v>
      </c>
      <c r="C2464" s="46">
        <v>561</v>
      </c>
      <c r="D2464" s="46">
        <v>809</v>
      </c>
      <c r="E2464" s="53">
        <v>437</v>
      </c>
      <c r="F2464" s="54">
        <v>207.06</v>
      </c>
      <c r="G2464" s="46">
        <v>455.06</v>
      </c>
      <c r="H2464" s="53">
        <v>83.06</v>
      </c>
      <c r="I2464" s="54">
        <v>83.41534</v>
      </c>
      <c r="J2464" s="46">
        <v>83.41534</v>
      </c>
      <c r="K2464" s="54">
        <v>11.61351</v>
      </c>
      <c r="L2464" s="46">
        <v>19.236709999999999</v>
      </c>
      <c r="M2464" s="53">
        <f t="shared" si="152"/>
        <v>-7.6231999999999989</v>
      </c>
      <c r="N2464" s="11">
        <v>2.1633442166116779</v>
      </c>
      <c r="O2464" s="11">
        <v>3.5833805046997882</v>
      </c>
      <c r="P2464" s="11">
        <v>-1.4200362880881101</v>
      </c>
      <c r="Q2464" s="26">
        <v>60</v>
      </c>
      <c r="R2464">
        <v>32360</v>
      </c>
      <c r="S2464">
        <v>13940</v>
      </c>
      <c r="T2464" s="27">
        <f t="shared" si="153"/>
        <v>46360</v>
      </c>
      <c r="U2464" s="46" t="str">
        <f t="shared" si="154"/>
        <v>GA</v>
      </c>
      <c r="V2464">
        <f t="shared" si="155"/>
        <v>100292.63788211739</v>
      </c>
    </row>
    <row r="2465" spans="1:22" x14ac:dyDescent="0.2">
      <c r="A2465" s="24">
        <v>47047</v>
      </c>
      <c r="B2465" s="25" t="s">
        <v>2683</v>
      </c>
      <c r="C2465" s="46">
        <v>1033</v>
      </c>
      <c r="D2465" s="46">
        <v>722</v>
      </c>
      <c r="E2465" s="53">
        <v>72</v>
      </c>
      <c r="F2465" s="54">
        <v>805.68</v>
      </c>
      <c r="G2465" s="46">
        <v>494.68</v>
      </c>
      <c r="H2465" s="53">
        <v>0</v>
      </c>
      <c r="I2465" s="54">
        <v>83.41534</v>
      </c>
      <c r="J2465" s="46">
        <v>83.41534</v>
      </c>
      <c r="K2465" s="54">
        <v>11.45424</v>
      </c>
      <c r="L2465" s="46">
        <v>16.32264</v>
      </c>
      <c r="M2465" s="53">
        <f t="shared" si="152"/>
        <v>-4.8683999999999994</v>
      </c>
      <c r="N2465" s="11">
        <v>2.1336756811405122</v>
      </c>
      <c r="O2465" s="11">
        <v>3.0405526704531569</v>
      </c>
      <c r="P2465" s="11">
        <v>-0.9068769893126446</v>
      </c>
      <c r="Q2465" s="26">
        <v>135070</v>
      </c>
      <c r="R2465">
        <v>74810</v>
      </c>
      <c r="S2465">
        <v>1470</v>
      </c>
      <c r="T2465" s="27">
        <f t="shared" si="153"/>
        <v>211350</v>
      </c>
      <c r="U2465" s="46" t="str">
        <f t="shared" si="154"/>
        <v>TN</v>
      </c>
      <c r="V2465">
        <f t="shared" si="155"/>
        <v>450952.35520904727</v>
      </c>
    </row>
    <row r="2466" spans="1:22" x14ac:dyDescent="0.2">
      <c r="A2466" s="24">
        <v>25025</v>
      </c>
      <c r="B2466" s="25" t="s">
        <v>2684</v>
      </c>
      <c r="C2466" s="46">
        <v>6264.91</v>
      </c>
      <c r="D2466" s="46">
        <v>6968.15</v>
      </c>
      <c r="E2466" s="53">
        <v>5689.22</v>
      </c>
      <c r="F2466" s="54">
        <v>5903.5169999999998</v>
      </c>
      <c r="G2466" s="46">
        <v>6606.7510000000002</v>
      </c>
      <c r="H2466" s="53">
        <v>5327.8220000000001</v>
      </c>
      <c r="I2466" s="54"/>
      <c r="J2466" s="46">
        <v>83.313000000000002</v>
      </c>
      <c r="K2466" s="54">
        <v>22.726030000000002</v>
      </c>
      <c r="L2466" s="46">
        <v>19.791399999999999</v>
      </c>
      <c r="M2466" s="53">
        <f t="shared" si="152"/>
        <v>2.9346300000000021</v>
      </c>
      <c r="N2466" s="11">
        <v>4.233364897179535</v>
      </c>
      <c r="O2466" s="11">
        <v>3.6867071822944459</v>
      </c>
      <c r="P2466" s="11">
        <v>0.5466577148850893</v>
      </c>
      <c r="Q2466" s="26">
        <v>20</v>
      </c>
      <c r="R2466">
        <v>210</v>
      </c>
      <c r="S2466">
        <v>30</v>
      </c>
      <c r="T2466" s="27">
        <f t="shared" si="153"/>
        <v>260</v>
      </c>
      <c r="U2466" s="46" t="str">
        <f t="shared" si="154"/>
        <v>MA</v>
      </c>
      <c r="V2466">
        <f t="shared" si="155"/>
        <v>1100.674873266679</v>
      </c>
    </row>
    <row r="2467" spans="1:22" x14ac:dyDescent="0.2">
      <c r="A2467" s="24">
        <v>47025</v>
      </c>
      <c r="B2467" s="25" t="s">
        <v>2685</v>
      </c>
      <c r="C2467" s="46">
        <v>1372</v>
      </c>
      <c r="D2467" s="46">
        <v>755</v>
      </c>
      <c r="E2467" s="53">
        <v>336</v>
      </c>
      <c r="F2467" s="54">
        <v>1162.18</v>
      </c>
      <c r="G2467" s="46">
        <v>545.17999999999995</v>
      </c>
      <c r="H2467" s="53">
        <v>126.18</v>
      </c>
      <c r="I2467" s="54"/>
      <c r="J2467" s="46">
        <v>83.180899999999994</v>
      </c>
      <c r="K2467" s="54">
        <v>11.49274</v>
      </c>
      <c r="L2467" s="46">
        <v>16.3127</v>
      </c>
      <c r="M2467" s="53">
        <f t="shared" si="152"/>
        <v>-4.81996</v>
      </c>
      <c r="N2467" s="11">
        <v>2.140847393425561</v>
      </c>
      <c r="O2467" s="11">
        <v>3.038701064735926</v>
      </c>
      <c r="P2467" s="11">
        <v>-0.89785367131036387</v>
      </c>
      <c r="Q2467" s="26">
        <v>190</v>
      </c>
      <c r="R2467">
        <v>38770</v>
      </c>
      <c r="S2467">
        <v>47110</v>
      </c>
      <c r="T2467" s="27">
        <f t="shared" si="153"/>
        <v>86070</v>
      </c>
      <c r="U2467" s="46" t="str">
        <f t="shared" si="154"/>
        <v>TN</v>
      </c>
      <c r="V2467">
        <f t="shared" si="155"/>
        <v>184262.73515213802</v>
      </c>
    </row>
    <row r="2468" spans="1:22" x14ac:dyDescent="0.2">
      <c r="A2468" s="24">
        <v>25023</v>
      </c>
      <c r="B2468" s="25" t="s">
        <v>2686</v>
      </c>
      <c r="C2468" s="46">
        <v>6654</v>
      </c>
      <c r="D2468" s="46">
        <v>6550</v>
      </c>
      <c r="E2468" s="53">
        <v>4196</v>
      </c>
      <c r="F2468" s="54">
        <v>6466.8</v>
      </c>
      <c r="G2468" s="46">
        <v>6362.8</v>
      </c>
      <c r="H2468" s="53">
        <v>4008.8</v>
      </c>
      <c r="I2468" s="54"/>
      <c r="J2468" s="46">
        <v>83.176649999999995</v>
      </c>
      <c r="K2468" s="54">
        <v>21.05171</v>
      </c>
      <c r="L2468" s="46">
        <v>19.436219999999999</v>
      </c>
      <c r="M2468" s="53">
        <f t="shared" si="152"/>
        <v>1.6154900000000012</v>
      </c>
      <c r="N2468" s="11">
        <v>3.921475512423569</v>
      </c>
      <c r="O2468" s="11">
        <v>3.620544876595639</v>
      </c>
      <c r="P2468" s="11">
        <v>0.30093063582792817</v>
      </c>
      <c r="Q2468" s="26">
        <v>23600</v>
      </c>
      <c r="R2468">
        <v>17740</v>
      </c>
      <c r="S2468">
        <v>3680</v>
      </c>
      <c r="T2468" s="27">
        <f t="shared" si="153"/>
        <v>45020</v>
      </c>
      <c r="U2468" s="46" t="str">
        <f t="shared" si="154"/>
        <v>MA</v>
      </c>
      <c r="V2468">
        <f t="shared" si="155"/>
        <v>176544.82756930907</v>
      </c>
    </row>
    <row r="2469" spans="1:22" x14ac:dyDescent="0.2">
      <c r="A2469" s="24">
        <v>13235</v>
      </c>
      <c r="B2469" s="25" t="s">
        <v>2687</v>
      </c>
      <c r="C2469" s="46">
        <v>1036</v>
      </c>
      <c r="D2469" s="46">
        <v>1223</v>
      </c>
      <c r="E2469" s="53">
        <v>149</v>
      </c>
      <c r="F2469" s="54">
        <v>496.04</v>
      </c>
      <c r="G2469" s="46">
        <v>683.04</v>
      </c>
      <c r="H2469" s="53">
        <v>0</v>
      </c>
      <c r="I2469" s="54">
        <v>83.162170000000003</v>
      </c>
      <c r="J2469" s="46">
        <v>83.162170000000003</v>
      </c>
      <c r="K2469" s="54">
        <v>13.21772</v>
      </c>
      <c r="L2469" s="46">
        <v>19.718689999999999</v>
      </c>
      <c r="M2469" s="53">
        <f t="shared" si="152"/>
        <v>-6.5009699999999988</v>
      </c>
      <c r="N2469" s="11">
        <v>2.4621736338792068</v>
      </c>
      <c r="O2469" s="11">
        <v>3.6731628913789649</v>
      </c>
      <c r="P2469" s="11">
        <v>-1.2109892574997581</v>
      </c>
      <c r="Q2469" s="26">
        <v>48710</v>
      </c>
      <c r="R2469">
        <v>10660</v>
      </c>
      <c r="S2469">
        <v>9510</v>
      </c>
      <c r="T2469" s="27">
        <f t="shared" si="153"/>
        <v>68880</v>
      </c>
      <c r="U2469" s="46" t="str">
        <f t="shared" si="154"/>
        <v>GA</v>
      </c>
      <c r="V2469">
        <f t="shared" si="155"/>
        <v>169594.51990159976</v>
      </c>
    </row>
    <row r="2470" spans="1:22" x14ac:dyDescent="0.2">
      <c r="A2470" s="24">
        <v>27081</v>
      </c>
      <c r="B2470" s="25" t="s">
        <v>2688</v>
      </c>
      <c r="C2470" s="46">
        <v>541</v>
      </c>
      <c r="D2470" s="46">
        <v>544</v>
      </c>
      <c r="E2470" s="53">
        <v>0</v>
      </c>
      <c r="F2470" s="54">
        <v>478.9</v>
      </c>
      <c r="G2470" s="46">
        <v>481.9</v>
      </c>
      <c r="H2470" s="53">
        <v>0</v>
      </c>
      <c r="I2470" s="54">
        <v>83.162170000000003</v>
      </c>
      <c r="J2470" s="46">
        <v>83.162170000000003</v>
      </c>
      <c r="K2470" s="54">
        <v>15.716559999999999</v>
      </c>
      <c r="L2470" s="46">
        <v>11.39495</v>
      </c>
      <c r="M2470" s="53">
        <f t="shared" si="152"/>
        <v>4.3216099999999997</v>
      </c>
      <c r="N2470" s="11">
        <v>2.927653154044767</v>
      </c>
      <c r="O2470" s="11">
        <v>2.1226312442215352</v>
      </c>
      <c r="P2470" s="11">
        <v>0.80502190982323119</v>
      </c>
      <c r="Q2470" s="26">
        <v>229340</v>
      </c>
      <c r="R2470">
        <v>27760</v>
      </c>
      <c r="S2470">
        <v>50810</v>
      </c>
      <c r="T2470" s="27">
        <f t="shared" si="153"/>
        <v>307910</v>
      </c>
      <c r="U2470" s="46" t="str">
        <f t="shared" si="154"/>
        <v>MN</v>
      </c>
      <c r="V2470">
        <f t="shared" si="155"/>
        <v>901453.68266192416</v>
      </c>
    </row>
    <row r="2471" spans="1:22" x14ac:dyDescent="0.2">
      <c r="A2471" s="24">
        <v>28051</v>
      </c>
      <c r="B2471" s="25" t="s">
        <v>2689</v>
      </c>
      <c r="C2471" s="46">
        <v>600</v>
      </c>
      <c r="D2471" s="46">
        <v>200</v>
      </c>
      <c r="E2471" s="53">
        <v>118</v>
      </c>
      <c r="F2471" s="54">
        <v>296.82</v>
      </c>
      <c r="G2471" s="46">
        <v>0</v>
      </c>
      <c r="H2471" s="53">
        <v>0</v>
      </c>
      <c r="I2471" s="54">
        <v>83.162170000000003</v>
      </c>
      <c r="J2471" s="46">
        <v>83.162170000000003</v>
      </c>
      <c r="K2471" s="54">
        <v>11.44642</v>
      </c>
      <c r="L2471" s="46">
        <v>16.682130000000001</v>
      </c>
      <c r="M2471" s="53">
        <f t="shared" si="152"/>
        <v>-5.235710000000001</v>
      </c>
      <c r="N2471" s="11">
        <v>2.132218985294561</v>
      </c>
      <c r="O2471" s="11">
        <v>3.1075178353714059</v>
      </c>
      <c r="P2471" s="11">
        <v>-0.97529885007684436</v>
      </c>
      <c r="Q2471" s="26">
        <v>135690</v>
      </c>
      <c r="R2471">
        <v>28410</v>
      </c>
      <c r="S2471">
        <v>30</v>
      </c>
      <c r="T2471" s="27">
        <f t="shared" si="153"/>
        <v>164130</v>
      </c>
      <c r="U2471" s="46" t="str">
        <f t="shared" si="154"/>
        <v>MS</v>
      </c>
      <c r="V2471">
        <f t="shared" si="155"/>
        <v>349961.10205639631</v>
      </c>
    </row>
    <row r="2472" spans="1:22" x14ac:dyDescent="0.2">
      <c r="A2472" s="24">
        <v>28079</v>
      </c>
      <c r="B2472" s="25" t="s">
        <v>2690</v>
      </c>
      <c r="C2472" s="46">
        <v>336</v>
      </c>
      <c r="D2472" s="46">
        <v>231</v>
      </c>
      <c r="E2472" s="53">
        <v>218</v>
      </c>
      <c r="F2472" s="54">
        <v>16</v>
      </c>
      <c r="G2472" s="46">
        <v>0</v>
      </c>
      <c r="H2472" s="53">
        <v>0</v>
      </c>
      <c r="I2472" s="54">
        <v>83.162170000000003</v>
      </c>
      <c r="J2472" s="46">
        <v>83.162170000000003</v>
      </c>
      <c r="K2472" s="54">
        <v>11.443429999999999</v>
      </c>
      <c r="L2472" s="46">
        <v>16.641929999999999</v>
      </c>
      <c r="M2472" s="53">
        <f t="shared" si="152"/>
        <v>-5.1984999999999992</v>
      </c>
      <c r="N2472" s="11">
        <v>2.1316620133534632</v>
      </c>
      <c r="O2472" s="11">
        <v>3.100029450076367</v>
      </c>
      <c r="P2472" s="11">
        <v>-0.96836743672290337</v>
      </c>
      <c r="Q2472" s="26">
        <v>8110</v>
      </c>
      <c r="R2472">
        <v>64680</v>
      </c>
      <c r="S2472">
        <v>210</v>
      </c>
      <c r="T2472" s="27">
        <f t="shared" si="153"/>
        <v>73000</v>
      </c>
      <c r="U2472" s="46" t="str">
        <f t="shared" si="154"/>
        <v>MS</v>
      </c>
      <c r="V2472">
        <f t="shared" si="155"/>
        <v>155611.32697480283</v>
      </c>
    </row>
    <row r="2473" spans="1:22" x14ac:dyDescent="0.2">
      <c r="A2473" s="24">
        <v>26033</v>
      </c>
      <c r="B2473" s="25" t="s">
        <v>2691</v>
      </c>
      <c r="C2473" s="46">
        <v>881</v>
      </c>
      <c r="D2473" s="46">
        <v>604</v>
      </c>
      <c r="E2473" s="53">
        <v>107</v>
      </c>
      <c r="F2473" s="54">
        <v>692.38</v>
      </c>
      <c r="G2473" s="46">
        <v>415.38</v>
      </c>
      <c r="H2473" s="53">
        <v>0</v>
      </c>
      <c r="I2473" s="54"/>
      <c r="J2473" s="46">
        <v>83.147000000000006</v>
      </c>
      <c r="K2473" s="54">
        <v>16.931550000000001</v>
      </c>
      <c r="L2473" s="46">
        <v>14.96208</v>
      </c>
      <c r="M2473" s="53">
        <f t="shared" si="152"/>
        <v>1.9694700000000012</v>
      </c>
      <c r="N2473" s="11">
        <v>3.1539793542840591</v>
      </c>
      <c r="O2473" s="11">
        <v>2.78710994664673</v>
      </c>
      <c r="P2473" s="11">
        <v>0.36686940763732973</v>
      </c>
      <c r="Q2473" s="26">
        <v>58950</v>
      </c>
      <c r="R2473">
        <v>5840</v>
      </c>
      <c r="S2473">
        <v>30850</v>
      </c>
      <c r="T2473" s="27">
        <f t="shared" si="153"/>
        <v>95640</v>
      </c>
      <c r="U2473" s="46" t="str">
        <f t="shared" si="154"/>
        <v>MI</v>
      </c>
      <c r="V2473">
        <f t="shared" si="155"/>
        <v>301646.58544372738</v>
      </c>
    </row>
    <row r="2474" spans="1:22" x14ac:dyDescent="0.2">
      <c r="A2474" s="24">
        <v>13021</v>
      </c>
      <c r="B2474" s="25" t="s">
        <v>2692</v>
      </c>
      <c r="C2474" s="46">
        <v>1518</v>
      </c>
      <c r="D2474" s="46">
        <v>1807</v>
      </c>
      <c r="E2474" s="53">
        <v>1313</v>
      </c>
      <c r="F2474" s="54">
        <v>1129.3599999999999</v>
      </c>
      <c r="G2474" s="46">
        <v>1418.36</v>
      </c>
      <c r="H2474" s="53">
        <v>924.36</v>
      </c>
      <c r="I2474" s="54">
        <v>83.035600000000002</v>
      </c>
      <c r="J2474" s="46">
        <v>83.035600000000002</v>
      </c>
      <c r="K2474" s="54">
        <v>11.84699</v>
      </c>
      <c r="L2474" s="46">
        <v>20.54832</v>
      </c>
      <c r="M2474" s="53">
        <f t="shared" si="152"/>
        <v>-8.7013300000000005</v>
      </c>
      <c r="N2474" s="11">
        <v>2.206836460360079</v>
      </c>
      <c r="O2474" s="11">
        <v>3.8277049086009369</v>
      </c>
      <c r="P2474" s="11">
        <v>-1.6208684482408591</v>
      </c>
      <c r="Q2474" s="26">
        <v>4740</v>
      </c>
      <c r="R2474">
        <v>13520</v>
      </c>
      <c r="S2474">
        <v>10000</v>
      </c>
      <c r="T2474" s="27">
        <f t="shared" si="153"/>
        <v>28260</v>
      </c>
      <c r="U2474" s="46" t="str">
        <f t="shared" si="154"/>
        <v>GA</v>
      </c>
      <c r="V2474">
        <f t="shared" si="155"/>
        <v>62365.198369775833</v>
      </c>
    </row>
    <row r="2475" spans="1:22" x14ac:dyDescent="0.2">
      <c r="A2475" s="24">
        <v>51175</v>
      </c>
      <c r="B2475" s="25" t="s">
        <v>2693</v>
      </c>
      <c r="C2475" s="46">
        <v>1594</v>
      </c>
      <c r="D2475" s="46">
        <v>1473</v>
      </c>
      <c r="E2475" s="53">
        <v>239</v>
      </c>
      <c r="F2475" s="54">
        <v>1180.2</v>
      </c>
      <c r="G2475" s="46">
        <v>1059.2</v>
      </c>
      <c r="H2475" s="53">
        <v>0</v>
      </c>
      <c r="I2475" s="54">
        <v>83.035600000000002</v>
      </c>
      <c r="J2475" s="46">
        <v>83.035600000000002</v>
      </c>
      <c r="K2475" s="54">
        <v>13.39151</v>
      </c>
      <c r="L2475" s="46">
        <v>20.61966</v>
      </c>
      <c r="M2475" s="53">
        <f t="shared" si="152"/>
        <v>-7.2281499999999994</v>
      </c>
      <c r="N2475" s="11">
        <v>2.4945469294121629</v>
      </c>
      <c r="O2475" s="11">
        <v>3.840993998326014</v>
      </c>
      <c r="P2475" s="11">
        <v>-1.346447068913851</v>
      </c>
      <c r="Q2475" s="26">
        <v>107060</v>
      </c>
      <c r="R2475">
        <v>30730</v>
      </c>
      <c r="S2475">
        <v>0</v>
      </c>
      <c r="T2475" s="27">
        <f t="shared" si="153"/>
        <v>137790</v>
      </c>
      <c r="U2475" s="46" t="str">
        <f t="shared" si="154"/>
        <v>VA</v>
      </c>
      <c r="V2475">
        <f t="shared" si="155"/>
        <v>343723.62140370195</v>
      </c>
    </row>
    <row r="2476" spans="1:22" x14ac:dyDescent="0.2">
      <c r="A2476" s="24">
        <v>47077</v>
      </c>
      <c r="B2476" s="25" t="s">
        <v>2694</v>
      </c>
      <c r="C2476" s="46">
        <v>1128</v>
      </c>
      <c r="D2476" s="46">
        <v>1128</v>
      </c>
      <c r="E2476" s="53">
        <v>1128</v>
      </c>
      <c r="F2476" s="54">
        <v>885.48</v>
      </c>
      <c r="G2476" s="46">
        <v>885.48</v>
      </c>
      <c r="H2476" s="53">
        <v>885.48</v>
      </c>
      <c r="I2476" s="54">
        <v>82.782439999999994</v>
      </c>
      <c r="J2476" s="46">
        <v>82.782439999999994</v>
      </c>
      <c r="K2476" s="54">
        <v>11.493449999999999</v>
      </c>
      <c r="L2476" s="46">
        <v>16.477689999999999</v>
      </c>
      <c r="M2476" s="53">
        <f t="shared" si="152"/>
        <v>-4.9842399999999998</v>
      </c>
      <c r="N2476" s="11">
        <v>2.1409796509767931</v>
      </c>
      <c r="O2476" s="11">
        <v>3.0694351117465848</v>
      </c>
      <c r="P2476" s="11">
        <v>-0.92845546076979213</v>
      </c>
      <c r="Q2476" s="26">
        <v>47150</v>
      </c>
      <c r="R2476">
        <v>56980</v>
      </c>
      <c r="S2476">
        <v>7680</v>
      </c>
      <c r="T2476" s="27">
        <f t="shared" si="153"/>
        <v>111810</v>
      </c>
      <c r="U2476" s="46" t="str">
        <f t="shared" si="154"/>
        <v>TN</v>
      </c>
      <c r="V2476">
        <f t="shared" si="155"/>
        <v>239382.93477571523</v>
      </c>
    </row>
    <row r="2477" spans="1:22" x14ac:dyDescent="0.2">
      <c r="A2477" s="24">
        <v>10005</v>
      </c>
      <c r="B2477" s="25" t="s">
        <v>2695</v>
      </c>
      <c r="C2477" s="46">
        <v>1263</v>
      </c>
      <c r="D2477" s="46">
        <v>2061</v>
      </c>
      <c r="E2477" s="53">
        <v>681</v>
      </c>
      <c r="F2477" s="54">
        <v>615.04</v>
      </c>
      <c r="G2477" s="46">
        <v>1413.04</v>
      </c>
      <c r="H2477" s="53">
        <v>33.040039999999998</v>
      </c>
      <c r="I2477" s="54">
        <v>82.655869999999993</v>
      </c>
      <c r="J2477" s="46">
        <v>82.655869999999993</v>
      </c>
      <c r="K2477" s="54">
        <v>24.7882</v>
      </c>
      <c r="L2477" s="46">
        <v>22.57985</v>
      </c>
      <c r="M2477" s="53">
        <f t="shared" si="152"/>
        <v>2.2083499999999994</v>
      </c>
      <c r="N2477" s="11">
        <v>4.6175022977733349</v>
      </c>
      <c r="O2477" s="11">
        <v>4.2061347438852863</v>
      </c>
      <c r="P2477" s="11">
        <v>0.41136755388804919</v>
      </c>
      <c r="Q2477" s="26">
        <v>224890</v>
      </c>
      <c r="R2477">
        <v>91810</v>
      </c>
      <c r="S2477">
        <v>0</v>
      </c>
      <c r="T2477" s="27">
        <f t="shared" si="153"/>
        <v>316700</v>
      </c>
      <c r="U2477" s="46" t="str">
        <f t="shared" si="154"/>
        <v>DE</v>
      </c>
      <c r="V2477">
        <f t="shared" si="155"/>
        <v>1462362.9777048151</v>
      </c>
    </row>
    <row r="2478" spans="1:22" x14ac:dyDescent="0.2">
      <c r="A2478" s="24">
        <v>13153</v>
      </c>
      <c r="B2478" s="25" t="s">
        <v>2696</v>
      </c>
      <c r="C2478" s="46">
        <v>1034</v>
      </c>
      <c r="D2478" s="46">
        <v>1467</v>
      </c>
      <c r="E2478" s="53">
        <v>771</v>
      </c>
      <c r="F2478" s="54">
        <v>626.34</v>
      </c>
      <c r="G2478" s="46">
        <v>1059.3399999999999</v>
      </c>
      <c r="H2478" s="53">
        <v>363.34</v>
      </c>
      <c r="I2478" s="54">
        <v>82.655869999999993</v>
      </c>
      <c r="J2478" s="46">
        <v>82.655869999999993</v>
      </c>
      <c r="K2478" s="54">
        <v>12.468780000000001</v>
      </c>
      <c r="L2478" s="46">
        <v>18.807130000000001</v>
      </c>
      <c r="M2478" s="53">
        <f t="shared" si="152"/>
        <v>-6.3383500000000002</v>
      </c>
      <c r="N2478" s="11">
        <v>2.3226624079372531</v>
      </c>
      <c r="O2478" s="11">
        <v>3.503359097857925</v>
      </c>
      <c r="P2478" s="11">
        <v>-1.180696689920673</v>
      </c>
      <c r="Q2478" s="26">
        <v>32540</v>
      </c>
      <c r="R2478">
        <v>21880</v>
      </c>
      <c r="S2478">
        <v>15030</v>
      </c>
      <c r="T2478" s="27">
        <f t="shared" si="153"/>
        <v>69450</v>
      </c>
      <c r="U2478" s="46" t="str">
        <f t="shared" si="154"/>
        <v>GA</v>
      </c>
      <c r="V2478">
        <f t="shared" si="155"/>
        <v>161308.90423124222</v>
      </c>
    </row>
    <row r="2479" spans="1:22" x14ac:dyDescent="0.2">
      <c r="A2479" s="24">
        <v>51077</v>
      </c>
      <c r="B2479" s="25" t="s">
        <v>2697</v>
      </c>
      <c r="C2479" s="46">
        <v>1462</v>
      </c>
      <c r="D2479" s="46">
        <v>1462</v>
      </c>
      <c r="E2479" s="53">
        <v>490</v>
      </c>
      <c r="F2479" s="54">
        <v>1174.2</v>
      </c>
      <c r="G2479" s="46">
        <v>1174.2</v>
      </c>
      <c r="H2479" s="53">
        <v>202.2</v>
      </c>
      <c r="I2479" s="54">
        <v>82.655869999999993</v>
      </c>
      <c r="J2479" s="46">
        <v>82.655869999999993</v>
      </c>
      <c r="K2479" s="54">
        <v>11.43313</v>
      </c>
      <c r="L2479" s="46">
        <v>18.746510000000001</v>
      </c>
      <c r="M2479" s="53">
        <f t="shared" si="152"/>
        <v>-7.3133800000000004</v>
      </c>
      <c r="N2479" s="11">
        <v>2.129743347469411</v>
      </c>
      <c r="O2479" s="11">
        <v>3.4920669108781919</v>
      </c>
      <c r="P2479" s="11">
        <v>-1.3623235634087809</v>
      </c>
      <c r="Q2479" s="26">
        <v>970</v>
      </c>
      <c r="R2479">
        <v>79200</v>
      </c>
      <c r="S2479">
        <v>2290</v>
      </c>
      <c r="T2479" s="27">
        <f t="shared" si="153"/>
        <v>82460</v>
      </c>
      <c r="U2479" s="46" t="str">
        <f t="shared" si="154"/>
        <v>VA</v>
      </c>
      <c r="V2479">
        <f t="shared" si="155"/>
        <v>175618.63643232762</v>
      </c>
    </row>
    <row r="2480" spans="1:22" x14ac:dyDescent="0.2">
      <c r="A2480" s="24">
        <v>51167</v>
      </c>
      <c r="B2480" s="25" t="s">
        <v>2698</v>
      </c>
      <c r="C2480" s="46">
        <v>1184</v>
      </c>
      <c r="D2480" s="46">
        <v>1184</v>
      </c>
      <c r="E2480" s="53">
        <v>72</v>
      </c>
      <c r="F2480" s="54">
        <v>902.66</v>
      </c>
      <c r="G2480" s="46">
        <v>902.66</v>
      </c>
      <c r="H2480" s="53">
        <v>0</v>
      </c>
      <c r="I2480" s="54"/>
      <c r="J2480" s="46">
        <v>82.568280000000001</v>
      </c>
      <c r="K2480" s="54">
        <v>11.29228</v>
      </c>
      <c r="L2480" s="46">
        <v>16.86741</v>
      </c>
      <c r="M2480" s="53">
        <f t="shared" si="152"/>
        <v>-5.5751299999999997</v>
      </c>
      <c r="N2480" s="11">
        <v>2.1035060572005979</v>
      </c>
      <c r="O2480" s="11">
        <v>3.1420314678954071</v>
      </c>
      <c r="P2480" s="11">
        <v>-1.0385254106948081</v>
      </c>
      <c r="Q2480" s="26">
        <v>1070</v>
      </c>
      <c r="R2480">
        <v>99040</v>
      </c>
      <c r="S2480">
        <v>8460</v>
      </c>
      <c r="T2480" s="27">
        <f t="shared" si="153"/>
        <v>108570</v>
      </c>
      <c r="U2480" s="46" t="str">
        <f t="shared" si="154"/>
        <v>VA</v>
      </c>
      <c r="V2480">
        <f t="shared" si="155"/>
        <v>228377.65263026892</v>
      </c>
    </row>
    <row r="2481" spans="1:22" x14ac:dyDescent="0.2">
      <c r="A2481" s="24">
        <v>51033</v>
      </c>
      <c r="B2481" s="25" t="s">
        <v>2699</v>
      </c>
      <c r="C2481" s="46">
        <v>1376</v>
      </c>
      <c r="D2481" s="46">
        <v>1706</v>
      </c>
      <c r="E2481" s="53">
        <v>566</v>
      </c>
      <c r="F2481" s="54">
        <v>1033.02</v>
      </c>
      <c r="G2481" s="46">
        <v>1363.02</v>
      </c>
      <c r="H2481" s="53">
        <v>223.02</v>
      </c>
      <c r="I2481" s="54">
        <v>82.52928</v>
      </c>
      <c r="J2481" s="46">
        <v>82.52928</v>
      </c>
      <c r="K2481" s="54">
        <v>12.33384</v>
      </c>
      <c r="L2481" s="46">
        <v>20.140350000000002</v>
      </c>
      <c r="M2481" s="53">
        <f t="shared" si="152"/>
        <v>-7.8065100000000012</v>
      </c>
      <c r="N2481" s="11">
        <v>2.2975260220737561</v>
      </c>
      <c r="O2481" s="11">
        <v>3.7517089745507608</v>
      </c>
      <c r="P2481" s="11">
        <v>-1.454182952477006</v>
      </c>
      <c r="Q2481" s="26">
        <v>24830</v>
      </c>
      <c r="R2481">
        <v>39640</v>
      </c>
      <c r="S2481">
        <v>0</v>
      </c>
      <c r="T2481" s="27">
        <f t="shared" si="153"/>
        <v>64470</v>
      </c>
      <c r="U2481" s="46" t="str">
        <f t="shared" si="154"/>
        <v>VA</v>
      </c>
      <c r="V2481">
        <f t="shared" si="155"/>
        <v>148121.50264309507</v>
      </c>
    </row>
    <row r="2482" spans="1:22" x14ac:dyDescent="0.2">
      <c r="A2482" s="24">
        <v>51021</v>
      </c>
      <c r="B2482" s="25" t="s">
        <v>2700</v>
      </c>
      <c r="C2482" s="46">
        <v>862</v>
      </c>
      <c r="D2482" s="46">
        <v>862</v>
      </c>
      <c r="E2482" s="53">
        <v>293</v>
      </c>
      <c r="F2482" s="54">
        <v>592.41999999999996</v>
      </c>
      <c r="G2482" s="46">
        <v>592.41999999999996</v>
      </c>
      <c r="H2482" s="53">
        <v>23.419979999999999</v>
      </c>
      <c r="I2482" s="54"/>
      <c r="J2482" s="46">
        <v>82.491820000000004</v>
      </c>
      <c r="K2482" s="54">
        <v>11.079499999999999</v>
      </c>
      <c r="L2482" s="46">
        <v>16.550709999999999</v>
      </c>
      <c r="M2482" s="53">
        <f t="shared" si="152"/>
        <v>-5.4712099999999992</v>
      </c>
      <c r="N2482" s="11">
        <v>2.0638697730444191</v>
      </c>
      <c r="O2482" s="11">
        <v>3.0830371489168269</v>
      </c>
      <c r="P2482" s="11">
        <v>-1.0191673758724089</v>
      </c>
      <c r="Q2482" s="26">
        <v>480</v>
      </c>
      <c r="R2482">
        <v>44290</v>
      </c>
      <c r="S2482">
        <v>1830</v>
      </c>
      <c r="T2482" s="27">
        <f t="shared" si="153"/>
        <v>46600</v>
      </c>
      <c r="U2482" s="46" t="str">
        <f t="shared" si="154"/>
        <v>VA</v>
      </c>
      <c r="V2482">
        <f t="shared" si="155"/>
        <v>96176.331423869924</v>
      </c>
    </row>
    <row r="2483" spans="1:22" x14ac:dyDescent="0.2">
      <c r="A2483" s="24">
        <v>47187</v>
      </c>
      <c r="B2483" s="25" t="s">
        <v>2701</v>
      </c>
      <c r="C2483" s="46">
        <v>3641</v>
      </c>
      <c r="D2483" s="46">
        <v>3591</v>
      </c>
      <c r="E2483" s="53">
        <v>3444</v>
      </c>
      <c r="F2483" s="54">
        <v>3418.18</v>
      </c>
      <c r="G2483" s="46">
        <v>3368.18</v>
      </c>
      <c r="H2483" s="53">
        <v>3221.18</v>
      </c>
      <c r="I2483" s="54"/>
      <c r="J2483" s="46">
        <v>82.484889999999993</v>
      </c>
      <c r="K2483" s="54">
        <v>11.48089</v>
      </c>
      <c r="L2483" s="46">
        <v>16.377179999999999</v>
      </c>
      <c r="M2483" s="53">
        <f t="shared" si="152"/>
        <v>-4.8962899999999987</v>
      </c>
      <c r="N2483" s="11">
        <v>2.1386399962676959</v>
      </c>
      <c r="O2483" s="11">
        <v>3.050712285726576</v>
      </c>
      <c r="P2483" s="11">
        <v>-0.91207228945887941</v>
      </c>
      <c r="Q2483" s="26">
        <v>10230</v>
      </c>
      <c r="R2483">
        <v>114220</v>
      </c>
      <c r="S2483">
        <v>10440</v>
      </c>
      <c r="T2483" s="27">
        <f t="shared" si="153"/>
        <v>134890</v>
      </c>
      <c r="U2483" s="46" t="str">
        <f t="shared" si="154"/>
        <v>TN</v>
      </c>
      <c r="V2483">
        <f t="shared" si="155"/>
        <v>288481.14909654949</v>
      </c>
    </row>
    <row r="2484" spans="1:22" x14ac:dyDescent="0.2">
      <c r="A2484" s="24">
        <v>51019</v>
      </c>
      <c r="B2484" s="25" t="s">
        <v>2702</v>
      </c>
      <c r="C2484" s="46">
        <v>1877</v>
      </c>
      <c r="D2484" s="46">
        <v>1877</v>
      </c>
      <c r="E2484" s="53">
        <v>1423</v>
      </c>
      <c r="F2484" s="54">
        <v>1584.56</v>
      </c>
      <c r="G2484" s="46">
        <v>1584.56</v>
      </c>
      <c r="H2484" s="53">
        <v>1130.56</v>
      </c>
      <c r="I2484" s="54">
        <v>82.402699999999996</v>
      </c>
      <c r="J2484" s="46">
        <v>82.402699999999996</v>
      </c>
      <c r="K2484" s="54">
        <v>11.4382</v>
      </c>
      <c r="L2484" s="46">
        <v>17.49729</v>
      </c>
      <c r="M2484" s="53">
        <f t="shared" si="152"/>
        <v>-6.0590899999999994</v>
      </c>
      <c r="N2484" s="11">
        <v>2.1306877781521432</v>
      </c>
      <c r="O2484" s="11">
        <v>3.259364406443646</v>
      </c>
      <c r="P2484" s="11">
        <v>-1.1286766282915031</v>
      </c>
      <c r="Q2484" s="26">
        <v>3720</v>
      </c>
      <c r="R2484">
        <v>135810</v>
      </c>
      <c r="S2484">
        <v>190</v>
      </c>
      <c r="T2484" s="27">
        <f t="shared" si="153"/>
        <v>139720</v>
      </c>
      <c r="U2484" s="46" t="str">
        <f t="shared" si="154"/>
        <v>VA</v>
      </c>
      <c r="V2484">
        <f t="shared" si="155"/>
        <v>297699.69636341743</v>
      </c>
    </row>
    <row r="2485" spans="1:22" x14ac:dyDescent="0.2">
      <c r="A2485" s="24">
        <v>37193</v>
      </c>
      <c r="B2485" s="25" t="s">
        <v>2703</v>
      </c>
      <c r="C2485" s="46">
        <v>809</v>
      </c>
      <c r="D2485" s="46">
        <v>1196</v>
      </c>
      <c r="E2485" s="53">
        <v>266</v>
      </c>
      <c r="F2485" s="54">
        <v>563.38</v>
      </c>
      <c r="G2485" s="46">
        <v>950.38</v>
      </c>
      <c r="H2485" s="53">
        <v>20.38</v>
      </c>
      <c r="I2485" s="54">
        <v>82.276120000000006</v>
      </c>
      <c r="J2485" s="46">
        <v>82.276120000000006</v>
      </c>
      <c r="K2485" s="54">
        <v>11.4565</v>
      </c>
      <c r="L2485" s="46">
        <v>19.1829</v>
      </c>
      <c r="M2485" s="53">
        <f t="shared" si="152"/>
        <v>-7.7263999999999999</v>
      </c>
      <c r="N2485" s="11">
        <v>2.1340966699655568</v>
      </c>
      <c r="O2485" s="11">
        <v>3.5733568725424241</v>
      </c>
      <c r="P2485" s="11">
        <v>-1.439260202576867</v>
      </c>
      <c r="Q2485" s="26">
        <v>2590</v>
      </c>
      <c r="R2485">
        <v>87410</v>
      </c>
      <c r="S2485">
        <v>7530</v>
      </c>
      <c r="T2485" s="27">
        <f t="shared" si="153"/>
        <v>97530</v>
      </c>
      <c r="U2485" s="46" t="str">
        <f t="shared" si="154"/>
        <v>NC</v>
      </c>
      <c r="V2485">
        <f t="shared" si="155"/>
        <v>208138.44822174075</v>
      </c>
    </row>
    <row r="2486" spans="1:22" x14ac:dyDescent="0.2">
      <c r="A2486" s="24">
        <v>28103</v>
      </c>
      <c r="B2486" s="25" t="s">
        <v>2704</v>
      </c>
      <c r="C2486" s="46">
        <v>441</v>
      </c>
      <c r="D2486" s="46">
        <v>96</v>
      </c>
      <c r="E2486" s="53">
        <v>82</v>
      </c>
      <c r="F2486" s="54">
        <v>116.32</v>
      </c>
      <c r="G2486" s="46">
        <v>0</v>
      </c>
      <c r="H2486" s="53">
        <v>0</v>
      </c>
      <c r="I2486" s="54">
        <v>82.149550000000005</v>
      </c>
      <c r="J2486" s="46">
        <v>82.149550000000005</v>
      </c>
      <c r="K2486" s="54">
        <v>11.27421</v>
      </c>
      <c r="L2486" s="46">
        <v>16.386649999999999</v>
      </c>
      <c r="M2486" s="53">
        <f t="shared" si="152"/>
        <v>-5.1124399999999994</v>
      </c>
      <c r="N2486" s="11">
        <v>2.1001400093826539</v>
      </c>
      <c r="O2486" s="11">
        <v>3.0524763406704558</v>
      </c>
      <c r="P2486" s="11">
        <v>-0.95233633128780237</v>
      </c>
      <c r="Q2486" s="26">
        <v>81340</v>
      </c>
      <c r="R2486">
        <v>80410</v>
      </c>
      <c r="S2486">
        <v>2160</v>
      </c>
      <c r="T2486" s="27">
        <f t="shared" si="153"/>
        <v>163910</v>
      </c>
      <c r="U2486" s="46" t="str">
        <f t="shared" si="154"/>
        <v>MS</v>
      </c>
      <c r="V2486">
        <f t="shared" si="155"/>
        <v>344233.94893791078</v>
      </c>
    </row>
    <row r="2487" spans="1:22" x14ac:dyDescent="0.2">
      <c r="A2487" s="24">
        <v>13115</v>
      </c>
      <c r="B2487" s="25" t="s">
        <v>2705</v>
      </c>
      <c r="C2487" s="46">
        <v>1589</v>
      </c>
      <c r="D2487" s="46">
        <v>2092</v>
      </c>
      <c r="E2487" s="53">
        <v>845</v>
      </c>
      <c r="F2487" s="54">
        <v>1132.04</v>
      </c>
      <c r="G2487" s="46">
        <v>1635.04</v>
      </c>
      <c r="H2487" s="53">
        <v>388.04</v>
      </c>
      <c r="I2487" s="54">
        <v>82.022970000000001</v>
      </c>
      <c r="J2487" s="46">
        <v>82.022970000000001</v>
      </c>
      <c r="K2487" s="54">
        <v>12.469139999999999</v>
      </c>
      <c r="L2487" s="46">
        <v>20.96021</v>
      </c>
      <c r="M2487" s="53">
        <f t="shared" si="152"/>
        <v>-8.4910700000000006</v>
      </c>
      <c r="N2487" s="11">
        <v>2.322729468104074</v>
      </c>
      <c r="O2487" s="11">
        <v>3.9044310533565012</v>
      </c>
      <c r="P2487" s="11">
        <v>-1.5817015852524281</v>
      </c>
      <c r="Q2487" s="26">
        <v>10940</v>
      </c>
      <c r="R2487">
        <v>49130</v>
      </c>
      <c r="S2487">
        <v>12250</v>
      </c>
      <c r="T2487" s="27">
        <f t="shared" si="153"/>
        <v>72320</v>
      </c>
      <c r="U2487" s="46" t="str">
        <f t="shared" si="154"/>
        <v>GA</v>
      </c>
      <c r="V2487">
        <f t="shared" si="155"/>
        <v>167979.79513328662</v>
      </c>
    </row>
    <row r="2488" spans="1:22" x14ac:dyDescent="0.2">
      <c r="A2488" s="24">
        <v>45087</v>
      </c>
      <c r="B2488" s="25" t="s">
        <v>2706</v>
      </c>
      <c r="C2488" s="46">
        <v>967</v>
      </c>
      <c r="D2488" s="46">
        <v>967</v>
      </c>
      <c r="E2488" s="53">
        <v>967</v>
      </c>
      <c r="F2488" s="54">
        <v>470.22</v>
      </c>
      <c r="G2488" s="46">
        <v>470.22</v>
      </c>
      <c r="H2488" s="53">
        <v>470.22</v>
      </c>
      <c r="I2488" s="54">
        <v>82.022970000000001</v>
      </c>
      <c r="J2488" s="46">
        <v>82.022970000000001</v>
      </c>
      <c r="K2488" s="54">
        <v>13.327809999999999</v>
      </c>
      <c r="L2488" s="46">
        <v>20.329319999999999</v>
      </c>
      <c r="M2488" s="53">
        <f t="shared" si="152"/>
        <v>-7.0015099999999997</v>
      </c>
      <c r="N2488" s="11">
        <v>2.482681005449626</v>
      </c>
      <c r="O2488" s="11">
        <v>3.7869099737846801</v>
      </c>
      <c r="P2488" s="11">
        <v>-1.3042289683350541</v>
      </c>
      <c r="Q2488" s="26">
        <v>40</v>
      </c>
      <c r="R2488">
        <v>40120</v>
      </c>
      <c r="S2488">
        <v>30060</v>
      </c>
      <c r="T2488" s="27">
        <f t="shared" si="153"/>
        <v>70220</v>
      </c>
      <c r="U2488" s="46" t="str">
        <f t="shared" si="154"/>
        <v>SC</v>
      </c>
      <c r="V2488">
        <f t="shared" si="155"/>
        <v>174333.86020267275</v>
      </c>
    </row>
    <row r="2489" spans="1:22" x14ac:dyDescent="0.2">
      <c r="A2489" s="24">
        <v>47061</v>
      </c>
      <c r="B2489" s="25" t="s">
        <v>2707</v>
      </c>
      <c r="C2489" s="46">
        <v>421</v>
      </c>
      <c r="D2489" s="46">
        <v>306</v>
      </c>
      <c r="E2489" s="53">
        <v>97</v>
      </c>
      <c r="F2489" s="54">
        <v>204.12</v>
      </c>
      <c r="G2489" s="46">
        <v>89.12</v>
      </c>
      <c r="H2489" s="53">
        <v>0</v>
      </c>
      <c r="I2489" s="54"/>
      <c r="J2489" s="46">
        <v>81.959159999999997</v>
      </c>
      <c r="K2489" s="54">
        <v>11.524570000000001</v>
      </c>
      <c r="L2489" s="46">
        <v>16.429839999999999</v>
      </c>
      <c r="M2489" s="53">
        <f t="shared" si="152"/>
        <v>-4.905269999999998</v>
      </c>
      <c r="N2489" s="11">
        <v>2.146776629842007</v>
      </c>
      <c r="O2489" s="11">
        <v>3.0605216979065939</v>
      </c>
      <c r="P2489" s="11">
        <v>-0.91374506806458689</v>
      </c>
      <c r="Q2489" s="26">
        <v>7250</v>
      </c>
      <c r="R2489">
        <v>25250</v>
      </c>
      <c r="S2489">
        <v>5630</v>
      </c>
      <c r="T2489" s="27">
        <f t="shared" si="153"/>
        <v>38130</v>
      </c>
      <c r="U2489" s="46" t="str">
        <f t="shared" si="154"/>
        <v>TN</v>
      </c>
      <c r="V2489">
        <f t="shared" si="155"/>
        <v>81856.592895875729</v>
      </c>
    </row>
    <row r="2490" spans="1:22" x14ac:dyDescent="0.2">
      <c r="A2490" s="24">
        <v>13307</v>
      </c>
      <c r="B2490" s="25" t="s">
        <v>2708</v>
      </c>
      <c r="C2490" s="46">
        <v>1070</v>
      </c>
      <c r="D2490" s="46">
        <v>1070</v>
      </c>
      <c r="E2490" s="53">
        <v>519</v>
      </c>
      <c r="F2490" s="54">
        <v>280.72000000000003</v>
      </c>
      <c r="G2490" s="46">
        <v>280.72000000000003</v>
      </c>
      <c r="H2490" s="53">
        <v>0</v>
      </c>
      <c r="I2490" s="54">
        <v>81.896389999999997</v>
      </c>
      <c r="J2490" s="46">
        <v>81.896389999999997</v>
      </c>
      <c r="K2490" s="54">
        <v>15.02979</v>
      </c>
      <c r="L2490" s="46">
        <v>22.31559</v>
      </c>
      <c r="M2490" s="53">
        <f t="shared" si="152"/>
        <v>-7.2858000000000001</v>
      </c>
      <c r="N2490" s="11">
        <v>2.7997228463563579</v>
      </c>
      <c r="O2490" s="11">
        <v>4.1569088558736684</v>
      </c>
      <c r="P2490" s="11">
        <v>-1.3571860095173089</v>
      </c>
      <c r="Q2490" s="26">
        <v>24940</v>
      </c>
      <c r="R2490">
        <v>6320</v>
      </c>
      <c r="S2490">
        <v>7790</v>
      </c>
      <c r="T2490" s="27">
        <f t="shared" si="153"/>
        <v>39050</v>
      </c>
      <c r="U2490" s="46" t="str">
        <f t="shared" si="154"/>
        <v>GA</v>
      </c>
      <c r="V2490">
        <f t="shared" si="155"/>
        <v>109329.17715021578</v>
      </c>
    </row>
    <row r="2491" spans="1:22" x14ac:dyDescent="0.2">
      <c r="A2491" s="24">
        <v>13241</v>
      </c>
      <c r="B2491" s="25" t="s">
        <v>2709</v>
      </c>
      <c r="C2491" s="46">
        <v>1520.07</v>
      </c>
      <c r="D2491" s="46">
        <v>1984.01</v>
      </c>
      <c r="E2491" s="53">
        <v>637.24300000000005</v>
      </c>
      <c r="F2491" s="54">
        <v>1267.376</v>
      </c>
      <c r="G2491" s="46">
        <v>1731.3209999999999</v>
      </c>
      <c r="H2491" s="53">
        <v>384.54939999999999</v>
      </c>
      <c r="I2491" s="54"/>
      <c r="J2491" s="46">
        <v>81.873699999999999</v>
      </c>
      <c r="K2491" s="54">
        <v>11.68594</v>
      </c>
      <c r="L2491" s="46">
        <v>19.369890000000002</v>
      </c>
      <c r="M2491" s="53">
        <f t="shared" si="152"/>
        <v>-7.6839500000000012</v>
      </c>
      <c r="N2491" s="11">
        <v>2.1768363496196308</v>
      </c>
      <c r="O2491" s="11">
        <v>3.608189040858826</v>
      </c>
      <c r="P2491" s="11">
        <v>-1.431352691239195</v>
      </c>
      <c r="Q2491" s="26">
        <v>660</v>
      </c>
      <c r="R2491">
        <v>8390</v>
      </c>
      <c r="S2491">
        <v>1450</v>
      </c>
      <c r="T2491" s="27">
        <f t="shared" si="153"/>
        <v>10500</v>
      </c>
      <c r="U2491" s="46" t="str">
        <f t="shared" si="154"/>
        <v>GA</v>
      </c>
      <c r="V2491">
        <f t="shared" si="155"/>
        <v>22856.781671006123</v>
      </c>
    </row>
    <row r="2492" spans="1:22" x14ac:dyDescent="0.2">
      <c r="A2492" s="24">
        <v>37163</v>
      </c>
      <c r="B2492" s="25" t="s">
        <v>2710</v>
      </c>
      <c r="C2492" s="46">
        <v>426</v>
      </c>
      <c r="D2492" s="46">
        <v>659</v>
      </c>
      <c r="E2492" s="53">
        <v>122</v>
      </c>
      <c r="F2492" s="54">
        <v>129.88</v>
      </c>
      <c r="G2492" s="46">
        <v>362.88</v>
      </c>
      <c r="H2492" s="53">
        <v>0</v>
      </c>
      <c r="I2492" s="54">
        <v>81.769810000000007</v>
      </c>
      <c r="J2492" s="46">
        <v>81.769810000000007</v>
      </c>
      <c r="K2492" s="54">
        <v>12.267670000000001</v>
      </c>
      <c r="L2492" s="46">
        <v>20.011590000000002</v>
      </c>
      <c r="M2492" s="53">
        <f t="shared" si="152"/>
        <v>-7.743920000000001</v>
      </c>
      <c r="N2492" s="11">
        <v>2.2851999908555278</v>
      </c>
      <c r="O2492" s="11">
        <v>3.7277237882176961</v>
      </c>
      <c r="P2492" s="11">
        <v>-1.4425237973621681</v>
      </c>
      <c r="Q2492" s="26">
        <v>213930</v>
      </c>
      <c r="R2492">
        <v>5700</v>
      </c>
      <c r="S2492">
        <v>59440</v>
      </c>
      <c r="T2492" s="27">
        <f t="shared" si="153"/>
        <v>279070</v>
      </c>
      <c r="U2492" s="46" t="str">
        <f t="shared" si="154"/>
        <v>NC</v>
      </c>
      <c r="V2492">
        <f t="shared" si="155"/>
        <v>637730.76144805213</v>
      </c>
    </row>
    <row r="2493" spans="1:22" x14ac:dyDescent="0.2">
      <c r="A2493" s="24">
        <v>51023</v>
      </c>
      <c r="B2493" s="25" t="s">
        <v>2711</v>
      </c>
      <c r="C2493" s="46">
        <v>1870</v>
      </c>
      <c r="D2493" s="46">
        <v>1870</v>
      </c>
      <c r="E2493" s="53">
        <v>551</v>
      </c>
      <c r="F2493" s="54">
        <v>1593.16</v>
      </c>
      <c r="G2493" s="46">
        <v>1593.16</v>
      </c>
      <c r="H2493" s="53">
        <v>274.16000000000003</v>
      </c>
      <c r="I2493" s="54"/>
      <c r="J2493" s="46">
        <v>81.69444</v>
      </c>
      <c r="K2493" s="54">
        <v>11.24142</v>
      </c>
      <c r="L2493" s="46">
        <v>17.53</v>
      </c>
      <c r="M2493" s="53">
        <f t="shared" si="152"/>
        <v>-6.2885800000000014</v>
      </c>
      <c r="N2493" s="11">
        <v>2.094031945854685</v>
      </c>
      <c r="O2493" s="11">
        <v>3.2654575677123212</v>
      </c>
      <c r="P2493" s="11">
        <v>-1.171425621857636</v>
      </c>
      <c r="Q2493" s="26">
        <v>1880</v>
      </c>
      <c r="R2493">
        <v>57890</v>
      </c>
      <c r="S2493">
        <v>0</v>
      </c>
      <c r="T2493" s="27">
        <f t="shared" si="153"/>
        <v>59770</v>
      </c>
      <c r="U2493" s="46" t="str">
        <f t="shared" si="154"/>
        <v>VA</v>
      </c>
      <c r="V2493">
        <f t="shared" si="155"/>
        <v>125160.28940373452</v>
      </c>
    </row>
    <row r="2494" spans="1:22" x14ac:dyDescent="0.2">
      <c r="A2494" s="24">
        <v>1021</v>
      </c>
      <c r="B2494" s="25" t="s">
        <v>2712</v>
      </c>
      <c r="C2494" s="46">
        <v>1596</v>
      </c>
      <c r="D2494" s="46">
        <v>1596</v>
      </c>
      <c r="E2494" s="53">
        <v>1596</v>
      </c>
      <c r="F2494" s="54">
        <v>1247.98</v>
      </c>
      <c r="G2494" s="46">
        <v>1247.98</v>
      </c>
      <c r="H2494" s="53">
        <v>1247.98</v>
      </c>
      <c r="I2494" s="54">
        <v>81.643230000000003</v>
      </c>
      <c r="J2494" s="46">
        <v>81.643230000000003</v>
      </c>
      <c r="K2494" s="54">
        <v>11.593629999999999</v>
      </c>
      <c r="L2494" s="46">
        <v>16.7547</v>
      </c>
      <c r="M2494" s="53">
        <f t="shared" si="152"/>
        <v>-5.1610700000000005</v>
      </c>
      <c r="N2494" s="11">
        <v>2.1596410051772161</v>
      </c>
      <c r="O2494" s="11">
        <v>3.121036047333122</v>
      </c>
      <c r="P2494" s="11">
        <v>-0.96139504215590588</v>
      </c>
      <c r="Q2494" s="26">
        <v>12530</v>
      </c>
      <c r="R2494">
        <v>63590</v>
      </c>
      <c r="S2494">
        <v>13940</v>
      </c>
      <c r="T2494" s="27">
        <f t="shared" si="153"/>
        <v>90060</v>
      </c>
      <c r="U2494" s="46" t="str">
        <f t="shared" si="154"/>
        <v>AL</v>
      </c>
      <c r="V2494">
        <f t="shared" si="155"/>
        <v>194497.26892626009</v>
      </c>
    </row>
    <row r="2495" spans="1:22" x14ac:dyDescent="0.2">
      <c r="A2495" s="24">
        <v>13151</v>
      </c>
      <c r="B2495" s="25" t="s">
        <v>2713</v>
      </c>
      <c r="C2495" s="46">
        <v>3817</v>
      </c>
      <c r="D2495" s="46">
        <v>3817</v>
      </c>
      <c r="E2495" s="53">
        <v>3817</v>
      </c>
      <c r="F2495" s="54">
        <v>3366.52</v>
      </c>
      <c r="G2495" s="46">
        <v>3366.52</v>
      </c>
      <c r="H2495" s="53">
        <v>3366.52</v>
      </c>
      <c r="I2495" s="54">
        <v>81.643230000000003</v>
      </c>
      <c r="J2495" s="46">
        <v>81.643230000000003</v>
      </c>
      <c r="K2495" s="54">
        <v>12.091139999999999</v>
      </c>
      <c r="L2495" s="46">
        <v>20.31765</v>
      </c>
      <c r="M2495" s="53">
        <f t="shared" si="152"/>
        <v>-8.2265100000000011</v>
      </c>
      <c r="N2495" s="11">
        <v>2.2523162929417659</v>
      </c>
      <c r="O2495" s="11">
        <v>3.7847361067102252</v>
      </c>
      <c r="P2495" s="11">
        <v>-1.532419813768459</v>
      </c>
      <c r="Q2495" s="26">
        <v>200</v>
      </c>
      <c r="R2495">
        <v>45890</v>
      </c>
      <c r="S2495">
        <v>13210</v>
      </c>
      <c r="T2495" s="27">
        <f t="shared" si="153"/>
        <v>59300</v>
      </c>
      <c r="U2495" s="46" t="str">
        <f t="shared" si="154"/>
        <v>GA</v>
      </c>
      <c r="V2495">
        <f t="shared" si="155"/>
        <v>133562.35617144671</v>
      </c>
    </row>
    <row r="2496" spans="1:22" x14ac:dyDescent="0.2">
      <c r="A2496" s="24">
        <v>1085</v>
      </c>
      <c r="B2496" s="25" t="s">
        <v>2714</v>
      </c>
      <c r="C2496" s="46">
        <v>465</v>
      </c>
      <c r="D2496" s="46">
        <v>987</v>
      </c>
      <c r="E2496" s="53">
        <v>238</v>
      </c>
      <c r="F2496" s="54">
        <v>57.760010000000001</v>
      </c>
      <c r="G2496" s="46">
        <v>579.76</v>
      </c>
      <c r="H2496" s="53">
        <v>0</v>
      </c>
      <c r="I2496" s="54">
        <v>81.516649999999998</v>
      </c>
      <c r="J2496" s="46">
        <v>81.516649999999998</v>
      </c>
      <c r="K2496" s="54">
        <v>11.461169999999999</v>
      </c>
      <c r="L2496" s="46">
        <v>16.757069999999999</v>
      </c>
      <c r="M2496" s="53">
        <f t="shared" si="152"/>
        <v>-5.2958999999999996</v>
      </c>
      <c r="N2496" s="11">
        <v>2.134966589351821</v>
      </c>
      <c r="O2496" s="11">
        <v>3.121477526764695</v>
      </c>
      <c r="P2496" s="11">
        <v>-0.98651093741287388</v>
      </c>
      <c r="Q2496" s="26">
        <v>56010</v>
      </c>
      <c r="R2496">
        <v>58140</v>
      </c>
      <c r="S2496">
        <v>520</v>
      </c>
      <c r="T2496" s="27">
        <f t="shared" si="153"/>
        <v>114670</v>
      </c>
      <c r="U2496" s="46" t="str">
        <f t="shared" si="154"/>
        <v>AL</v>
      </c>
      <c r="V2496">
        <f t="shared" si="155"/>
        <v>244816.61880097332</v>
      </c>
    </row>
    <row r="2497" spans="1:22" x14ac:dyDescent="0.2">
      <c r="A2497" s="24">
        <v>28081</v>
      </c>
      <c r="B2497" s="25" t="s">
        <v>2715</v>
      </c>
      <c r="C2497" s="46">
        <v>953</v>
      </c>
      <c r="D2497" s="46">
        <v>592</v>
      </c>
      <c r="E2497" s="53">
        <v>484</v>
      </c>
      <c r="F2497" s="54">
        <v>656.1</v>
      </c>
      <c r="G2497" s="46">
        <v>295.10000000000002</v>
      </c>
      <c r="H2497" s="53">
        <v>187.1</v>
      </c>
      <c r="I2497" s="54">
        <v>81.516649999999998</v>
      </c>
      <c r="J2497" s="46">
        <v>81.516649999999998</v>
      </c>
      <c r="K2497" s="54">
        <v>11.47569</v>
      </c>
      <c r="L2497" s="46">
        <v>16.62724</v>
      </c>
      <c r="M2497" s="53">
        <f t="shared" si="152"/>
        <v>-5.1515500000000003</v>
      </c>
      <c r="N2497" s="11">
        <v>2.137671349413611</v>
      </c>
      <c r="O2497" s="11">
        <v>3.0972930227135769</v>
      </c>
      <c r="P2497" s="11">
        <v>-0.95962167329996617</v>
      </c>
      <c r="Q2497" s="26">
        <v>70710</v>
      </c>
      <c r="R2497">
        <v>57810</v>
      </c>
      <c r="S2497">
        <v>810</v>
      </c>
      <c r="T2497" s="27">
        <f t="shared" si="153"/>
        <v>129330</v>
      </c>
      <c r="U2497" s="46" t="str">
        <f t="shared" si="154"/>
        <v>MS</v>
      </c>
      <c r="V2497">
        <f t="shared" si="155"/>
        <v>276465.03561966232</v>
      </c>
    </row>
    <row r="2498" spans="1:22" x14ac:dyDescent="0.2">
      <c r="A2498" s="24">
        <v>37067</v>
      </c>
      <c r="B2498" s="25" t="s">
        <v>2716</v>
      </c>
      <c r="C2498" s="46">
        <v>3561</v>
      </c>
      <c r="D2498" s="46">
        <v>3561</v>
      </c>
      <c r="E2498" s="53">
        <v>1994</v>
      </c>
      <c r="F2498" s="54">
        <v>3327.54</v>
      </c>
      <c r="G2498" s="46">
        <v>3327.54</v>
      </c>
      <c r="H2498" s="53">
        <v>1760.54</v>
      </c>
      <c r="I2498" s="54">
        <v>81.516649999999998</v>
      </c>
      <c r="J2498" s="46">
        <v>81.516649999999998</v>
      </c>
      <c r="K2498" s="54">
        <v>11.396039999999999</v>
      </c>
      <c r="L2498" s="46">
        <v>18.40427</v>
      </c>
      <c r="M2498" s="53">
        <f t="shared" si="152"/>
        <v>-7.0082300000000011</v>
      </c>
      <c r="N2498" s="11">
        <v>2.1228342875044111</v>
      </c>
      <c r="O2498" s="11">
        <v>3.4283150456201281</v>
      </c>
      <c r="P2498" s="11">
        <v>-1.3054807581157171</v>
      </c>
      <c r="Q2498" s="26">
        <v>1470</v>
      </c>
      <c r="R2498">
        <v>44680</v>
      </c>
      <c r="S2498">
        <v>10230</v>
      </c>
      <c r="T2498" s="27">
        <f t="shared" si="153"/>
        <v>56380</v>
      </c>
      <c r="U2498" s="46" t="str">
        <f t="shared" si="154"/>
        <v>NC</v>
      </c>
      <c r="V2498">
        <f t="shared" si="155"/>
        <v>119685.3971294987</v>
      </c>
    </row>
    <row r="2499" spans="1:22" x14ac:dyDescent="0.2">
      <c r="A2499" s="24">
        <v>36113</v>
      </c>
      <c r="B2499" s="25" t="s">
        <v>2717</v>
      </c>
      <c r="C2499" s="46">
        <v>1355.93</v>
      </c>
      <c r="D2499" s="46">
        <v>759.47500000000002</v>
      </c>
      <c r="E2499" s="53">
        <v>319.63900000000001</v>
      </c>
      <c r="F2499" s="54">
        <v>1224.1389999999999</v>
      </c>
      <c r="G2499" s="46">
        <v>627.68769999999995</v>
      </c>
      <c r="H2499" s="53">
        <v>187.85169999999999</v>
      </c>
      <c r="I2499" s="54"/>
      <c r="J2499" s="46">
        <v>81.328289999999996</v>
      </c>
      <c r="K2499" s="54">
        <v>21.47823</v>
      </c>
      <c r="L2499" s="46">
        <v>19.8797</v>
      </c>
      <c r="M2499" s="53">
        <f t="shared" si="152"/>
        <v>1.5985300000000002</v>
      </c>
      <c r="N2499" s="11">
        <v>4.0009269078474503</v>
      </c>
      <c r="O2499" s="11">
        <v>3.7031555509897678</v>
      </c>
      <c r="P2499" s="11">
        <v>0.29777135685768269</v>
      </c>
      <c r="Q2499" s="26">
        <v>3730</v>
      </c>
      <c r="R2499">
        <v>1200</v>
      </c>
      <c r="S2499">
        <v>910</v>
      </c>
      <c r="T2499" s="27">
        <f t="shared" si="153"/>
        <v>5840</v>
      </c>
      <c r="U2499" s="46" t="str">
        <f t="shared" si="154"/>
        <v>NY</v>
      </c>
      <c r="V2499">
        <f t="shared" si="155"/>
        <v>23365.413141829111</v>
      </c>
    </row>
    <row r="2500" spans="1:22" x14ac:dyDescent="0.2">
      <c r="A2500" s="24">
        <v>28135</v>
      </c>
      <c r="B2500" s="25" t="s">
        <v>2718</v>
      </c>
      <c r="C2500" s="46">
        <v>619</v>
      </c>
      <c r="D2500" s="46">
        <v>139</v>
      </c>
      <c r="E2500" s="53">
        <v>0</v>
      </c>
      <c r="F2500" s="54">
        <v>338.1</v>
      </c>
      <c r="G2500" s="46">
        <v>0</v>
      </c>
      <c r="H2500" s="53">
        <v>0</v>
      </c>
      <c r="I2500" s="54">
        <v>81.263499999999993</v>
      </c>
      <c r="J2500" s="46">
        <v>81.263499999999993</v>
      </c>
      <c r="K2500" s="54">
        <v>11.255610000000001</v>
      </c>
      <c r="L2500" s="46">
        <v>16.035489999999999</v>
      </c>
      <c r="M2500" s="53">
        <f t="shared" si="152"/>
        <v>-4.7798799999999986</v>
      </c>
      <c r="N2500" s="11">
        <v>2.0966752340968902</v>
      </c>
      <c r="O2500" s="11">
        <v>2.9870628735011548</v>
      </c>
      <c r="P2500" s="11">
        <v>-0.89038763940426491</v>
      </c>
      <c r="Q2500" s="26">
        <v>249530</v>
      </c>
      <c r="R2500">
        <v>5650</v>
      </c>
      <c r="S2500">
        <v>160</v>
      </c>
      <c r="T2500" s="27">
        <f t="shared" si="153"/>
        <v>255340</v>
      </c>
      <c r="U2500" s="46" t="str">
        <f t="shared" si="154"/>
        <v>MS</v>
      </c>
      <c r="V2500">
        <f t="shared" si="155"/>
        <v>535365.05427429988</v>
      </c>
    </row>
    <row r="2501" spans="1:22" x14ac:dyDescent="0.2">
      <c r="A2501" s="24">
        <v>47109</v>
      </c>
      <c r="B2501" s="25" t="s">
        <v>2719</v>
      </c>
      <c r="C2501" s="46">
        <v>845</v>
      </c>
      <c r="D2501" s="46">
        <v>845</v>
      </c>
      <c r="E2501" s="53">
        <v>348</v>
      </c>
      <c r="F2501" s="54">
        <v>593.34</v>
      </c>
      <c r="G2501" s="46">
        <v>593.34</v>
      </c>
      <c r="H2501" s="53">
        <v>96.34</v>
      </c>
      <c r="I2501" s="54">
        <v>81.263499999999993</v>
      </c>
      <c r="J2501" s="46">
        <v>81.263499999999993</v>
      </c>
      <c r="K2501" s="54">
        <v>11.49929</v>
      </c>
      <c r="L2501" s="46">
        <v>16.50479</v>
      </c>
      <c r="M2501" s="53">
        <f t="shared" si="152"/>
        <v>-5.0054999999999996</v>
      </c>
      <c r="N2501" s="11">
        <v>2.142067515905226</v>
      </c>
      <c r="O2501" s="11">
        <v>3.0744832520822949</v>
      </c>
      <c r="P2501" s="11">
        <v>-0.93241573617706897</v>
      </c>
      <c r="Q2501" s="26">
        <v>47060</v>
      </c>
      <c r="R2501">
        <v>40030</v>
      </c>
      <c r="S2501">
        <v>770</v>
      </c>
      <c r="T2501" s="27">
        <f t="shared" si="153"/>
        <v>87860</v>
      </c>
      <c r="U2501" s="46" t="str">
        <f t="shared" si="154"/>
        <v>TN</v>
      </c>
      <c r="V2501">
        <f t="shared" si="155"/>
        <v>188202.05194743315</v>
      </c>
    </row>
    <row r="2502" spans="1:22" x14ac:dyDescent="0.2">
      <c r="A2502" s="24">
        <v>47067</v>
      </c>
      <c r="B2502" s="25" t="s">
        <v>2720</v>
      </c>
      <c r="C2502" s="46">
        <v>1243</v>
      </c>
      <c r="D2502" s="46">
        <v>898</v>
      </c>
      <c r="E2502" s="53">
        <v>272</v>
      </c>
      <c r="F2502" s="54">
        <v>1030.2</v>
      </c>
      <c r="G2502" s="46">
        <v>685.2</v>
      </c>
      <c r="H2502" s="53">
        <v>59.2</v>
      </c>
      <c r="I2502" s="54"/>
      <c r="J2502" s="46">
        <v>81.200119999999998</v>
      </c>
      <c r="K2502" s="54">
        <v>11.50614</v>
      </c>
      <c r="L2502" s="46">
        <v>16.37086</v>
      </c>
      <c r="M2502" s="53">
        <f t="shared" si="152"/>
        <v>-4.8647200000000002</v>
      </c>
      <c r="N2502" s="11">
        <v>2.1433435218572421</v>
      </c>
      <c r="O2502" s="11">
        <v>3.049535007242381</v>
      </c>
      <c r="P2502" s="11">
        <v>-0.90619148538513883</v>
      </c>
      <c r="Q2502" s="26">
        <v>10</v>
      </c>
      <c r="R2502">
        <v>13860</v>
      </c>
      <c r="S2502">
        <v>22780</v>
      </c>
      <c r="T2502" s="27">
        <f t="shared" si="153"/>
        <v>36650</v>
      </c>
      <c r="U2502" s="46" t="str">
        <f t="shared" si="154"/>
        <v>TN</v>
      </c>
      <c r="V2502">
        <f t="shared" si="155"/>
        <v>78553.540076067919</v>
      </c>
    </row>
    <row r="2503" spans="1:22" x14ac:dyDescent="0.2">
      <c r="A2503" s="24">
        <v>51155</v>
      </c>
      <c r="B2503" s="25" t="s">
        <v>2721</v>
      </c>
      <c r="C2503" s="46">
        <v>1414</v>
      </c>
      <c r="D2503" s="46">
        <v>1414</v>
      </c>
      <c r="E2503" s="53">
        <v>136</v>
      </c>
      <c r="F2503" s="54">
        <v>1145.8</v>
      </c>
      <c r="G2503" s="46">
        <v>1145.8</v>
      </c>
      <c r="H2503" s="53">
        <v>0</v>
      </c>
      <c r="I2503" s="54"/>
      <c r="J2503" s="46">
        <v>81.183329999999998</v>
      </c>
      <c r="K2503" s="54">
        <v>11.0076</v>
      </c>
      <c r="L2503" s="46">
        <v>16.023129999999998</v>
      </c>
      <c r="M2503" s="53">
        <f t="shared" si="152"/>
        <v>-5.0155299999999983</v>
      </c>
      <c r="N2503" s="11">
        <v>2.0504763675042872</v>
      </c>
      <c r="O2503" s="11">
        <v>2.984760474440292</v>
      </c>
      <c r="P2503" s="11">
        <v>-0.93428410693600517</v>
      </c>
      <c r="Q2503" s="26">
        <v>1710</v>
      </c>
      <c r="R2503">
        <v>66270</v>
      </c>
      <c r="S2503">
        <v>880</v>
      </c>
      <c r="T2503" s="27">
        <f t="shared" si="153"/>
        <v>68860</v>
      </c>
      <c r="U2503" s="46" t="str">
        <f t="shared" si="154"/>
        <v>VA</v>
      </c>
      <c r="V2503">
        <f t="shared" si="155"/>
        <v>141195.8026663452</v>
      </c>
    </row>
    <row r="2504" spans="1:22" x14ac:dyDescent="0.2">
      <c r="A2504" s="24">
        <v>1063</v>
      </c>
      <c r="B2504" s="25" t="s">
        <v>2722</v>
      </c>
      <c r="C2504" s="46">
        <v>723</v>
      </c>
      <c r="D2504" s="46">
        <v>795</v>
      </c>
      <c r="E2504" s="53">
        <v>412</v>
      </c>
      <c r="F2504" s="54">
        <v>263.58</v>
      </c>
      <c r="G2504" s="46">
        <v>335.58</v>
      </c>
      <c r="H2504" s="53">
        <v>0</v>
      </c>
      <c r="I2504" s="54">
        <v>81.136920000000003</v>
      </c>
      <c r="J2504" s="46">
        <v>81.136920000000003</v>
      </c>
      <c r="K2504" s="54">
        <v>11.2196</v>
      </c>
      <c r="L2504" s="46">
        <v>16.277670000000001</v>
      </c>
      <c r="M2504" s="53">
        <f t="shared" si="152"/>
        <v>-5.0580700000000007</v>
      </c>
      <c r="N2504" s="11">
        <v>2.0899673546323529</v>
      </c>
      <c r="O2504" s="11">
        <v>3.0321757379477359</v>
      </c>
      <c r="P2504" s="11">
        <v>-0.94220838331538292</v>
      </c>
      <c r="Q2504" s="26">
        <v>15820</v>
      </c>
      <c r="R2504">
        <v>57580</v>
      </c>
      <c r="S2504">
        <v>440</v>
      </c>
      <c r="T2504" s="27">
        <f t="shared" si="153"/>
        <v>73840</v>
      </c>
      <c r="U2504" s="46" t="str">
        <f t="shared" si="154"/>
        <v>AL</v>
      </c>
      <c r="V2504">
        <f t="shared" si="155"/>
        <v>154323.18946605295</v>
      </c>
    </row>
    <row r="2505" spans="1:22" x14ac:dyDescent="0.2">
      <c r="A2505" s="24">
        <v>29023</v>
      </c>
      <c r="B2505" s="25" t="s">
        <v>2723</v>
      </c>
      <c r="C2505" s="46">
        <v>1087</v>
      </c>
      <c r="D2505" s="46">
        <v>694</v>
      </c>
      <c r="E2505" s="53">
        <v>433</v>
      </c>
      <c r="F2505" s="54">
        <v>964.68</v>
      </c>
      <c r="G2505" s="46">
        <v>571.67999999999995</v>
      </c>
      <c r="H2505" s="53">
        <v>310.68</v>
      </c>
      <c r="I2505" s="54">
        <v>81.136920000000003</v>
      </c>
      <c r="J2505" s="46">
        <v>81.136920000000003</v>
      </c>
      <c r="K2505" s="54">
        <v>12.73602</v>
      </c>
      <c r="L2505" s="46">
        <v>11.1563</v>
      </c>
      <c r="M2505" s="53">
        <f t="shared" si="152"/>
        <v>1.57972</v>
      </c>
      <c r="N2505" s="11">
        <v>2.3724434051075569</v>
      </c>
      <c r="O2505" s="11">
        <v>2.078175941966284</v>
      </c>
      <c r="P2505" s="11">
        <v>0.2942674631412725</v>
      </c>
      <c r="Q2505" s="26">
        <v>214620</v>
      </c>
      <c r="R2505">
        <v>34560</v>
      </c>
      <c r="S2505">
        <v>3120</v>
      </c>
      <c r="T2505" s="27">
        <f t="shared" si="153"/>
        <v>252300</v>
      </c>
      <c r="U2505" s="46" t="str">
        <f t="shared" si="154"/>
        <v>MO</v>
      </c>
      <c r="V2505">
        <f t="shared" si="155"/>
        <v>598567.47110863659</v>
      </c>
    </row>
    <row r="2506" spans="1:22" x14ac:dyDescent="0.2">
      <c r="A2506" s="24">
        <v>40121</v>
      </c>
      <c r="B2506" s="25" t="s">
        <v>2724</v>
      </c>
      <c r="C2506" s="46">
        <v>631</v>
      </c>
      <c r="D2506" s="46">
        <v>631</v>
      </c>
      <c r="E2506" s="53">
        <v>631</v>
      </c>
      <c r="F2506" s="54">
        <v>418.36</v>
      </c>
      <c r="G2506" s="46">
        <v>418.36</v>
      </c>
      <c r="H2506" s="53">
        <v>418.36</v>
      </c>
      <c r="I2506" s="54"/>
      <c r="J2506" s="46">
        <v>81.10127</v>
      </c>
      <c r="K2506" s="54">
        <v>11.40781</v>
      </c>
      <c r="L2506" s="46">
        <v>15.92501</v>
      </c>
      <c r="M2506" s="53">
        <f t="shared" si="152"/>
        <v>-4.5172000000000008</v>
      </c>
      <c r="N2506" s="11">
        <v>2.1250267824029829</v>
      </c>
      <c r="O2506" s="11">
        <v>2.9664828534166792</v>
      </c>
      <c r="P2506" s="11">
        <v>-0.84145607101369646</v>
      </c>
      <c r="Q2506" s="26">
        <v>4350</v>
      </c>
      <c r="R2506">
        <v>175210</v>
      </c>
      <c r="S2506">
        <v>130170</v>
      </c>
      <c r="T2506" s="27">
        <f t="shared" si="153"/>
        <v>309730</v>
      </c>
      <c r="U2506" s="46" t="str">
        <f t="shared" si="154"/>
        <v>OK</v>
      </c>
      <c r="V2506">
        <f t="shared" si="155"/>
        <v>658184.54531367589</v>
      </c>
    </row>
    <row r="2507" spans="1:22" x14ac:dyDescent="0.2">
      <c r="A2507" s="24">
        <v>47173</v>
      </c>
      <c r="B2507" s="25" t="s">
        <v>2725</v>
      </c>
      <c r="C2507" s="46">
        <v>2139</v>
      </c>
      <c r="D2507" s="46">
        <v>2139</v>
      </c>
      <c r="E2507" s="53">
        <v>2139</v>
      </c>
      <c r="F2507" s="54">
        <v>1919.14</v>
      </c>
      <c r="G2507" s="46">
        <v>1919.14</v>
      </c>
      <c r="H2507" s="53">
        <v>1919.14</v>
      </c>
      <c r="I2507" s="54"/>
      <c r="J2507" s="46">
        <v>81.02431</v>
      </c>
      <c r="K2507" s="54">
        <v>11.538069999999999</v>
      </c>
      <c r="L2507" s="46">
        <v>16.0871</v>
      </c>
      <c r="M2507" s="53">
        <f t="shared" si="152"/>
        <v>-4.5490300000000001</v>
      </c>
      <c r="N2507" s="11">
        <v>2.1492913860978029</v>
      </c>
      <c r="O2507" s="11">
        <v>2.9966766935279452</v>
      </c>
      <c r="P2507" s="11">
        <v>-0.84738530743014151</v>
      </c>
      <c r="Q2507" s="26">
        <v>240</v>
      </c>
      <c r="R2507">
        <v>19630</v>
      </c>
      <c r="S2507">
        <v>14520</v>
      </c>
      <c r="T2507" s="27">
        <f t="shared" si="153"/>
        <v>34390</v>
      </c>
      <c r="U2507" s="46" t="str">
        <f t="shared" si="154"/>
        <v>TN</v>
      </c>
      <c r="V2507">
        <f t="shared" si="155"/>
        <v>73914.130767903436</v>
      </c>
    </row>
    <row r="2508" spans="1:22" x14ac:dyDescent="0.2">
      <c r="A2508" s="24">
        <v>13299</v>
      </c>
      <c r="B2508" s="25" t="s">
        <v>2726</v>
      </c>
      <c r="C2508" s="46">
        <v>1147</v>
      </c>
      <c r="D2508" s="46">
        <v>1147</v>
      </c>
      <c r="E2508" s="53">
        <v>529</v>
      </c>
      <c r="F2508" s="54">
        <v>245.32</v>
      </c>
      <c r="G2508" s="46">
        <v>245.32</v>
      </c>
      <c r="H2508" s="53">
        <v>0</v>
      </c>
      <c r="I2508" s="54">
        <v>81.010339999999999</v>
      </c>
      <c r="J2508" s="46">
        <v>81.010339999999999</v>
      </c>
      <c r="K2508" s="54">
        <v>15.817880000000001</v>
      </c>
      <c r="L2508" s="46">
        <v>23.359839999999998</v>
      </c>
      <c r="M2508" s="53">
        <f t="shared" ref="M2508:M2571" si="156">K2508-L2508</f>
        <v>-7.5419599999999978</v>
      </c>
      <c r="N2508" s="11">
        <v>2.946526865440124</v>
      </c>
      <c r="O2508" s="11">
        <v>4.3514299092155717</v>
      </c>
      <c r="P2508" s="11">
        <v>-1.4049030437754479</v>
      </c>
      <c r="Q2508" s="26">
        <v>21250</v>
      </c>
      <c r="R2508">
        <v>12240</v>
      </c>
      <c r="S2508">
        <v>51660</v>
      </c>
      <c r="T2508" s="27">
        <f t="shared" ref="T2508:T2571" si="157">SUM(Q2508:S2508)</f>
        <v>85150</v>
      </c>
      <c r="U2508" s="46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">
      <c r="A2509" s="24">
        <v>22079</v>
      </c>
      <c r="B2509" s="25" t="s">
        <v>2727</v>
      </c>
      <c r="C2509" s="46">
        <v>991</v>
      </c>
      <c r="D2509" s="46">
        <v>911</v>
      </c>
      <c r="E2509" s="53">
        <v>736</v>
      </c>
      <c r="F2509" s="54">
        <v>624.54</v>
      </c>
      <c r="G2509" s="46">
        <v>544.54</v>
      </c>
      <c r="H2509" s="53">
        <v>369.54</v>
      </c>
      <c r="I2509" s="54">
        <v>81.010339999999999</v>
      </c>
      <c r="J2509" s="46">
        <v>81.010339999999999</v>
      </c>
      <c r="K2509" s="54">
        <v>11.254580000000001</v>
      </c>
      <c r="L2509" s="46">
        <v>16.66948</v>
      </c>
      <c r="M2509" s="53">
        <f t="shared" si="156"/>
        <v>-5.4148999999999994</v>
      </c>
      <c r="N2509" s="11">
        <v>2.0964833675084851</v>
      </c>
      <c r="O2509" s="11">
        <v>3.105161415620604</v>
      </c>
      <c r="P2509" s="11">
        <v>-1.0086780481121189</v>
      </c>
      <c r="Q2509" s="26">
        <v>111590</v>
      </c>
      <c r="R2509">
        <v>47120</v>
      </c>
      <c r="S2509">
        <v>29670</v>
      </c>
      <c r="T2509" s="27">
        <f t="shared" si="157"/>
        <v>188380</v>
      </c>
      <c r="U2509" s="46" t="str">
        <f t="shared" si="158"/>
        <v>LA</v>
      </c>
      <c r="V2509">
        <f t="shared" si="159"/>
        <v>394935.53677124844</v>
      </c>
    </row>
    <row r="2510" spans="1:22" x14ac:dyDescent="0.2">
      <c r="A2510" s="24">
        <v>13221</v>
      </c>
      <c r="B2510" s="25" t="s">
        <v>2728</v>
      </c>
      <c r="C2510" s="46">
        <v>465</v>
      </c>
      <c r="D2510" s="46">
        <v>1147</v>
      </c>
      <c r="E2510" s="53">
        <v>354</v>
      </c>
      <c r="F2510" s="54">
        <v>0</v>
      </c>
      <c r="G2510" s="46">
        <v>536.86</v>
      </c>
      <c r="H2510" s="53">
        <v>0</v>
      </c>
      <c r="I2510" s="54">
        <v>80.883769999999998</v>
      </c>
      <c r="J2510" s="46">
        <v>80.883769999999998</v>
      </c>
      <c r="K2510" s="54">
        <v>13.730600000000001</v>
      </c>
      <c r="L2510" s="46">
        <v>22.011859999999999</v>
      </c>
      <c r="M2510" s="53">
        <f t="shared" si="156"/>
        <v>-8.2812599999999978</v>
      </c>
      <c r="N2510" s="11">
        <v>2.5577120182105419</v>
      </c>
      <c r="O2510" s="11">
        <v>4.1003305656830653</v>
      </c>
      <c r="P2510" s="11">
        <v>-1.5426185474725229</v>
      </c>
      <c r="Q2510" s="26">
        <v>640</v>
      </c>
      <c r="R2510">
        <v>41150</v>
      </c>
      <c r="S2510">
        <v>31910</v>
      </c>
      <c r="T2510" s="27">
        <f t="shared" si="157"/>
        <v>73700</v>
      </c>
      <c r="U2510" s="46" t="str">
        <f t="shared" si="158"/>
        <v>GA</v>
      </c>
      <c r="V2510">
        <f t="shared" si="159"/>
        <v>188503.37574211694</v>
      </c>
    </row>
    <row r="2511" spans="1:22" x14ac:dyDescent="0.2">
      <c r="A2511" s="24">
        <v>31179</v>
      </c>
      <c r="B2511" s="25" t="s">
        <v>2729</v>
      </c>
      <c r="C2511" s="46">
        <v>680</v>
      </c>
      <c r="D2511" s="46">
        <v>225</v>
      </c>
      <c r="E2511" s="53">
        <v>383</v>
      </c>
      <c r="F2511" s="54">
        <v>538.4</v>
      </c>
      <c r="G2511" s="46">
        <v>83.399990000000003</v>
      </c>
      <c r="H2511" s="53">
        <v>241.4</v>
      </c>
      <c r="I2511" s="54">
        <v>80.883769999999998</v>
      </c>
      <c r="J2511" s="46">
        <v>80.883769999999998</v>
      </c>
      <c r="K2511" s="54">
        <v>14.21668</v>
      </c>
      <c r="L2511" s="46">
        <v>10.314069999999999</v>
      </c>
      <c r="M2511" s="53">
        <f t="shared" si="156"/>
        <v>3.902610000000001</v>
      </c>
      <c r="N2511" s="11">
        <v>2.648258145678517</v>
      </c>
      <c r="O2511" s="11">
        <v>1.9212868189055681</v>
      </c>
      <c r="P2511" s="11">
        <v>0.7269713267729484</v>
      </c>
      <c r="Q2511" s="26">
        <v>216110</v>
      </c>
      <c r="R2511">
        <v>2030</v>
      </c>
      <c r="S2511">
        <v>49540</v>
      </c>
      <c r="T2511" s="27">
        <f t="shared" si="157"/>
        <v>267680</v>
      </c>
      <c r="U2511" s="46" t="str">
        <f t="shared" si="158"/>
        <v>NE</v>
      </c>
      <c r="V2511">
        <f t="shared" si="159"/>
        <v>708885.74043522542</v>
      </c>
    </row>
    <row r="2512" spans="1:22" x14ac:dyDescent="0.2">
      <c r="A2512" s="24">
        <v>45091</v>
      </c>
      <c r="B2512" s="25" t="s">
        <v>2730</v>
      </c>
      <c r="C2512" s="46">
        <v>1669</v>
      </c>
      <c r="D2512" s="46">
        <v>2365</v>
      </c>
      <c r="E2512" s="53">
        <v>1244</v>
      </c>
      <c r="F2512" s="54">
        <v>1209.2</v>
      </c>
      <c r="G2512" s="46">
        <v>1905.2</v>
      </c>
      <c r="H2512" s="53">
        <v>784.2</v>
      </c>
      <c r="I2512" s="54">
        <v>80.883769999999998</v>
      </c>
      <c r="J2512" s="46">
        <v>80.883769999999998</v>
      </c>
      <c r="K2512" s="54">
        <v>12.90094</v>
      </c>
      <c r="L2512" s="46">
        <v>20.518740000000001</v>
      </c>
      <c r="M2512" s="53">
        <f t="shared" si="156"/>
        <v>-7.6178000000000008</v>
      </c>
      <c r="N2512" s="11">
        <v>2.4031644126413338</v>
      </c>
      <c r="O2512" s="11">
        <v>3.8221947982271249</v>
      </c>
      <c r="P2512" s="11">
        <v>-1.4190303855857911</v>
      </c>
      <c r="Q2512" s="26">
        <v>1670</v>
      </c>
      <c r="R2512">
        <v>89910</v>
      </c>
      <c r="S2512">
        <v>21750</v>
      </c>
      <c r="T2512" s="27">
        <f t="shared" si="157"/>
        <v>113330</v>
      </c>
      <c r="U2512" s="46" t="str">
        <f t="shared" si="158"/>
        <v>SC</v>
      </c>
      <c r="V2512">
        <f t="shared" si="159"/>
        <v>272350.62288464239</v>
      </c>
    </row>
    <row r="2513" spans="1:22" x14ac:dyDescent="0.2">
      <c r="A2513" s="24">
        <v>13263</v>
      </c>
      <c r="B2513" s="25" t="s">
        <v>2731</v>
      </c>
      <c r="C2513" s="46">
        <v>819</v>
      </c>
      <c r="D2513" s="46">
        <v>992</v>
      </c>
      <c r="E2513" s="53">
        <v>370</v>
      </c>
      <c r="F2513" s="54">
        <v>185.06</v>
      </c>
      <c r="G2513" s="46">
        <v>358.06</v>
      </c>
      <c r="H2513" s="53">
        <v>0</v>
      </c>
      <c r="I2513" s="54">
        <v>80.757180000000005</v>
      </c>
      <c r="J2513" s="46">
        <v>80.757180000000005</v>
      </c>
      <c r="K2513" s="54">
        <v>13.613530000000001</v>
      </c>
      <c r="L2513" s="46">
        <v>21.730270000000001</v>
      </c>
      <c r="M2513" s="53">
        <f t="shared" si="156"/>
        <v>-8.1167400000000001</v>
      </c>
      <c r="N2513" s="11">
        <v>2.535904424516755</v>
      </c>
      <c r="O2513" s="11">
        <v>4.047876475751969</v>
      </c>
      <c r="P2513" s="11">
        <v>-1.5119720512352139</v>
      </c>
      <c r="Q2513" s="26">
        <v>1900</v>
      </c>
      <c r="R2513">
        <v>17890</v>
      </c>
      <c r="S2513">
        <v>23520</v>
      </c>
      <c r="T2513" s="27">
        <f t="shared" si="157"/>
        <v>43310</v>
      </c>
      <c r="U2513" s="46" t="str">
        <f t="shared" si="158"/>
        <v>GA</v>
      </c>
      <c r="V2513">
        <f t="shared" si="159"/>
        <v>109830.02062582066</v>
      </c>
    </row>
    <row r="2514" spans="1:22" x14ac:dyDescent="0.2">
      <c r="A2514" s="24">
        <v>37159</v>
      </c>
      <c r="B2514" s="25" t="s">
        <v>2732</v>
      </c>
      <c r="C2514" s="46">
        <v>1991</v>
      </c>
      <c r="D2514" s="46">
        <v>2341</v>
      </c>
      <c r="E2514" s="53">
        <v>1006</v>
      </c>
      <c r="F2514" s="54">
        <v>1713.52</v>
      </c>
      <c r="G2514" s="46">
        <v>2063.52</v>
      </c>
      <c r="H2514" s="53">
        <v>728.52</v>
      </c>
      <c r="I2514" s="54">
        <v>80.757180000000005</v>
      </c>
      <c r="J2514" s="46">
        <v>80.757180000000005</v>
      </c>
      <c r="K2514" s="54">
        <v>11.99854</v>
      </c>
      <c r="L2514" s="46">
        <v>19.78687</v>
      </c>
      <c r="M2514" s="53">
        <f t="shared" si="156"/>
        <v>-7.7883300000000002</v>
      </c>
      <c r="N2514" s="11">
        <v>2.2350669278094122</v>
      </c>
      <c r="O2514" s="11">
        <v>3.6858633418619449</v>
      </c>
      <c r="P2514" s="11">
        <v>-1.4507964140525329</v>
      </c>
      <c r="Q2514" s="26">
        <v>2410</v>
      </c>
      <c r="R2514">
        <v>104160</v>
      </c>
      <c r="S2514">
        <v>20230</v>
      </c>
      <c r="T2514" s="27">
        <f t="shared" si="157"/>
        <v>126800</v>
      </c>
      <c r="U2514" s="46" t="str">
        <f t="shared" si="158"/>
        <v>NC</v>
      </c>
      <c r="V2514">
        <f t="shared" si="159"/>
        <v>283406.48644623347</v>
      </c>
    </row>
    <row r="2515" spans="1:22" x14ac:dyDescent="0.2">
      <c r="A2515" s="24">
        <v>37165</v>
      </c>
      <c r="B2515" s="25" t="s">
        <v>2733</v>
      </c>
      <c r="C2515" s="46">
        <v>501</v>
      </c>
      <c r="D2515" s="46">
        <v>946</v>
      </c>
      <c r="E2515" s="53">
        <v>317</v>
      </c>
      <c r="F2515" s="54">
        <v>133.12</v>
      </c>
      <c r="G2515" s="46">
        <v>578.12</v>
      </c>
      <c r="H2515" s="53">
        <v>0</v>
      </c>
      <c r="I2515" s="54">
        <v>80.757180000000005</v>
      </c>
      <c r="J2515" s="46">
        <v>80.757180000000005</v>
      </c>
      <c r="K2515" s="54">
        <v>13.15775</v>
      </c>
      <c r="L2515" s="46">
        <v>22.3642</v>
      </c>
      <c r="M2515" s="53">
        <f t="shared" si="156"/>
        <v>-9.2064500000000002</v>
      </c>
      <c r="N2515" s="11">
        <v>2.4510025277562351</v>
      </c>
      <c r="O2515" s="11">
        <v>4.1659638411769473</v>
      </c>
      <c r="P2515" s="11">
        <v>-1.7149613134207129</v>
      </c>
      <c r="Q2515" s="26">
        <v>39890</v>
      </c>
      <c r="R2515">
        <v>6670</v>
      </c>
      <c r="S2515">
        <v>21640</v>
      </c>
      <c r="T2515" s="27">
        <f t="shared" si="157"/>
        <v>68200</v>
      </c>
      <c r="U2515" s="46" t="str">
        <f t="shared" si="158"/>
        <v>NC</v>
      </c>
      <c r="V2515">
        <f t="shared" si="159"/>
        <v>167158.37239297523</v>
      </c>
    </row>
    <row r="2516" spans="1:22" x14ac:dyDescent="0.2">
      <c r="A2516" s="24">
        <v>13207</v>
      </c>
      <c r="B2516" s="25" t="s">
        <v>2734</v>
      </c>
      <c r="C2516" s="46">
        <v>670</v>
      </c>
      <c r="D2516" s="46">
        <v>1570</v>
      </c>
      <c r="E2516" s="53">
        <v>503</v>
      </c>
      <c r="F2516" s="54">
        <v>130.94</v>
      </c>
      <c r="G2516" s="46">
        <v>1030.94</v>
      </c>
      <c r="H2516" s="53">
        <v>0</v>
      </c>
      <c r="I2516" s="54">
        <v>80.630610000000004</v>
      </c>
      <c r="J2516" s="46">
        <v>80.630610000000004</v>
      </c>
      <c r="K2516" s="54">
        <v>12.82297</v>
      </c>
      <c r="L2516" s="46">
        <v>21.835090000000001</v>
      </c>
      <c r="M2516" s="53">
        <f t="shared" si="156"/>
        <v>-9.0121200000000012</v>
      </c>
      <c r="N2516" s="11">
        <v>2.3886402981772989</v>
      </c>
      <c r="O2516" s="11">
        <v>4.0674021609914206</v>
      </c>
      <c r="P2516" s="11">
        <v>-1.678761862814123</v>
      </c>
      <c r="Q2516" s="26">
        <v>40</v>
      </c>
      <c r="R2516">
        <v>26800</v>
      </c>
      <c r="S2516">
        <v>21580</v>
      </c>
      <c r="T2516" s="27">
        <f t="shared" si="157"/>
        <v>48420</v>
      </c>
      <c r="U2516" s="46" t="str">
        <f t="shared" si="158"/>
        <v>GA</v>
      </c>
      <c r="V2516">
        <f t="shared" si="159"/>
        <v>115657.96323774481</v>
      </c>
    </row>
    <row r="2517" spans="1:22" x14ac:dyDescent="0.2">
      <c r="A2517" s="24">
        <v>51081</v>
      </c>
      <c r="B2517" s="25" t="s">
        <v>2735</v>
      </c>
      <c r="C2517" s="46">
        <v>963</v>
      </c>
      <c r="D2517" s="46">
        <v>918</v>
      </c>
      <c r="E2517" s="53">
        <v>344</v>
      </c>
      <c r="F2517" s="54">
        <v>639.17999999999995</v>
      </c>
      <c r="G2517" s="46">
        <v>594.17999999999995</v>
      </c>
      <c r="H2517" s="53">
        <v>20.17999</v>
      </c>
      <c r="I2517" s="54">
        <v>80.630610000000004</v>
      </c>
      <c r="J2517" s="46">
        <v>80.630610000000004</v>
      </c>
      <c r="K2517" s="54">
        <v>12.273540000000001</v>
      </c>
      <c r="L2517" s="46">
        <v>19.32704</v>
      </c>
      <c r="M2517" s="53">
        <f t="shared" si="156"/>
        <v>-7.0534999999999997</v>
      </c>
      <c r="N2517" s="11">
        <v>2.2862934441311968</v>
      </c>
      <c r="O2517" s="11">
        <v>3.600207018224685</v>
      </c>
      <c r="P2517" s="11">
        <v>-1.3139135740934891</v>
      </c>
      <c r="Q2517" s="26">
        <v>29650</v>
      </c>
      <c r="R2517">
        <v>15240</v>
      </c>
      <c r="S2517">
        <v>4400</v>
      </c>
      <c r="T2517" s="27">
        <f t="shared" si="157"/>
        <v>49290</v>
      </c>
      <c r="U2517" s="46" t="str">
        <f t="shared" si="158"/>
        <v>VA</v>
      </c>
      <c r="V2517">
        <f t="shared" si="159"/>
        <v>112691.40386122669</v>
      </c>
    </row>
    <row r="2518" spans="1:22" x14ac:dyDescent="0.2">
      <c r="A2518" s="24">
        <v>28045</v>
      </c>
      <c r="B2518" s="25" t="s">
        <v>2736</v>
      </c>
      <c r="C2518" s="46">
        <v>1108</v>
      </c>
      <c r="D2518" s="46">
        <v>919</v>
      </c>
      <c r="E2518" s="53">
        <v>837</v>
      </c>
      <c r="F2518" s="54">
        <v>705.54</v>
      </c>
      <c r="G2518" s="46">
        <v>516.54</v>
      </c>
      <c r="H2518" s="53">
        <v>434.54</v>
      </c>
      <c r="I2518" s="54">
        <v>80.504019999999997</v>
      </c>
      <c r="J2518" s="46">
        <v>80.504019999999997</v>
      </c>
      <c r="K2518" s="54">
        <v>11.17667</v>
      </c>
      <c r="L2518" s="46">
        <v>16.71678</v>
      </c>
      <c r="M2518" s="53">
        <f t="shared" si="156"/>
        <v>-5.5401100000000003</v>
      </c>
      <c r="N2518" s="11">
        <v>2.0819704297389201</v>
      </c>
      <c r="O2518" s="11">
        <v>3.113972376427951</v>
      </c>
      <c r="P2518" s="11">
        <v>-1.0320019466890309</v>
      </c>
      <c r="Q2518" s="26">
        <v>3980</v>
      </c>
      <c r="R2518">
        <v>20910</v>
      </c>
      <c r="S2518">
        <v>13920</v>
      </c>
      <c r="T2518" s="27">
        <f t="shared" si="157"/>
        <v>38810</v>
      </c>
      <c r="U2518" s="46" t="str">
        <f t="shared" si="158"/>
        <v>MS</v>
      </c>
      <c r="V2518">
        <f t="shared" si="159"/>
        <v>80801.272378167487</v>
      </c>
    </row>
    <row r="2519" spans="1:22" x14ac:dyDescent="0.2">
      <c r="A2519" s="24">
        <v>28117</v>
      </c>
      <c r="B2519" s="25" t="s">
        <v>2737</v>
      </c>
      <c r="C2519" s="46">
        <v>921</v>
      </c>
      <c r="D2519" s="46">
        <v>469</v>
      </c>
      <c r="E2519" s="53">
        <v>386</v>
      </c>
      <c r="F2519" s="54">
        <v>652.6</v>
      </c>
      <c r="G2519" s="46">
        <v>200.6</v>
      </c>
      <c r="H2519" s="53">
        <v>117.6</v>
      </c>
      <c r="I2519" s="54">
        <v>80.504019999999997</v>
      </c>
      <c r="J2519" s="46">
        <v>80.504019999999997</v>
      </c>
      <c r="K2519" s="54">
        <v>11.50597</v>
      </c>
      <c r="L2519" s="46">
        <v>16.594100000000001</v>
      </c>
      <c r="M2519" s="53">
        <f t="shared" si="156"/>
        <v>-5.0881300000000014</v>
      </c>
      <c r="N2519" s="11">
        <v>2.1433118545562428</v>
      </c>
      <c r="O2519" s="11">
        <v>3.0911197618011999</v>
      </c>
      <c r="P2519" s="11">
        <v>-0.94780790724495689</v>
      </c>
      <c r="Q2519" s="26">
        <v>41870</v>
      </c>
      <c r="R2519">
        <v>30780</v>
      </c>
      <c r="S2519">
        <v>830</v>
      </c>
      <c r="T2519" s="27">
        <f t="shared" si="157"/>
        <v>73480</v>
      </c>
      <c r="U2519" s="46" t="str">
        <f t="shared" si="158"/>
        <v>MS</v>
      </c>
      <c r="V2519">
        <f t="shared" si="159"/>
        <v>157490.55507279272</v>
      </c>
    </row>
    <row r="2520" spans="1:22" x14ac:dyDescent="0.2">
      <c r="A2520" s="24">
        <v>28095</v>
      </c>
      <c r="B2520" s="25" t="s">
        <v>2738</v>
      </c>
      <c r="C2520" s="46">
        <v>940</v>
      </c>
      <c r="D2520" s="46">
        <v>475</v>
      </c>
      <c r="E2520" s="53">
        <v>330</v>
      </c>
      <c r="F2520" s="54">
        <v>636.52</v>
      </c>
      <c r="G2520" s="46">
        <v>171.52</v>
      </c>
      <c r="H2520" s="53">
        <v>26.520019999999999</v>
      </c>
      <c r="I2520" s="54">
        <v>80.377449999999996</v>
      </c>
      <c r="J2520" s="46">
        <v>80.377449999999996</v>
      </c>
      <c r="K2520" s="54">
        <v>11.371600000000001</v>
      </c>
      <c r="L2520" s="46">
        <v>16.221810000000001</v>
      </c>
      <c r="M2520" s="53">
        <f t="shared" si="156"/>
        <v>-4.8502100000000006</v>
      </c>
      <c r="N2520" s="11">
        <v>2.1182816472902131</v>
      </c>
      <c r="O2520" s="11">
        <v>3.021770235395973</v>
      </c>
      <c r="P2520" s="11">
        <v>-0.90348858810576016</v>
      </c>
      <c r="Q2520" s="26">
        <v>80830</v>
      </c>
      <c r="R2520">
        <v>74250</v>
      </c>
      <c r="S2520">
        <v>6190</v>
      </c>
      <c r="T2520" s="27">
        <f t="shared" si="157"/>
        <v>161270</v>
      </c>
      <c r="U2520" s="46" t="str">
        <f t="shared" si="158"/>
        <v>MS</v>
      </c>
      <c r="V2520">
        <f t="shared" si="159"/>
        <v>341615.28125849267</v>
      </c>
    </row>
    <row r="2521" spans="1:22" x14ac:dyDescent="0.2">
      <c r="A2521" s="24">
        <v>13083</v>
      </c>
      <c r="B2521" s="25" t="s">
        <v>2739</v>
      </c>
      <c r="C2521" s="46">
        <v>1189</v>
      </c>
      <c r="D2521" s="46">
        <v>1668</v>
      </c>
      <c r="E2521" s="53">
        <v>870</v>
      </c>
      <c r="F2521" s="54">
        <v>911.6</v>
      </c>
      <c r="G2521" s="46">
        <v>1390.6</v>
      </c>
      <c r="H2521" s="53">
        <v>592.6</v>
      </c>
      <c r="I2521" s="54"/>
      <c r="J2521" s="46">
        <v>80.312359999999998</v>
      </c>
      <c r="K2521" s="54">
        <v>11.34651</v>
      </c>
      <c r="L2521" s="46">
        <v>17.698699999999999</v>
      </c>
      <c r="M2521" s="53">
        <f t="shared" si="156"/>
        <v>-6.3521899999999984</v>
      </c>
      <c r="N2521" s="11">
        <v>2.1136079262192542</v>
      </c>
      <c r="O2521" s="11">
        <v>3.2968827069977209</v>
      </c>
      <c r="P2521" s="11">
        <v>-1.1832747807784669</v>
      </c>
      <c r="Q2521" s="26">
        <v>1770</v>
      </c>
      <c r="R2521">
        <v>15490</v>
      </c>
      <c r="S2521">
        <v>1320</v>
      </c>
      <c r="T2521" s="27">
        <f t="shared" si="157"/>
        <v>18580</v>
      </c>
      <c r="U2521" s="46" t="str">
        <f t="shared" si="158"/>
        <v>GA</v>
      </c>
      <c r="V2521">
        <f t="shared" si="159"/>
        <v>39270.835269153744</v>
      </c>
    </row>
    <row r="2522" spans="1:22" x14ac:dyDescent="0.2">
      <c r="A2522" s="24">
        <v>28141</v>
      </c>
      <c r="B2522" s="25" t="s">
        <v>2740</v>
      </c>
      <c r="C2522" s="46">
        <v>887</v>
      </c>
      <c r="D2522" s="46">
        <v>887</v>
      </c>
      <c r="E2522" s="53">
        <v>887</v>
      </c>
      <c r="F2522" s="54">
        <v>583.38</v>
      </c>
      <c r="G2522" s="46">
        <v>583.38</v>
      </c>
      <c r="H2522" s="53">
        <v>583.38</v>
      </c>
      <c r="I2522" s="54">
        <v>80.250870000000006</v>
      </c>
      <c r="J2522" s="46">
        <v>80.250870000000006</v>
      </c>
      <c r="K2522" s="54">
        <v>11.47603</v>
      </c>
      <c r="L2522" s="46">
        <v>16.733149999999998</v>
      </c>
      <c r="M2522" s="53">
        <f t="shared" si="156"/>
        <v>-5.2571199999999987</v>
      </c>
      <c r="N2522" s="11">
        <v>2.13773468401561</v>
      </c>
      <c r="O2522" s="11">
        <v>3.1170217512359049</v>
      </c>
      <c r="P2522" s="11">
        <v>-0.97928706722029624</v>
      </c>
      <c r="Q2522" s="26">
        <v>11740</v>
      </c>
      <c r="R2522">
        <v>21940</v>
      </c>
      <c r="S2522">
        <v>380</v>
      </c>
      <c r="T2522" s="27">
        <f t="shared" si="157"/>
        <v>34060</v>
      </c>
      <c r="U2522" s="46" t="str">
        <f t="shared" si="158"/>
        <v>MS</v>
      </c>
      <c r="V2522">
        <f t="shared" si="159"/>
        <v>72811.243337571679</v>
      </c>
    </row>
    <row r="2523" spans="1:22" x14ac:dyDescent="0.2">
      <c r="A2523" s="24">
        <v>28093</v>
      </c>
      <c r="B2523" s="25" t="s">
        <v>2741</v>
      </c>
      <c r="C2523" s="46">
        <v>1083</v>
      </c>
      <c r="D2523" s="46">
        <v>827</v>
      </c>
      <c r="E2523" s="53">
        <v>714</v>
      </c>
      <c r="F2523" s="54">
        <v>795.24</v>
      </c>
      <c r="G2523" s="46">
        <v>539.24</v>
      </c>
      <c r="H2523" s="53">
        <v>426.24</v>
      </c>
      <c r="I2523" s="54">
        <v>79.997709999999998</v>
      </c>
      <c r="J2523" s="46">
        <v>79.997709999999998</v>
      </c>
      <c r="K2523" s="54">
        <v>11.349930000000001</v>
      </c>
      <c r="L2523" s="46">
        <v>16.457229999999999</v>
      </c>
      <c r="M2523" s="53">
        <f t="shared" si="156"/>
        <v>-5.1072999999999986</v>
      </c>
      <c r="N2523" s="11">
        <v>2.1142449978040561</v>
      </c>
      <c r="O2523" s="11">
        <v>3.065623858932244</v>
      </c>
      <c r="P2523" s="11">
        <v>-0.9513788611281877</v>
      </c>
      <c r="Q2523" s="26">
        <v>57870</v>
      </c>
      <c r="R2523">
        <v>84730</v>
      </c>
      <c r="S2523">
        <v>1920</v>
      </c>
      <c r="T2523" s="27">
        <f t="shared" si="157"/>
        <v>144520</v>
      </c>
      <c r="U2523" s="46" t="str">
        <f t="shared" si="158"/>
        <v>MS</v>
      </c>
      <c r="V2523">
        <f t="shared" si="159"/>
        <v>305550.68708264217</v>
      </c>
    </row>
    <row r="2524" spans="1:22" x14ac:dyDescent="0.2">
      <c r="A2524" s="24">
        <v>20133</v>
      </c>
      <c r="B2524" s="25" t="s">
        <v>2742</v>
      </c>
      <c r="C2524" s="46">
        <v>478</v>
      </c>
      <c r="D2524" s="46">
        <v>536</v>
      </c>
      <c r="E2524" s="53">
        <v>531</v>
      </c>
      <c r="F2524" s="54">
        <v>374.18</v>
      </c>
      <c r="G2524" s="46">
        <v>432.18</v>
      </c>
      <c r="H2524" s="53">
        <v>427.18</v>
      </c>
      <c r="I2524" s="54">
        <v>79.871129999999994</v>
      </c>
      <c r="J2524" s="46">
        <v>79.871129999999994</v>
      </c>
      <c r="K2524" s="54">
        <v>14.156459999999999</v>
      </c>
      <c r="L2524" s="46">
        <v>11.57747</v>
      </c>
      <c r="M2524" s="53">
        <f t="shared" si="156"/>
        <v>2.5789899999999992</v>
      </c>
      <c r="N2524" s="11">
        <v>2.6370404699952519</v>
      </c>
      <c r="O2524" s="11">
        <v>2.1566307487999068</v>
      </c>
      <c r="P2524" s="11">
        <v>0.48040972119534492</v>
      </c>
      <c r="Q2524" s="26">
        <v>86880</v>
      </c>
      <c r="R2524">
        <v>188790</v>
      </c>
      <c r="S2524">
        <v>25490</v>
      </c>
      <c r="T2524" s="27">
        <f t="shared" si="157"/>
        <v>301160</v>
      </c>
      <c r="U2524" s="46" t="str">
        <f t="shared" si="158"/>
        <v>KS</v>
      </c>
      <c r="V2524">
        <f t="shared" si="159"/>
        <v>794171.10794377001</v>
      </c>
    </row>
    <row r="2525" spans="1:22" x14ac:dyDescent="0.2">
      <c r="A2525" s="24">
        <v>1035</v>
      </c>
      <c r="B2525" s="25" t="s">
        <v>2743</v>
      </c>
      <c r="C2525" s="46">
        <v>1008</v>
      </c>
      <c r="D2525" s="46">
        <v>1008</v>
      </c>
      <c r="E2525" s="53">
        <v>1008</v>
      </c>
      <c r="F2525" s="54">
        <v>598.1</v>
      </c>
      <c r="G2525" s="46">
        <v>598.1</v>
      </c>
      <c r="H2525" s="53">
        <v>598.1</v>
      </c>
      <c r="I2525" s="54">
        <v>79.744550000000004</v>
      </c>
      <c r="J2525" s="46">
        <v>79.744550000000004</v>
      </c>
      <c r="K2525" s="54">
        <v>11.525880000000001</v>
      </c>
      <c r="L2525" s="46">
        <v>16.780419999999999</v>
      </c>
      <c r="M2525" s="53">
        <f t="shared" si="156"/>
        <v>-5.2545399999999987</v>
      </c>
      <c r="N2525" s="11">
        <v>2.1470206543379402</v>
      </c>
      <c r="O2525" s="11">
        <v>3.1258271236960171</v>
      </c>
      <c r="P2525" s="11">
        <v>-0.97880646935807736</v>
      </c>
      <c r="Q2525" s="26">
        <v>18580</v>
      </c>
      <c r="R2525">
        <v>53280</v>
      </c>
      <c r="S2525">
        <v>380</v>
      </c>
      <c r="T2525" s="27">
        <f t="shared" si="157"/>
        <v>72240</v>
      </c>
      <c r="U2525" s="46" t="str">
        <f t="shared" si="158"/>
        <v>AL</v>
      </c>
      <c r="V2525">
        <f t="shared" si="159"/>
        <v>155100.77206937279</v>
      </c>
    </row>
    <row r="2526" spans="1:22" x14ac:dyDescent="0.2">
      <c r="A2526" s="24">
        <v>1111</v>
      </c>
      <c r="B2526" s="25" t="s">
        <v>2744</v>
      </c>
      <c r="C2526" s="46">
        <v>555</v>
      </c>
      <c r="D2526" s="46">
        <v>698</v>
      </c>
      <c r="E2526" s="53">
        <v>313</v>
      </c>
      <c r="F2526" s="54">
        <v>248.24</v>
      </c>
      <c r="G2526" s="46">
        <v>391.24</v>
      </c>
      <c r="H2526" s="53">
        <v>6.2399899999999997</v>
      </c>
      <c r="I2526" s="54">
        <v>79.744550000000004</v>
      </c>
      <c r="J2526" s="46">
        <v>79.744550000000004</v>
      </c>
      <c r="K2526" s="54">
        <v>11.542899999999999</v>
      </c>
      <c r="L2526" s="46">
        <v>16.544229999999999</v>
      </c>
      <c r="M2526" s="53">
        <f t="shared" si="156"/>
        <v>-5.0013299999999994</v>
      </c>
      <c r="N2526" s="11">
        <v>2.1501911100026549</v>
      </c>
      <c r="O2526" s="11">
        <v>3.081830065914045</v>
      </c>
      <c r="P2526" s="11">
        <v>-0.93163895591138968</v>
      </c>
      <c r="Q2526" s="26">
        <v>130</v>
      </c>
      <c r="R2526">
        <v>67580</v>
      </c>
      <c r="S2526">
        <v>29290</v>
      </c>
      <c r="T2526" s="27">
        <f t="shared" si="157"/>
        <v>97000</v>
      </c>
      <c r="U2526" s="46" t="str">
        <f t="shared" si="158"/>
        <v>AL</v>
      </c>
      <c r="V2526">
        <f t="shared" si="159"/>
        <v>208568.53767025753</v>
      </c>
    </row>
    <row r="2527" spans="1:22" x14ac:dyDescent="0.2">
      <c r="A2527" s="24">
        <v>13281</v>
      </c>
      <c r="B2527" s="25" t="s">
        <v>2745</v>
      </c>
      <c r="C2527" s="46">
        <v>1291.95</v>
      </c>
      <c r="D2527" s="46">
        <v>1801.42</v>
      </c>
      <c r="E2527" s="53">
        <v>726.26400000000001</v>
      </c>
      <c r="F2527" s="54">
        <v>1053.9829999999999</v>
      </c>
      <c r="G2527" s="46">
        <v>1563.4480000000001</v>
      </c>
      <c r="H2527" s="53">
        <v>488.29649999999998</v>
      </c>
      <c r="I2527" s="54">
        <v>79.744550000000004</v>
      </c>
      <c r="J2527" s="46">
        <v>79.744550000000004</v>
      </c>
      <c r="K2527" s="54">
        <v>11.38095</v>
      </c>
      <c r="L2527" s="46">
        <v>18.715579999999999</v>
      </c>
      <c r="M2527" s="53">
        <f t="shared" si="156"/>
        <v>-7.3346299999999989</v>
      </c>
      <c r="N2527" s="11">
        <v>2.120023348845153</v>
      </c>
      <c r="O2527" s="11">
        <v>3.4863053248788001</v>
      </c>
      <c r="P2527" s="11">
        <v>-1.366281976033646</v>
      </c>
      <c r="Q2527" s="26">
        <v>160</v>
      </c>
      <c r="R2527">
        <v>7410</v>
      </c>
      <c r="S2527">
        <v>1300</v>
      </c>
      <c r="T2527" s="27">
        <f t="shared" si="157"/>
        <v>8870</v>
      </c>
      <c r="U2527" s="46" t="str">
        <f t="shared" si="158"/>
        <v>GA</v>
      </c>
      <c r="V2527">
        <f t="shared" si="159"/>
        <v>18804.607104256505</v>
      </c>
    </row>
    <row r="2528" spans="1:22" x14ac:dyDescent="0.2">
      <c r="A2528" s="24">
        <v>39001</v>
      </c>
      <c r="B2528" s="25" t="s">
        <v>2746</v>
      </c>
      <c r="C2528" s="46">
        <v>1476</v>
      </c>
      <c r="D2528" s="46">
        <v>1476</v>
      </c>
      <c r="E2528" s="53">
        <v>193</v>
      </c>
      <c r="F2528" s="54">
        <v>1018.54</v>
      </c>
      <c r="G2528" s="46">
        <v>1018.54</v>
      </c>
      <c r="H2528" s="53">
        <v>0</v>
      </c>
      <c r="I2528" s="54">
        <v>79.744550000000004</v>
      </c>
      <c r="J2528" s="46">
        <v>79.744550000000004</v>
      </c>
      <c r="K2528" s="54">
        <v>24.887640000000001</v>
      </c>
      <c r="L2528" s="46">
        <v>23.155290000000001</v>
      </c>
      <c r="M2528" s="53">
        <f t="shared" si="156"/>
        <v>1.7323500000000003</v>
      </c>
      <c r="N2528" s="11">
        <v>4.6360258060752928</v>
      </c>
      <c r="O2528" s="11">
        <v>4.3133266949842231</v>
      </c>
      <c r="P2528" s="11">
        <v>0.32269911109106902</v>
      </c>
      <c r="Q2528" s="26">
        <v>29890</v>
      </c>
      <c r="R2528">
        <v>80600</v>
      </c>
      <c r="S2528">
        <v>9770</v>
      </c>
      <c r="T2528" s="27">
        <f t="shared" si="157"/>
        <v>120260</v>
      </c>
      <c r="U2528" s="46" t="str">
        <f t="shared" si="158"/>
        <v>OH</v>
      </c>
      <c r="V2528">
        <f t="shared" si="159"/>
        <v>557528.46343861474</v>
      </c>
    </row>
    <row r="2529" spans="1:22" x14ac:dyDescent="0.2">
      <c r="A2529" s="24">
        <v>45007</v>
      </c>
      <c r="B2529" s="25" t="s">
        <v>2747</v>
      </c>
      <c r="C2529" s="46">
        <v>1661</v>
      </c>
      <c r="D2529" s="46">
        <v>2761</v>
      </c>
      <c r="E2529" s="53">
        <v>1360</v>
      </c>
      <c r="F2529" s="54">
        <v>1293.98</v>
      </c>
      <c r="G2529" s="46">
        <v>2393.98</v>
      </c>
      <c r="H2529" s="53">
        <v>992.98</v>
      </c>
      <c r="I2529" s="54">
        <v>79.744550000000004</v>
      </c>
      <c r="J2529" s="46">
        <v>79.744550000000004</v>
      </c>
      <c r="K2529" s="54">
        <v>12.127689999999999</v>
      </c>
      <c r="L2529" s="46">
        <v>19.202179999999998</v>
      </c>
      <c r="M2529" s="53">
        <f t="shared" si="156"/>
        <v>-7.0744899999999991</v>
      </c>
      <c r="N2529" s="11">
        <v>2.2591247626565338</v>
      </c>
      <c r="O2529" s="11">
        <v>3.576948317032183</v>
      </c>
      <c r="P2529" s="11">
        <v>-1.3178235543756489</v>
      </c>
      <c r="Q2529" s="26">
        <v>1130</v>
      </c>
      <c r="R2529">
        <v>134930</v>
      </c>
      <c r="S2529">
        <v>47980</v>
      </c>
      <c r="T2529" s="27">
        <f t="shared" si="157"/>
        <v>184040</v>
      </c>
      <c r="U2529" s="46" t="str">
        <f t="shared" si="158"/>
        <v>SC</v>
      </c>
      <c r="V2529">
        <f t="shared" si="159"/>
        <v>415769.32131930848</v>
      </c>
    </row>
    <row r="2530" spans="1:22" x14ac:dyDescent="0.2">
      <c r="A2530" s="24">
        <v>13159</v>
      </c>
      <c r="B2530" s="25" t="s">
        <v>2748</v>
      </c>
      <c r="C2530" s="46">
        <v>790</v>
      </c>
      <c r="D2530" s="46">
        <v>1381</v>
      </c>
      <c r="E2530" s="53">
        <v>327</v>
      </c>
      <c r="F2530" s="54">
        <v>218.98</v>
      </c>
      <c r="G2530" s="46">
        <v>809.98</v>
      </c>
      <c r="H2530" s="53">
        <v>0</v>
      </c>
      <c r="I2530" s="54">
        <v>79.61797</v>
      </c>
      <c r="J2530" s="46">
        <v>79.61797</v>
      </c>
      <c r="K2530" s="54">
        <v>13.03556</v>
      </c>
      <c r="L2530" s="46">
        <v>21.02384</v>
      </c>
      <c r="M2530" s="53">
        <f t="shared" si="156"/>
        <v>-7.9882799999999996</v>
      </c>
      <c r="N2530" s="11">
        <v>2.428241189467657</v>
      </c>
      <c r="O2530" s="11">
        <v>3.9162839378421568</v>
      </c>
      <c r="P2530" s="11">
        <v>-1.4880427483745</v>
      </c>
      <c r="Q2530" s="26">
        <v>260</v>
      </c>
      <c r="R2530">
        <v>27310</v>
      </c>
      <c r="S2530">
        <v>24280</v>
      </c>
      <c r="T2530" s="27">
        <f t="shared" si="157"/>
        <v>51850</v>
      </c>
      <c r="U2530" s="46" t="str">
        <f t="shared" si="158"/>
        <v>GA</v>
      </c>
      <c r="V2530">
        <f t="shared" si="159"/>
        <v>125904.30567389801</v>
      </c>
    </row>
    <row r="2531" spans="1:22" x14ac:dyDescent="0.2">
      <c r="A2531" s="24">
        <v>36025</v>
      </c>
      <c r="B2531" s="25" t="s">
        <v>2749</v>
      </c>
      <c r="C2531" s="46">
        <v>1044</v>
      </c>
      <c r="D2531" s="46">
        <v>381</v>
      </c>
      <c r="E2531" s="53">
        <v>86</v>
      </c>
      <c r="F2531" s="54">
        <v>889.36</v>
      </c>
      <c r="G2531" s="46">
        <v>226.36</v>
      </c>
      <c r="H2531" s="53">
        <v>0</v>
      </c>
      <c r="I2531" s="54"/>
      <c r="J2531" s="46">
        <v>79.590900000000005</v>
      </c>
      <c r="K2531" s="54">
        <v>23.543759999999999</v>
      </c>
      <c r="L2531" s="46">
        <v>21.679459999999999</v>
      </c>
      <c r="M2531" s="53">
        <f t="shared" si="156"/>
        <v>1.8643000000000001</v>
      </c>
      <c r="N2531" s="11">
        <v>4.3856902033315821</v>
      </c>
      <c r="O2531" s="11">
        <v>4.0384116783181154</v>
      </c>
      <c r="P2531" s="11">
        <v>0.34727852501346718</v>
      </c>
      <c r="Q2531" s="26">
        <v>23490</v>
      </c>
      <c r="R2531">
        <v>126760</v>
      </c>
      <c r="S2531">
        <v>8450</v>
      </c>
      <c r="T2531" s="27">
        <f t="shared" si="157"/>
        <v>158700</v>
      </c>
      <c r="U2531" s="46" t="str">
        <f t="shared" si="158"/>
        <v>NY</v>
      </c>
      <c r="V2531">
        <f t="shared" si="159"/>
        <v>696009.0352687221</v>
      </c>
    </row>
    <row r="2532" spans="1:22" x14ac:dyDescent="0.2">
      <c r="A2532" s="24">
        <v>37037</v>
      </c>
      <c r="B2532" s="25" t="s">
        <v>2750</v>
      </c>
      <c r="C2532" s="46">
        <v>1009</v>
      </c>
      <c r="D2532" s="46">
        <v>1214</v>
      </c>
      <c r="E2532" s="53">
        <v>597</v>
      </c>
      <c r="F2532" s="54">
        <v>702.3</v>
      </c>
      <c r="G2532" s="46">
        <v>907.3</v>
      </c>
      <c r="H2532" s="53">
        <v>290.3</v>
      </c>
      <c r="I2532" s="54">
        <v>79.491389999999996</v>
      </c>
      <c r="J2532" s="46">
        <v>79.491389999999996</v>
      </c>
      <c r="K2532" s="54">
        <v>12.4153</v>
      </c>
      <c r="L2532" s="46">
        <v>20.12285</v>
      </c>
      <c r="M2532" s="53">
        <f t="shared" si="156"/>
        <v>-7.7075499999999995</v>
      </c>
      <c r="N2532" s="11">
        <v>2.3127002475994738</v>
      </c>
      <c r="O2532" s="11">
        <v>3.748449105330284</v>
      </c>
      <c r="P2532" s="11">
        <v>-1.43574885773081</v>
      </c>
      <c r="Q2532" s="26">
        <v>4120</v>
      </c>
      <c r="R2532">
        <v>80980</v>
      </c>
      <c r="S2532">
        <v>19380</v>
      </c>
      <c r="T2532" s="27">
        <f t="shared" si="157"/>
        <v>104480</v>
      </c>
      <c r="U2532" s="46" t="str">
        <f t="shared" si="158"/>
        <v>NC</v>
      </c>
      <c r="V2532">
        <f t="shared" si="159"/>
        <v>241630.92186919303</v>
      </c>
    </row>
    <row r="2533" spans="1:22" x14ac:dyDescent="0.2">
      <c r="A2533" s="24">
        <v>1131</v>
      </c>
      <c r="B2533" s="25" t="s">
        <v>2751</v>
      </c>
      <c r="C2533" s="46">
        <v>914</v>
      </c>
      <c r="D2533" s="46">
        <v>914</v>
      </c>
      <c r="E2533" s="53">
        <v>851</v>
      </c>
      <c r="F2533" s="54">
        <v>500.92</v>
      </c>
      <c r="G2533" s="46">
        <v>500.92</v>
      </c>
      <c r="H2533" s="53">
        <v>437.92</v>
      </c>
      <c r="I2533" s="54">
        <v>79.364810000000006</v>
      </c>
      <c r="J2533" s="46">
        <v>79.364810000000006</v>
      </c>
      <c r="K2533" s="54">
        <v>11.43294</v>
      </c>
      <c r="L2533" s="46">
        <v>16.62303</v>
      </c>
      <c r="M2533" s="53">
        <f t="shared" si="156"/>
        <v>-5.1900899999999996</v>
      </c>
      <c r="N2533" s="11">
        <v>2.129707954603588</v>
      </c>
      <c r="O2533" s="11">
        <v>3.096508791318251</v>
      </c>
      <c r="P2533" s="11">
        <v>-0.96680083671466277</v>
      </c>
      <c r="Q2533" s="26">
        <v>10140</v>
      </c>
      <c r="R2533">
        <v>44330</v>
      </c>
      <c r="S2533">
        <v>520</v>
      </c>
      <c r="T2533" s="27">
        <f t="shared" si="157"/>
        <v>54990</v>
      </c>
      <c r="U2533" s="46" t="str">
        <f t="shared" si="158"/>
        <v>AL</v>
      </c>
      <c r="V2533">
        <f t="shared" si="159"/>
        <v>117112.6404236513</v>
      </c>
    </row>
    <row r="2534" spans="1:22" x14ac:dyDescent="0.2">
      <c r="A2534" s="24">
        <v>28057</v>
      </c>
      <c r="B2534" s="25" t="s">
        <v>2752</v>
      </c>
      <c r="C2534" s="46">
        <v>772</v>
      </c>
      <c r="D2534" s="46">
        <v>304</v>
      </c>
      <c r="E2534" s="53">
        <v>319</v>
      </c>
      <c r="F2534" s="54">
        <v>462.84</v>
      </c>
      <c r="G2534" s="46">
        <v>0</v>
      </c>
      <c r="H2534" s="53">
        <v>9.8399959999999993</v>
      </c>
      <c r="I2534" s="54">
        <v>79.364810000000006</v>
      </c>
      <c r="J2534" s="46">
        <v>79.364810000000006</v>
      </c>
      <c r="K2534" s="54">
        <v>11.461510000000001</v>
      </c>
      <c r="L2534" s="46">
        <v>16.529019999999999</v>
      </c>
      <c r="M2534" s="53">
        <f t="shared" si="156"/>
        <v>-5.0675099999999986</v>
      </c>
      <c r="N2534" s="11">
        <v>2.1350299239538191</v>
      </c>
      <c r="O2534" s="11">
        <v>3.078996773865847</v>
      </c>
      <c r="P2534" s="11">
        <v>-0.94396684991202839</v>
      </c>
      <c r="Q2534" s="26">
        <v>24180</v>
      </c>
      <c r="R2534">
        <v>31790</v>
      </c>
      <c r="S2534">
        <v>590</v>
      </c>
      <c r="T2534" s="27">
        <f t="shared" si="157"/>
        <v>56560</v>
      </c>
      <c r="U2534" s="46" t="str">
        <f t="shared" si="158"/>
        <v>MS</v>
      </c>
      <c r="V2534">
        <f t="shared" si="159"/>
        <v>120757.29249882801</v>
      </c>
    </row>
    <row r="2535" spans="1:22" x14ac:dyDescent="0.2">
      <c r="A2535" s="24">
        <v>39119</v>
      </c>
      <c r="B2535" s="25" t="s">
        <v>2753</v>
      </c>
      <c r="C2535" s="46">
        <v>1266</v>
      </c>
      <c r="D2535" s="46">
        <v>1266</v>
      </c>
      <c r="E2535" s="53">
        <v>186</v>
      </c>
      <c r="F2535" s="54">
        <v>805.66</v>
      </c>
      <c r="G2535" s="46">
        <v>805.66</v>
      </c>
      <c r="H2535" s="53">
        <v>0</v>
      </c>
      <c r="I2535" s="54">
        <v>79.364810000000006</v>
      </c>
      <c r="J2535" s="46">
        <v>79.364810000000006</v>
      </c>
      <c r="K2535" s="54">
        <v>24.435890000000001</v>
      </c>
      <c r="L2535" s="46">
        <v>22.63252</v>
      </c>
      <c r="M2535" s="53">
        <f t="shared" si="156"/>
        <v>1.803370000000001</v>
      </c>
      <c r="N2535" s="11">
        <v>4.5518746106266876</v>
      </c>
      <c r="O2535" s="11">
        <v>4.215946018847716</v>
      </c>
      <c r="P2535" s="11">
        <v>0.33592859177897161</v>
      </c>
      <c r="Q2535" s="26">
        <v>31560</v>
      </c>
      <c r="R2535">
        <v>92330</v>
      </c>
      <c r="S2535">
        <v>13500</v>
      </c>
      <c r="T2535" s="27">
        <f t="shared" si="157"/>
        <v>137390</v>
      </c>
      <c r="U2535" s="46" t="str">
        <f t="shared" si="158"/>
        <v>OH</v>
      </c>
      <c r="V2535">
        <f t="shared" si="159"/>
        <v>625382.05275400064</v>
      </c>
    </row>
    <row r="2536" spans="1:22" x14ac:dyDescent="0.2">
      <c r="A2536" s="24">
        <v>40085</v>
      </c>
      <c r="B2536" s="25" t="s">
        <v>2754</v>
      </c>
      <c r="C2536" s="46">
        <v>533</v>
      </c>
      <c r="D2536" s="46">
        <v>533</v>
      </c>
      <c r="E2536" s="53">
        <v>533</v>
      </c>
      <c r="F2536" s="54">
        <v>174.68</v>
      </c>
      <c r="G2536" s="46">
        <v>174.68</v>
      </c>
      <c r="H2536" s="53">
        <v>174.68</v>
      </c>
      <c r="I2536" s="54"/>
      <c r="J2536" s="46">
        <v>79.344520000000003</v>
      </c>
      <c r="K2536" s="54">
        <v>11.508459999999999</v>
      </c>
      <c r="L2536" s="46">
        <v>14.75698</v>
      </c>
      <c r="M2536" s="53">
        <f t="shared" si="156"/>
        <v>-3.248520000000001</v>
      </c>
      <c r="N2536" s="11">
        <v>2.1437756873767562</v>
      </c>
      <c r="O2536" s="11">
        <v>2.748904279382737</v>
      </c>
      <c r="P2536" s="11">
        <v>-0.60512859200598024</v>
      </c>
      <c r="Q2536" s="26">
        <v>26640</v>
      </c>
      <c r="R2536">
        <v>48250</v>
      </c>
      <c r="S2536">
        <v>130680</v>
      </c>
      <c r="T2536" s="27">
        <f t="shared" si="157"/>
        <v>205570</v>
      </c>
      <c r="U2536" s="46" t="str">
        <f t="shared" si="158"/>
        <v>OK</v>
      </c>
      <c r="V2536">
        <f t="shared" si="159"/>
        <v>440695.96805403975</v>
      </c>
    </row>
    <row r="2537" spans="1:22" x14ac:dyDescent="0.2">
      <c r="A2537" s="24">
        <v>28129</v>
      </c>
      <c r="B2537" s="25" t="s">
        <v>2755</v>
      </c>
      <c r="C2537" s="46">
        <v>247</v>
      </c>
      <c r="D2537" s="46">
        <v>126</v>
      </c>
      <c r="E2537" s="53">
        <v>82</v>
      </c>
      <c r="F2537" s="54">
        <v>0</v>
      </c>
      <c r="G2537" s="46">
        <v>0</v>
      </c>
      <c r="H2537" s="53">
        <v>0</v>
      </c>
      <c r="I2537" s="54">
        <v>79.238240000000005</v>
      </c>
      <c r="J2537" s="46">
        <v>79.238240000000005</v>
      </c>
      <c r="K2537" s="54">
        <v>11.49728</v>
      </c>
      <c r="L2537" s="46">
        <v>16.650210000000001</v>
      </c>
      <c r="M2537" s="53">
        <f t="shared" si="156"/>
        <v>-5.1529300000000013</v>
      </c>
      <c r="N2537" s="11">
        <v>2.1416930966404739</v>
      </c>
      <c r="O2537" s="11">
        <v>3.1015718339132561</v>
      </c>
      <c r="P2537" s="11">
        <v>-0.95987873727278117</v>
      </c>
      <c r="Q2537" s="26">
        <v>4130</v>
      </c>
      <c r="R2537">
        <v>54060</v>
      </c>
      <c r="S2537">
        <v>310</v>
      </c>
      <c r="T2537" s="27">
        <f t="shared" si="157"/>
        <v>58500</v>
      </c>
      <c r="U2537" s="46" t="str">
        <f t="shared" si="158"/>
        <v>MS</v>
      </c>
      <c r="V2537">
        <f t="shared" si="159"/>
        <v>125289.04615346773</v>
      </c>
    </row>
    <row r="2538" spans="1:22" x14ac:dyDescent="0.2">
      <c r="A2538" s="24">
        <v>28137</v>
      </c>
      <c r="B2538" s="25" t="s">
        <v>2756</v>
      </c>
      <c r="C2538" s="46">
        <v>699</v>
      </c>
      <c r="D2538" s="46">
        <v>232</v>
      </c>
      <c r="E2538" s="53">
        <v>185</v>
      </c>
      <c r="F2538" s="54">
        <v>483.04</v>
      </c>
      <c r="G2538" s="46">
        <v>16.03999</v>
      </c>
      <c r="H2538" s="53">
        <v>0</v>
      </c>
      <c r="I2538" s="54">
        <v>79.238240000000005</v>
      </c>
      <c r="J2538" s="46">
        <v>79.238240000000005</v>
      </c>
      <c r="K2538" s="54">
        <v>11.53224</v>
      </c>
      <c r="L2538" s="46">
        <v>16.422090000000001</v>
      </c>
      <c r="M2538" s="53">
        <f t="shared" si="156"/>
        <v>-4.8898500000000009</v>
      </c>
      <c r="N2538" s="11">
        <v>2.1482053839517818</v>
      </c>
      <c r="O2538" s="11">
        <v>3.0590780415375258</v>
      </c>
      <c r="P2538" s="11">
        <v>-0.91087265758574432</v>
      </c>
      <c r="Q2538" s="26">
        <v>45930</v>
      </c>
      <c r="R2538">
        <v>76820</v>
      </c>
      <c r="S2538">
        <v>490</v>
      </c>
      <c r="T2538" s="27">
        <f t="shared" si="157"/>
        <v>123240</v>
      </c>
      <c r="U2538" s="46" t="str">
        <f t="shared" si="158"/>
        <v>MS</v>
      </c>
      <c r="V2538">
        <f t="shared" si="159"/>
        <v>264744.83151821757</v>
      </c>
    </row>
    <row r="2539" spans="1:22" x14ac:dyDescent="0.2">
      <c r="A2539" s="24">
        <v>51105</v>
      </c>
      <c r="B2539" s="25" t="s">
        <v>2757</v>
      </c>
      <c r="C2539" s="46">
        <v>1184</v>
      </c>
      <c r="D2539" s="46">
        <v>1184</v>
      </c>
      <c r="E2539" s="53">
        <v>0</v>
      </c>
      <c r="F2539" s="54">
        <v>917.24</v>
      </c>
      <c r="G2539" s="46">
        <v>917.24</v>
      </c>
      <c r="H2539" s="53">
        <v>0</v>
      </c>
      <c r="I2539" s="54"/>
      <c r="J2539" s="46">
        <v>79.188410000000005</v>
      </c>
      <c r="K2539" s="54">
        <v>11.0806</v>
      </c>
      <c r="L2539" s="46">
        <v>16.841280000000001</v>
      </c>
      <c r="M2539" s="53">
        <f t="shared" si="156"/>
        <v>-5.7606800000000007</v>
      </c>
      <c r="N2539" s="11">
        <v>2.064074679109706</v>
      </c>
      <c r="O2539" s="11">
        <v>3.1371640174536322</v>
      </c>
      <c r="P2539" s="11">
        <v>-1.0730893383439259</v>
      </c>
      <c r="Q2539" s="26">
        <v>170</v>
      </c>
      <c r="R2539">
        <v>29700</v>
      </c>
      <c r="S2539">
        <v>50540</v>
      </c>
      <c r="T2539" s="27">
        <f t="shared" si="157"/>
        <v>80410</v>
      </c>
      <c r="U2539" s="46" t="str">
        <f t="shared" si="158"/>
        <v>VA</v>
      </c>
      <c r="V2539">
        <f t="shared" si="159"/>
        <v>165972.24494721147</v>
      </c>
    </row>
    <row r="2540" spans="1:22" x14ac:dyDescent="0.2">
      <c r="A2540" s="24">
        <v>5067</v>
      </c>
      <c r="B2540" s="25" t="s">
        <v>2758</v>
      </c>
      <c r="C2540" s="46">
        <v>628</v>
      </c>
      <c r="D2540" s="46">
        <v>103</v>
      </c>
      <c r="E2540" s="53">
        <v>137</v>
      </c>
      <c r="F2540" s="54">
        <v>315.14</v>
      </c>
      <c r="G2540" s="46">
        <v>0</v>
      </c>
      <c r="H2540" s="53">
        <v>0</v>
      </c>
      <c r="I2540" s="54">
        <v>79.111660000000001</v>
      </c>
      <c r="J2540" s="46">
        <v>79.111660000000001</v>
      </c>
      <c r="K2540" s="54">
        <v>11.151400000000001</v>
      </c>
      <c r="L2540" s="46">
        <v>15.99348</v>
      </c>
      <c r="M2540" s="53">
        <f t="shared" si="156"/>
        <v>-4.8420799999999993</v>
      </c>
      <c r="N2540" s="11">
        <v>2.077263178584551</v>
      </c>
      <c r="O2540" s="11">
        <v>2.9792373245895978</v>
      </c>
      <c r="P2540" s="11">
        <v>-0.901974146005047</v>
      </c>
      <c r="Q2540" s="26">
        <v>294550</v>
      </c>
      <c r="R2540">
        <v>11040</v>
      </c>
      <c r="S2540">
        <v>1320</v>
      </c>
      <c r="T2540" s="27">
        <f t="shared" si="157"/>
        <v>306910</v>
      </c>
      <c r="U2540" s="46" t="str">
        <f t="shared" si="158"/>
        <v>AR</v>
      </c>
      <c r="V2540">
        <f t="shared" si="159"/>
        <v>637532.84213938459</v>
      </c>
    </row>
    <row r="2541" spans="1:22" x14ac:dyDescent="0.2">
      <c r="A2541" s="24">
        <v>28109</v>
      </c>
      <c r="B2541" s="25" t="s">
        <v>2759</v>
      </c>
      <c r="C2541" s="46">
        <v>1381</v>
      </c>
      <c r="D2541" s="46">
        <v>1381</v>
      </c>
      <c r="E2541" s="53">
        <v>1255</v>
      </c>
      <c r="F2541" s="54">
        <v>1011.12</v>
      </c>
      <c r="G2541" s="46">
        <v>1011.12</v>
      </c>
      <c r="H2541" s="53">
        <v>885.12</v>
      </c>
      <c r="I2541" s="54">
        <v>79.111660000000001</v>
      </c>
      <c r="J2541" s="46">
        <v>79.111660000000001</v>
      </c>
      <c r="K2541" s="54">
        <v>11.354039999999999</v>
      </c>
      <c r="L2541" s="46">
        <v>16.439920000000001</v>
      </c>
      <c r="M2541" s="53">
        <f t="shared" si="156"/>
        <v>-5.0858800000000013</v>
      </c>
      <c r="N2541" s="11">
        <v>2.115010601375265</v>
      </c>
      <c r="O2541" s="11">
        <v>3.0623993825775888</v>
      </c>
      <c r="P2541" s="11">
        <v>-0.94738878120232428</v>
      </c>
      <c r="Q2541" s="26">
        <v>13050</v>
      </c>
      <c r="R2541">
        <v>65750</v>
      </c>
      <c r="S2541">
        <v>17570</v>
      </c>
      <c r="T2541" s="27">
        <f t="shared" si="157"/>
        <v>96370</v>
      </c>
      <c r="U2541" s="46" t="str">
        <f t="shared" si="158"/>
        <v>MS</v>
      </c>
      <c r="V2541">
        <f t="shared" si="159"/>
        <v>203823.57165453429</v>
      </c>
    </row>
    <row r="2542" spans="1:22" x14ac:dyDescent="0.2">
      <c r="A2542" s="24">
        <v>13175</v>
      </c>
      <c r="B2542" s="25" t="s">
        <v>2760</v>
      </c>
      <c r="C2542" s="46">
        <v>1137</v>
      </c>
      <c r="D2542" s="46">
        <v>1137</v>
      </c>
      <c r="E2542" s="53">
        <v>686</v>
      </c>
      <c r="F2542" s="54">
        <v>523.28</v>
      </c>
      <c r="G2542" s="46">
        <v>523.28</v>
      </c>
      <c r="H2542" s="53">
        <v>72.279970000000006</v>
      </c>
      <c r="I2542" s="54">
        <v>78.985079999999996</v>
      </c>
      <c r="J2542" s="46">
        <v>78.985079999999996</v>
      </c>
      <c r="K2542" s="54">
        <v>13.792160000000001</v>
      </c>
      <c r="L2542" s="46">
        <v>20.968589999999999</v>
      </c>
      <c r="M2542" s="53">
        <f t="shared" si="156"/>
        <v>-7.1764299999999981</v>
      </c>
      <c r="N2542" s="11">
        <v>2.569179306736975</v>
      </c>
      <c r="O2542" s="11">
        <v>3.9059920650175068</v>
      </c>
      <c r="P2542" s="11">
        <v>-1.336812758280532</v>
      </c>
      <c r="Q2542" s="26">
        <v>57460</v>
      </c>
      <c r="R2542">
        <v>43870</v>
      </c>
      <c r="S2542">
        <v>46500</v>
      </c>
      <c r="T2542" s="27">
        <f t="shared" si="157"/>
        <v>147830</v>
      </c>
      <c r="U2542" s="46" t="str">
        <f t="shared" si="158"/>
        <v>GA</v>
      </c>
      <c r="V2542">
        <f t="shared" si="159"/>
        <v>379801.776914927</v>
      </c>
    </row>
    <row r="2543" spans="1:22" x14ac:dyDescent="0.2">
      <c r="A2543" s="24">
        <v>28101</v>
      </c>
      <c r="B2543" s="25" t="s">
        <v>2761</v>
      </c>
      <c r="C2543" s="46">
        <v>293</v>
      </c>
      <c r="D2543" s="46">
        <v>188</v>
      </c>
      <c r="E2543" s="53">
        <v>151</v>
      </c>
      <c r="F2543" s="54">
        <v>0</v>
      </c>
      <c r="G2543" s="46">
        <v>0</v>
      </c>
      <c r="H2543" s="53">
        <v>0</v>
      </c>
      <c r="I2543" s="54">
        <v>78.985079999999996</v>
      </c>
      <c r="J2543" s="46">
        <v>78.985079999999996</v>
      </c>
      <c r="K2543" s="54">
        <v>11.432090000000001</v>
      </c>
      <c r="L2543" s="46">
        <v>16.794049999999999</v>
      </c>
      <c r="M2543" s="53">
        <f t="shared" si="156"/>
        <v>-5.3619599999999981</v>
      </c>
      <c r="N2543" s="11">
        <v>2.129549618098594</v>
      </c>
      <c r="O2543" s="11">
        <v>3.128366096123167</v>
      </c>
      <c r="P2543" s="11">
        <v>-0.99881647802457219</v>
      </c>
      <c r="Q2543" s="26">
        <v>7090</v>
      </c>
      <c r="R2543">
        <v>55790</v>
      </c>
      <c r="S2543">
        <v>1350</v>
      </c>
      <c r="T2543" s="27">
        <f t="shared" si="157"/>
        <v>64230</v>
      </c>
      <c r="U2543" s="46" t="str">
        <f t="shared" si="158"/>
        <v>MS</v>
      </c>
      <c r="V2543">
        <f t="shared" si="159"/>
        <v>136780.97197047269</v>
      </c>
    </row>
    <row r="2544" spans="1:22" x14ac:dyDescent="0.2">
      <c r="A2544" s="24">
        <v>45041</v>
      </c>
      <c r="B2544" s="25" t="s">
        <v>2762</v>
      </c>
      <c r="C2544" s="46">
        <v>1230</v>
      </c>
      <c r="D2544" s="46">
        <v>1230</v>
      </c>
      <c r="E2544" s="53">
        <v>478</v>
      </c>
      <c r="F2544" s="54">
        <v>865.04</v>
      </c>
      <c r="G2544" s="46">
        <v>865.04</v>
      </c>
      <c r="H2544" s="53">
        <v>113.04</v>
      </c>
      <c r="I2544" s="54">
        <v>78.985079999999996</v>
      </c>
      <c r="J2544" s="46">
        <v>78.985079999999996</v>
      </c>
      <c r="K2544" s="54">
        <v>12.158429999999999</v>
      </c>
      <c r="L2544" s="46">
        <v>20.970089999999999</v>
      </c>
      <c r="M2544" s="53">
        <f t="shared" si="156"/>
        <v>-8.8116599999999998</v>
      </c>
      <c r="N2544" s="11">
        <v>2.264850955790104</v>
      </c>
      <c r="O2544" s="11">
        <v>3.9062714823792621</v>
      </c>
      <c r="P2544" s="11">
        <v>-1.641420526589159</v>
      </c>
      <c r="Q2544" s="26">
        <v>115490</v>
      </c>
      <c r="R2544">
        <v>24420</v>
      </c>
      <c r="S2544">
        <v>47530</v>
      </c>
      <c r="T2544" s="27">
        <f t="shared" si="157"/>
        <v>187440</v>
      </c>
      <c r="U2544" s="46" t="str">
        <f t="shared" si="158"/>
        <v>SC</v>
      </c>
      <c r="V2544">
        <f t="shared" si="159"/>
        <v>424523.66315329709</v>
      </c>
    </row>
    <row r="2545" spans="1:22" x14ac:dyDescent="0.2">
      <c r="A2545" s="24">
        <v>51169</v>
      </c>
      <c r="B2545" s="25" t="s">
        <v>2763</v>
      </c>
      <c r="C2545" s="46">
        <v>1071</v>
      </c>
      <c r="D2545" s="46">
        <v>1071</v>
      </c>
      <c r="E2545" s="53">
        <v>212</v>
      </c>
      <c r="F2545" s="54">
        <v>806.5</v>
      </c>
      <c r="G2545" s="46">
        <v>806.5</v>
      </c>
      <c r="H2545" s="53">
        <v>0</v>
      </c>
      <c r="I2545" s="54"/>
      <c r="J2545" s="46">
        <v>78.974429999999998</v>
      </c>
      <c r="K2545" s="54">
        <v>11.01634</v>
      </c>
      <c r="L2545" s="46">
        <v>16.151</v>
      </c>
      <c r="M2545" s="53">
        <f t="shared" si="156"/>
        <v>-5.1346600000000002</v>
      </c>
      <c r="N2545" s="11">
        <v>2.0521044393321128</v>
      </c>
      <c r="O2545" s="11">
        <v>3.0085798731387161</v>
      </c>
      <c r="P2545" s="11">
        <v>-0.95647543380660272</v>
      </c>
      <c r="Q2545" s="26">
        <v>1410</v>
      </c>
      <c r="R2545">
        <v>66100</v>
      </c>
      <c r="S2545">
        <v>11670</v>
      </c>
      <c r="T2545" s="27">
        <f t="shared" si="157"/>
        <v>79180</v>
      </c>
      <c r="U2545" s="46" t="str">
        <f t="shared" si="158"/>
        <v>VA</v>
      </c>
      <c r="V2545">
        <f t="shared" si="159"/>
        <v>162485.62950631671</v>
      </c>
    </row>
    <row r="2546" spans="1:22" x14ac:dyDescent="0.2">
      <c r="A2546" s="24">
        <v>28015</v>
      </c>
      <c r="B2546" s="25" t="s">
        <v>2764</v>
      </c>
      <c r="C2546" s="46">
        <v>814</v>
      </c>
      <c r="D2546" s="46">
        <v>371</v>
      </c>
      <c r="E2546" s="53">
        <v>294</v>
      </c>
      <c r="F2546" s="54">
        <v>555.28</v>
      </c>
      <c r="G2546" s="46">
        <v>112.28</v>
      </c>
      <c r="H2546" s="53">
        <v>35.28</v>
      </c>
      <c r="I2546" s="54">
        <v>78.858509999999995</v>
      </c>
      <c r="J2546" s="46">
        <v>78.858509999999995</v>
      </c>
      <c r="K2546" s="54">
        <v>11.42822</v>
      </c>
      <c r="L2546" s="46">
        <v>16.382000000000001</v>
      </c>
      <c r="M2546" s="53">
        <f t="shared" si="156"/>
        <v>-4.9537800000000018</v>
      </c>
      <c r="N2546" s="11">
        <v>2.1288287213052648</v>
      </c>
      <c r="O2546" s="11">
        <v>3.0516101468490162</v>
      </c>
      <c r="P2546" s="11">
        <v>-0.92278142554375053</v>
      </c>
      <c r="Q2546" s="26">
        <v>50110</v>
      </c>
      <c r="R2546">
        <v>50430</v>
      </c>
      <c r="S2546">
        <v>70</v>
      </c>
      <c r="T2546" s="27">
        <f t="shared" si="157"/>
        <v>100610</v>
      </c>
      <c r="U2546" s="46" t="str">
        <f t="shared" si="158"/>
        <v>MS</v>
      </c>
      <c r="V2546">
        <f t="shared" si="159"/>
        <v>214181.4576505227</v>
      </c>
    </row>
    <row r="2547" spans="1:22" x14ac:dyDescent="0.2">
      <c r="A2547" s="24">
        <v>13289</v>
      </c>
      <c r="B2547" s="25" t="s">
        <v>2765</v>
      </c>
      <c r="C2547" s="46">
        <v>543</v>
      </c>
      <c r="D2547" s="46">
        <v>1029</v>
      </c>
      <c r="E2547" s="53">
        <v>298</v>
      </c>
      <c r="F2547" s="54">
        <v>0</v>
      </c>
      <c r="G2547" s="46">
        <v>440.54</v>
      </c>
      <c r="H2547" s="53">
        <v>0</v>
      </c>
      <c r="I2547" s="54">
        <v>78.731930000000006</v>
      </c>
      <c r="J2547" s="46">
        <v>78.731930000000006</v>
      </c>
      <c r="K2547" s="54">
        <v>13.57572</v>
      </c>
      <c r="L2547" s="46">
        <v>20.643319999999999</v>
      </c>
      <c r="M2547" s="53">
        <f t="shared" si="156"/>
        <v>-7.0675999999999988</v>
      </c>
      <c r="N2547" s="11">
        <v>2.528861244218112</v>
      </c>
      <c r="O2547" s="11">
        <v>3.8454013415120998</v>
      </c>
      <c r="P2547" s="11">
        <v>-1.3165400972939869</v>
      </c>
      <c r="Q2547" s="26">
        <v>12360</v>
      </c>
      <c r="R2547">
        <v>8750</v>
      </c>
      <c r="S2547">
        <v>18350</v>
      </c>
      <c r="T2547" s="27">
        <f t="shared" si="157"/>
        <v>39460</v>
      </c>
      <c r="U2547" s="46" t="str">
        <f t="shared" si="158"/>
        <v>GA</v>
      </c>
      <c r="V2547">
        <f t="shared" si="159"/>
        <v>99788.864696846693</v>
      </c>
    </row>
    <row r="2548" spans="1:22" x14ac:dyDescent="0.2">
      <c r="A2548" s="24">
        <v>28009</v>
      </c>
      <c r="B2548" s="25" t="s">
        <v>2766</v>
      </c>
      <c r="C2548" s="46">
        <v>797</v>
      </c>
      <c r="D2548" s="46">
        <v>451</v>
      </c>
      <c r="E2548" s="53">
        <v>95</v>
      </c>
      <c r="F2548" s="54">
        <v>505.36</v>
      </c>
      <c r="G2548" s="46">
        <v>159.36000000000001</v>
      </c>
      <c r="H2548" s="53">
        <v>0</v>
      </c>
      <c r="I2548" s="54">
        <v>78.731930000000006</v>
      </c>
      <c r="J2548" s="46">
        <v>78.731930000000006</v>
      </c>
      <c r="K2548" s="54">
        <v>11.61965</v>
      </c>
      <c r="L2548" s="46">
        <v>16.521999999999998</v>
      </c>
      <c r="M2548" s="53">
        <f t="shared" si="156"/>
        <v>-4.9023499999999984</v>
      </c>
      <c r="N2548" s="11">
        <v>2.1644879650124631</v>
      </c>
      <c r="O2548" s="11">
        <v>3.0776891006128331</v>
      </c>
      <c r="P2548" s="11">
        <v>-0.91320113560037031</v>
      </c>
      <c r="Q2548" s="26">
        <v>34370</v>
      </c>
      <c r="R2548">
        <v>26500</v>
      </c>
      <c r="S2548">
        <v>750</v>
      </c>
      <c r="T2548" s="27">
        <f t="shared" si="157"/>
        <v>61620</v>
      </c>
      <c r="U2548" s="46" t="str">
        <f t="shared" si="158"/>
        <v>MS</v>
      </c>
      <c r="V2548">
        <f t="shared" si="159"/>
        <v>133375.74840406797</v>
      </c>
    </row>
    <row r="2549" spans="1:22" x14ac:dyDescent="0.2">
      <c r="A2549" s="24">
        <v>37023</v>
      </c>
      <c r="B2549" s="25" t="s">
        <v>2767</v>
      </c>
      <c r="C2549" s="46">
        <v>1631</v>
      </c>
      <c r="D2549" s="46">
        <v>1812</v>
      </c>
      <c r="E2549" s="53">
        <v>905</v>
      </c>
      <c r="F2549" s="54">
        <v>1374.78</v>
      </c>
      <c r="G2549" s="46">
        <v>1555.78</v>
      </c>
      <c r="H2549" s="53">
        <v>648.78</v>
      </c>
      <c r="I2549" s="54">
        <v>78.731930000000006</v>
      </c>
      <c r="J2549" s="46">
        <v>78.731930000000006</v>
      </c>
      <c r="K2549" s="54">
        <v>11.58013</v>
      </c>
      <c r="L2549" s="46">
        <v>19.753540000000001</v>
      </c>
      <c r="M2549" s="53">
        <f t="shared" si="156"/>
        <v>-8.1734100000000005</v>
      </c>
      <c r="N2549" s="11">
        <v>2.1571262489214189</v>
      </c>
      <c r="O2549" s="11">
        <v>3.679654688083744</v>
      </c>
      <c r="P2549" s="11">
        <v>-1.5225284391623251</v>
      </c>
      <c r="Q2549" s="26">
        <v>1300</v>
      </c>
      <c r="R2549">
        <v>38100</v>
      </c>
      <c r="S2549">
        <v>8940</v>
      </c>
      <c r="T2549" s="27">
        <f t="shared" si="157"/>
        <v>48340</v>
      </c>
      <c r="U2549" s="46" t="str">
        <f t="shared" si="158"/>
        <v>NC</v>
      </c>
      <c r="V2549">
        <f t="shared" si="159"/>
        <v>104275.48287286139</v>
      </c>
    </row>
    <row r="2550" spans="1:22" x14ac:dyDescent="0.2">
      <c r="A2550" s="24">
        <v>1013</v>
      </c>
      <c r="B2550" s="25" t="s">
        <v>2768</v>
      </c>
      <c r="C2550" s="46">
        <v>644</v>
      </c>
      <c r="D2550" s="46">
        <v>620</v>
      </c>
      <c r="E2550" s="53">
        <v>201</v>
      </c>
      <c r="F2550" s="54">
        <v>277.22000000000003</v>
      </c>
      <c r="G2550" s="46">
        <v>253.22</v>
      </c>
      <c r="H2550" s="53">
        <v>0</v>
      </c>
      <c r="I2550" s="54">
        <v>78.605350000000001</v>
      </c>
      <c r="J2550" s="46">
        <v>78.605350000000001</v>
      </c>
      <c r="K2550" s="54">
        <v>11.57329</v>
      </c>
      <c r="L2550" s="46">
        <v>16.776319999999998</v>
      </c>
      <c r="M2550" s="53">
        <f t="shared" si="156"/>
        <v>-5.2030299999999983</v>
      </c>
      <c r="N2550" s="11">
        <v>2.1558521057518161</v>
      </c>
      <c r="O2550" s="11">
        <v>3.1250633829072201</v>
      </c>
      <c r="P2550" s="11">
        <v>-0.96921127715540401</v>
      </c>
      <c r="Q2550" s="26">
        <v>11630</v>
      </c>
      <c r="R2550">
        <v>49600</v>
      </c>
      <c r="S2550">
        <v>540</v>
      </c>
      <c r="T2550" s="27">
        <f t="shared" si="157"/>
        <v>61770</v>
      </c>
      <c r="U2550" s="46" t="str">
        <f t="shared" si="158"/>
        <v>AL</v>
      </c>
      <c r="V2550">
        <f t="shared" si="159"/>
        <v>133166.98457228969</v>
      </c>
    </row>
    <row r="2551" spans="1:22" x14ac:dyDescent="0.2">
      <c r="A2551" s="24">
        <v>13119</v>
      </c>
      <c r="B2551" s="25" t="s">
        <v>2769</v>
      </c>
      <c r="C2551" s="46">
        <v>539</v>
      </c>
      <c r="D2551" s="46">
        <v>928</v>
      </c>
      <c r="E2551" s="53">
        <v>420</v>
      </c>
      <c r="F2551" s="54">
        <v>113.1</v>
      </c>
      <c r="G2551" s="46">
        <v>502.1</v>
      </c>
      <c r="H2551" s="53">
        <v>0</v>
      </c>
      <c r="I2551" s="54">
        <v>78.605350000000001</v>
      </c>
      <c r="J2551" s="46">
        <v>78.605350000000001</v>
      </c>
      <c r="K2551" s="54">
        <v>12.260529999999999</v>
      </c>
      <c r="L2551" s="46">
        <v>19.80378</v>
      </c>
      <c r="M2551" s="53">
        <f t="shared" si="156"/>
        <v>-7.5432500000000005</v>
      </c>
      <c r="N2551" s="11">
        <v>2.2838699642135731</v>
      </c>
      <c r="O2551" s="11">
        <v>3.6890133069201312</v>
      </c>
      <c r="P2551" s="11">
        <v>-1.4051433427065581</v>
      </c>
      <c r="Q2551" s="26">
        <v>230</v>
      </c>
      <c r="R2551">
        <v>55680</v>
      </c>
      <c r="S2551">
        <v>17110</v>
      </c>
      <c r="T2551" s="27">
        <f t="shared" si="157"/>
        <v>73020</v>
      </c>
      <c r="U2551" s="46" t="str">
        <f t="shared" si="158"/>
        <v>GA</v>
      </c>
      <c r="V2551">
        <f t="shared" si="159"/>
        <v>166768.18478687512</v>
      </c>
    </row>
    <row r="2552" spans="1:22" x14ac:dyDescent="0.2">
      <c r="A2552" s="24">
        <v>28155</v>
      </c>
      <c r="B2552" s="25" t="s">
        <v>2770</v>
      </c>
      <c r="C2552" s="46">
        <v>605</v>
      </c>
      <c r="D2552" s="46">
        <v>280</v>
      </c>
      <c r="E2552" s="53">
        <v>237</v>
      </c>
      <c r="F2552" s="54">
        <v>325.14</v>
      </c>
      <c r="G2552" s="46">
        <v>0.14001459999999999</v>
      </c>
      <c r="H2552" s="53">
        <v>0</v>
      </c>
      <c r="I2552" s="54">
        <v>78.605350000000001</v>
      </c>
      <c r="J2552" s="46">
        <v>78.605350000000001</v>
      </c>
      <c r="K2552" s="54">
        <v>11.59179</v>
      </c>
      <c r="L2552" s="46">
        <v>16.651</v>
      </c>
      <c r="M2552" s="53">
        <f t="shared" si="156"/>
        <v>-5.0592100000000002</v>
      </c>
      <c r="N2552" s="11">
        <v>2.1592982532134628</v>
      </c>
      <c r="O2552" s="11">
        <v>3.1017189937237788</v>
      </c>
      <c r="P2552" s="11">
        <v>-0.94242074051031666</v>
      </c>
      <c r="Q2552" s="26">
        <v>21060</v>
      </c>
      <c r="R2552">
        <v>28770</v>
      </c>
      <c r="S2552">
        <v>190</v>
      </c>
      <c r="T2552" s="27">
        <f t="shared" si="157"/>
        <v>50020</v>
      </c>
      <c r="U2552" s="46" t="str">
        <f t="shared" si="158"/>
        <v>MS</v>
      </c>
      <c r="V2552">
        <f t="shared" si="159"/>
        <v>108008.0986257374</v>
      </c>
    </row>
    <row r="2553" spans="1:22" x14ac:dyDescent="0.2">
      <c r="A2553" s="24">
        <v>51149</v>
      </c>
      <c r="B2553" s="25" t="s">
        <v>2771</v>
      </c>
      <c r="C2553" s="46">
        <v>1373</v>
      </c>
      <c r="D2553" s="46">
        <v>1373</v>
      </c>
      <c r="E2553" s="53">
        <v>741</v>
      </c>
      <c r="F2553" s="54">
        <v>954.3</v>
      </c>
      <c r="G2553" s="46">
        <v>954.3</v>
      </c>
      <c r="H2553" s="53">
        <v>322.3</v>
      </c>
      <c r="I2553" s="54">
        <v>78.478769999999997</v>
      </c>
      <c r="J2553" s="46">
        <v>78.478769999999997</v>
      </c>
      <c r="K2553" s="54">
        <v>13.389419999999999</v>
      </c>
      <c r="L2553" s="46">
        <v>20.1967</v>
      </c>
      <c r="M2553" s="53">
        <f t="shared" si="156"/>
        <v>-6.8072800000000004</v>
      </c>
      <c r="N2553" s="11">
        <v>2.494157607888118</v>
      </c>
      <c r="O2553" s="11">
        <v>3.7622057534406981</v>
      </c>
      <c r="P2553" s="11">
        <v>-1.2680481455525801</v>
      </c>
      <c r="Q2553" s="26">
        <v>20100</v>
      </c>
      <c r="R2553">
        <v>24360</v>
      </c>
      <c r="S2553">
        <v>0</v>
      </c>
      <c r="T2553" s="27">
        <f t="shared" si="157"/>
        <v>44460</v>
      </c>
      <c r="U2553" s="46" t="str">
        <f t="shared" si="158"/>
        <v>VA</v>
      </c>
      <c r="V2553">
        <f t="shared" si="159"/>
        <v>110890.24724670572</v>
      </c>
    </row>
    <row r="2554" spans="1:22" x14ac:dyDescent="0.2">
      <c r="A2554" s="24">
        <v>13205</v>
      </c>
      <c r="B2554" s="25" t="s">
        <v>2772</v>
      </c>
      <c r="C2554" s="46">
        <v>631</v>
      </c>
      <c r="D2554" s="46">
        <v>912</v>
      </c>
      <c r="E2554" s="53">
        <v>53</v>
      </c>
      <c r="F2554" s="54">
        <v>0</v>
      </c>
      <c r="G2554" s="46">
        <v>29.39996</v>
      </c>
      <c r="H2554" s="53">
        <v>0</v>
      </c>
      <c r="I2554" s="54">
        <v>78.352189999999993</v>
      </c>
      <c r="J2554" s="46">
        <v>78.352189999999993</v>
      </c>
      <c r="K2554" s="54">
        <v>15.50526</v>
      </c>
      <c r="L2554" s="46">
        <v>22.940169999999998</v>
      </c>
      <c r="M2554" s="53">
        <f t="shared" si="156"/>
        <v>-7.4349099999999986</v>
      </c>
      <c r="N2554" s="11">
        <v>2.888292561685518</v>
      </c>
      <c r="O2554" s="11">
        <v>4.2732545197437064</v>
      </c>
      <c r="P2554" s="11">
        <v>-1.384961958058186</v>
      </c>
      <c r="Q2554" s="26">
        <v>116890</v>
      </c>
      <c r="R2554">
        <v>28200</v>
      </c>
      <c r="S2554">
        <v>25670</v>
      </c>
      <c r="T2554" s="27">
        <f t="shared" si="157"/>
        <v>170760</v>
      </c>
      <c r="U2554" s="46" t="str">
        <f t="shared" si="158"/>
        <v>GA</v>
      </c>
      <c r="V2554">
        <f t="shared" si="159"/>
        <v>493204.83783341903</v>
      </c>
    </row>
    <row r="2555" spans="1:22" x14ac:dyDescent="0.2">
      <c r="A2555" s="24">
        <v>25021</v>
      </c>
      <c r="B2555" s="25" t="s">
        <v>2773</v>
      </c>
      <c r="C2555" s="46">
        <v>7001</v>
      </c>
      <c r="D2555" s="46">
        <v>8489</v>
      </c>
      <c r="E2555" s="53">
        <v>6400</v>
      </c>
      <c r="F2555" s="54">
        <v>6687.68</v>
      </c>
      <c r="G2555" s="46">
        <v>8175.68</v>
      </c>
      <c r="H2555" s="53">
        <v>6086.68</v>
      </c>
      <c r="I2555" s="54"/>
      <c r="J2555" s="46">
        <v>78.166020000000003</v>
      </c>
      <c r="K2555" s="54">
        <v>21.376529999999999</v>
      </c>
      <c r="L2555" s="46">
        <v>19.480740000000001</v>
      </c>
      <c r="M2555" s="53">
        <f t="shared" si="156"/>
        <v>1.8957899999999981</v>
      </c>
      <c r="N2555" s="11">
        <v>3.9819824107204491</v>
      </c>
      <c r="O2555" s="11">
        <v>3.628837983892534</v>
      </c>
      <c r="P2555" s="11">
        <v>0.35314442682791408</v>
      </c>
      <c r="Q2555" s="26">
        <v>1550</v>
      </c>
      <c r="R2555">
        <v>9730</v>
      </c>
      <c r="S2555">
        <v>380</v>
      </c>
      <c r="T2555" s="27">
        <f t="shared" si="157"/>
        <v>11660</v>
      </c>
      <c r="U2555" s="46" t="str">
        <f t="shared" si="158"/>
        <v>MA</v>
      </c>
      <c r="V2555">
        <f t="shared" si="159"/>
        <v>46429.914909000436</v>
      </c>
    </row>
    <row r="2556" spans="1:22" x14ac:dyDescent="0.2">
      <c r="A2556" s="24">
        <v>13037</v>
      </c>
      <c r="B2556" s="25" t="s">
        <v>2774</v>
      </c>
      <c r="C2556" s="46">
        <v>993</v>
      </c>
      <c r="D2556" s="46">
        <v>1025</v>
      </c>
      <c r="E2556" s="53">
        <v>169</v>
      </c>
      <c r="F2556" s="54">
        <v>649.20000000000005</v>
      </c>
      <c r="G2556" s="46">
        <v>681.2</v>
      </c>
      <c r="H2556" s="53">
        <v>0</v>
      </c>
      <c r="I2556" s="54">
        <v>78.099029999999999</v>
      </c>
      <c r="J2556" s="46">
        <v>78.099029999999999</v>
      </c>
      <c r="K2556" s="54">
        <v>12.09487</v>
      </c>
      <c r="L2556" s="46">
        <v>18.80857</v>
      </c>
      <c r="M2556" s="53">
        <f t="shared" si="156"/>
        <v>-6.7136999999999993</v>
      </c>
      <c r="N2556" s="11">
        <v>2.2530111107813302</v>
      </c>
      <c r="O2556" s="11">
        <v>3.5036273385252099</v>
      </c>
      <c r="P2556" s="11">
        <v>-1.250616227743879</v>
      </c>
      <c r="Q2556" s="26">
        <v>52580</v>
      </c>
      <c r="R2556">
        <v>13370</v>
      </c>
      <c r="S2556">
        <v>9990</v>
      </c>
      <c r="T2556" s="27">
        <f t="shared" si="157"/>
        <v>75940</v>
      </c>
      <c r="U2556" s="46" t="str">
        <f t="shared" si="158"/>
        <v>GA</v>
      </c>
      <c r="V2556">
        <f t="shared" si="159"/>
        <v>171093.66375273422</v>
      </c>
    </row>
    <row r="2557" spans="1:22" x14ac:dyDescent="0.2">
      <c r="A2557" s="24">
        <v>37027</v>
      </c>
      <c r="B2557" s="25" t="s">
        <v>2775</v>
      </c>
      <c r="C2557" s="46">
        <v>1202</v>
      </c>
      <c r="D2557" s="46">
        <v>1198</v>
      </c>
      <c r="E2557" s="53">
        <v>531</v>
      </c>
      <c r="F2557" s="54">
        <v>964.54</v>
      </c>
      <c r="G2557" s="46">
        <v>960.54</v>
      </c>
      <c r="H2557" s="53">
        <v>293.54000000000002</v>
      </c>
      <c r="I2557" s="54">
        <v>78.099029999999999</v>
      </c>
      <c r="J2557" s="46">
        <v>78.099029999999999</v>
      </c>
      <c r="K2557" s="54">
        <v>11.388669999999999</v>
      </c>
      <c r="L2557" s="46">
        <v>18.779599999999999</v>
      </c>
      <c r="M2557" s="53">
        <f t="shared" si="156"/>
        <v>-7.3909299999999991</v>
      </c>
      <c r="N2557" s="11">
        <v>2.1214614168669872</v>
      </c>
      <c r="O2557" s="11">
        <v>3.4982308578785108</v>
      </c>
      <c r="P2557" s="11">
        <v>-1.3767694410115241</v>
      </c>
      <c r="Q2557" s="26">
        <v>1150</v>
      </c>
      <c r="R2557">
        <v>39090</v>
      </c>
      <c r="S2557">
        <v>5960</v>
      </c>
      <c r="T2557" s="27">
        <f t="shared" si="157"/>
        <v>46200</v>
      </c>
      <c r="U2557" s="46" t="str">
        <f t="shared" si="158"/>
        <v>NC</v>
      </c>
      <c r="V2557">
        <f t="shared" si="159"/>
        <v>98011.517459254814</v>
      </c>
    </row>
    <row r="2558" spans="1:22" x14ac:dyDescent="0.2">
      <c r="A2558" s="24">
        <v>51119</v>
      </c>
      <c r="B2558" s="25" t="s">
        <v>2776</v>
      </c>
      <c r="C2558" s="46">
        <v>1680</v>
      </c>
      <c r="D2558" s="46">
        <v>1680</v>
      </c>
      <c r="E2558" s="53">
        <v>583</v>
      </c>
      <c r="F2558" s="54">
        <v>1299.32</v>
      </c>
      <c r="G2558" s="46">
        <v>1299.32</v>
      </c>
      <c r="H2558" s="53">
        <v>202.32</v>
      </c>
      <c r="I2558" s="54">
        <v>78.099029999999999</v>
      </c>
      <c r="J2558" s="46">
        <v>78.099029999999999</v>
      </c>
      <c r="K2558" s="54">
        <v>12.43718</v>
      </c>
      <c r="L2558" s="46">
        <v>19.19463</v>
      </c>
      <c r="M2558" s="53">
        <f t="shared" si="156"/>
        <v>-6.7574500000000004</v>
      </c>
      <c r="N2558" s="11">
        <v>2.3167760155162762</v>
      </c>
      <c r="O2558" s="11">
        <v>3.5755419163113489</v>
      </c>
      <c r="P2558" s="11">
        <v>-1.2587659007950729</v>
      </c>
      <c r="Q2558" s="26">
        <v>6750</v>
      </c>
      <c r="R2558">
        <v>16800</v>
      </c>
      <c r="S2558">
        <v>0</v>
      </c>
      <c r="T2558" s="27">
        <f t="shared" si="157"/>
        <v>23550</v>
      </c>
      <c r="U2558" s="46" t="str">
        <f t="shared" si="158"/>
        <v>VA</v>
      </c>
      <c r="V2558">
        <f t="shared" si="159"/>
        <v>54560.075165408307</v>
      </c>
    </row>
    <row r="2559" spans="1:22" x14ac:dyDescent="0.2">
      <c r="A2559" s="24">
        <v>31055</v>
      </c>
      <c r="B2559" s="25" t="s">
        <v>2777</v>
      </c>
      <c r="C2559" s="46">
        <v>1599</v>
      </c>
      <c r="D2559" s="46">
        <v>1397</v>
      </c>
      <c r="E2559" s="53">
        <v>1190</v>
      </c>
      <c r="F2559" s="54">
        <v>1451.98</v>
      </c>
      <c r="G2559" s="46">
        <v>1249.98</v>
      </c>
      <c r="H2559" s="53">
        <v>1042.98</v>
      </c>
      <c r="I2559" s="54">
        <v>77.972449999999995</v>
      </c>
      <c r="J2559" s="46">
        <v>77.972449999999995</v>
      </c>
      <c r="K2559" s="54">
        <v>14.57033</v>
      </c>
      <c r="L2559" s="46">
        <v>11.61608</v>
      </c>
      <c r="M2559" s="53">
        <f t="shared" si="156"/>
        <v>2.95425</v>
      </c>
      <c r="N2559" s="11">
        <v>2.7141354456683322</v>
      </c>
      <c r="O2559" s="11">
        <v>2.1638229516914849</v>
      </c>
      <c r="P2559" s="11">
        <v>0.55031249397684678</v>
      </c>
      <c r="Q2559" s="26">
        <v>76540</v>
      </c>
      <c r="R2559">
        <v>80</v>
      </c>
      <c r="S2559">
        <v>25790</v>
      </c>
      <c r="T2559" s="27">
        <f t="shared" si="157"/>
        <v>102410</v>
      </c>
      <c r="U2559" s="46" t="str">
        <f t="shared" si="158"/>
        <v>NE</v>
      </c>
      <c r="V2559">
        <f t="shared" si="159"/>
        <v>277954.61099089391</v>
      </c>
    </row>
    <row r="2560" spans="1:22" x14ac:dyDescent="0.2">
      <c r="A2560" s="24">
        <v>26153</v>
      </c>
      <c r="B2560" s="25" t="s">
        <v>2778</v>
      </c>
      <c r="C2560" s="46">
        <v>842</v>
      </c>
      <c r="D2560" s="46">
        <v>351</v>
      </c>
      <c r="E2560" s="53">
        <v>83</v>
      </c>
      <c r="F2560" s="54">
        <v>636.17999999999995</v>
      </c>
      <c r="G2560" s="46">
        <v>145.18</v>
      </c>
      <c r="H2560" s="53">
        <v>0</v>
      </c>
      <c r="I2560" s="54"/>
      <c r="J2560" s="46">
        <v>77.960620000000006</v>
      </c>
      <c r="K2560" s="54">
        <v>17.459790000000002</v>
      </c>
      <c r="L2560" s="46">
        <v>15.085279999999999</v>
      </c>
      <c r="M2560" s="53">
        <f t="shared" si="156"/>
        <v>2.3745100000000026</v>
      </c>
      <c r="N2560" s="11">
        <v>3.2523789723997671</v>
      </c>
      <c r="O2560" s="11">
        <v>2.8100594259588889</v>
      </c>
      <c r="P2560" s="11">
        <v>0.44231954644087801</v>
      </c>
      <c r="Q2560" s="26">
        <v>9070</v>
      </c>
      <c r="R2560">
        <v>850</v>
      </c>
      <c r="S2560">
        <v>11420</v>
      </c>
      <c r="T2560" s="27">
        <f t="shared" si="157"/>
        <v>21340</v>
      </c>
      <c r="U2560" s="46" t="str">
        <f t="shared" si="158"/>
        <v>MI</v>
      </c>
      <c r="V2560">
        <f t="shared" si="159"/>
        <v>69405.767271011035</v>
      </c>
    </row>
    <row r="2561" spans="1:22" x14ac:dyDescent="0.2">
      <c r="A2561" s="24">
        <v>13143</v>
      </c>
      <c r="B2561" s="25" t="s">
        <v>2779</v>
      </c>
      <c r="C2561" s="46">
        <v>968</v>
      </c>
      <c r="D2561" s="46">
        <v>1820</v>
      </c>
      <c r="E2561" s="53">
        <v>622</v>
      </c>
      <c r="F2561" s="54">
        <v>359.1</v>
      </c>
      <c r="G2561" s="46">
        <v>1211.0999999999999</v>
      </c>
      <c r="H2561" s="53">
        <v>13.09998</v>
      </c>
      <c r="I2561" s="54">
        <v>77.845870000000005</v>
      </c>
      <c r="J2561" s="46">
        <v>77.845870000000005</v>
      </c>
      <c r="K2561" s="54">
        <v>13.585050000000001</v>
      </c>
      <c r="L2561" s="46">
        <v>20.65185</v>
      </c>
      <c r="M2561" s="53">
        <f t="shared" si="156"/>
        <v>-7.0667999999999989</v>
      </c>
      <c r="N2561" s="11">
        <v>2.5305992202082299</v>
      </c>
      <c r="O2561" s="11">
        <v>3.8469902949092809</v>
      </c>
      <c r="P2561" s="11">
        <v>-1.316391074701051</v>
      </c>
      <c r="Q2561" s="26">
        <v>0</v>
      </c>
      <c r="R2561">
        <v>27400</v>
      </c>
      <c r="S2561">
        <v>13010</v>
      </c>
      <c r="T2561" s="27">
        <f t="shared" si="157"/>
        <v>40410</v>
      </c>
      <c r="U2561" s="46" t="str">
        <f t="shared" si="158"/>
        <v>GA</v>
      </c>
      <c r="V2561">
        <f t="shared" si="159"/>
        <v>102261.51448861457</v>
      </c>
    </row>
    <row r="2562" spans="1:22" x14ac:dyDescent="0.2">
      <c r="A2562" s="24">
        <v>20093</v>
      </c>
      <c r="B2562" s="25" t="s">
        <v>2780</v>
      </c>
      <c r="C2562" s="46">
        <v>468</v>
      </c>
      <c r="D2562" s="46">
        <v>468</v>
      </c>
      <c r="E2562" s="53">
        <v>115</v>
      </c>
      <c r="F2562" s="54">
        <v>366.2</v>
      </c>
      <c r="G2562" s="46">
        <v>366.2</v>
      </c>
      <c r="H2562" s="53">
        <v>13.2</v>
      </c>
      <c r="I2562" s="54">
        <v>77.845870000000005</v>
      </c>
      <c r="J2562" s="46">
        <v>77.845870000000005</v>
      </c>
      <c r="K2562" s="54">
        <v>0</v>
      </c>
      <c r="L2562" s="46">
        <v>0</v>
      </c>
      <c r="M2562" s="53">
        <f t="shared" si="156"/>
        <v>0</v>
      </c>
      <c r="N2562" s="11">
        <v>0</v>
      </c>
      <c r="O2562" s="11">
        <v>0</v>
      </c>
      <c r="P2562" s="11">
        <v>0</v>
      </c>
      <c r="Q2562" s="26">
        <v>0</v>
      </c>
      <c r="R2562">
        <v>0</v>
      </c>
      <c r="S2562">
        <v>0</v>
      </c>
      <c r="T2562" s="27">
        <f t="shared" si="157"/>
        <v>0</v>
      </c>
      <c r="U2562" s="46" t="str">
        <f t="shared" si="158"/>
        <v>KS</v>
      </c>
      <c r="V2562">
        <f t="shared" si="159"/>
        <v>0</v>
      </c>
    </row>
    <row r="2563" spans="1:22" x14ac:dyDescent="0.2">
      <c r="A2563" s="24">
        <v>28003</v>
      </c>
      <c r="B2563" s="25" t="s">
        <v>2781</v>
      </c>
      <c r="C2563" s="46">
        <v>1205</v>
      </c>
      <c r="D2563" s="46">
        <v>606</v>
      </c>
      <c r="E2563" s="53">
        <v>370</v>
      </c>
      <c r="F2563" s="54">
        <v>972.82</v>
      </c>
      <c r="G2563" s="46">
        <v>373.82</v>
      </c>
      <c r="H2563" s="53">
        <v>137.82</v>
      </c>
      <c r="I2563" s="54">
        <v>77.845870000000005</v>
      </c>
      <c r="J2563" s="46">
        <v>77.845870000000005</v>
      </c>
      <c r="K2563" s="54">
        <v>11.381320000000001</v>
      </c>
      <c r="L2563" s="46">
        <v>16.336880000000001</v>
      </c>
      <c r="M2563" s="53">
        <f t="shared" si="156"/>
        <v>-4.9555600000000002</v>
      </c>
      <c r="N2563" s="11">
        <v>2.1200922717943871</v>
      </c>
      <c r="O2563" s="11">
        <v>3.0432052726074188</v>
      </c>
      <c r="P2563" s="11">
        <v>-0.92311300081303305</v>
      </c>
      <c r="Q2563" s="26">
        <v>30160</v>
      </c>
      <c r="R2563">
        <v>32230</v>
      </c>
      <c r="S2563">
        <v>690</v>
      </c>
      <c r="T2563" s="27">
        <f t="shared" si="157"/>
        <v>63080</v>
      </c>
      <c r="U2563" s="46" t="str">
        <f t="shared" si="158"/>
        <v>MS</v>
      </c>
      <c r="V2563">
        <f t="shared" si="159"/>
        <v>133735.42050478994</v>
      </c>
    </row>
    <row r="2564" spans="1:22" x14ac:dyDescent="0.2">
      <c r="A2564" s="24">
        <v>28091</v>
      </c>
      <c r="B2564" s="25" t="s">
        <v>2782</v>
      </c>
      <c r="C2564" s="46">
        <v>694</v>
      </c>
      <c r="D2564" s="46">
        <v>389</v>
      </c>
      <c r="E2564" s="53">
        <v>274</v>
      </c>
      <c r="F2564" s="54">
        <v>345.5</v>
      </c>
      <c r="G2564" s="46">
        <v>40.5</v>
      </c>
      <c r="H2564" s="53">
        <v>0</v>
      </c>
      <c r="I2564" s="54">
        <v>77.845870000000005</v>
      </c>
      <c r="J2564" s="46">
        <v>77.845870000000005</v>
      </c>
      <c r="K2564" s="54">
        <v>11.52148</v>
      </c>
      <c r="L2564" s="46">
        <v>16.795269999999999</v>
      </c>
      <c r="M2564" s="53">
        <f t="shared" si="156"/>
        <v>-5.2737899999999982</v>
      </c>
      <c r="N2564" s="11">
        <v>2.1462010300767922</v>
      </c>
      <c r="O2564" s="11">
        <v>3.1285933555773942</v>
      </c>
      <c r="P2564" s="11">
        <v>-0.98239232550060218</v>
      </c>
      <c r="Q2564" s="26">
        <v>9550</v>
      </c>
      <c r="R2564">
        <v>48700</v>
      </c>
      <c r="S2564">
        <v>3750</v>
      </c>
      <c r="T2564" s="27">
        <f t="shared" si="157"/>
        <v>62000</v>
      </c>
      <c r="U2564" s="46" t="str">
        <f t="shared" si="158"/>
        <v>MS</v>
      </c>
      <c r="V2564">
        <f t="shared" si="159"/>
        <v>133064.46386476111</v>
      </c>
    </row>
    <row r="2565" spans="1:22" x14ac:dyDescent="0.2">
      <c r="A2565" s="24">
        <v>51009</v>
      </c>
      <c r="B2565" s="25" t="s">
        <v>2783</v>
      </c>
      <c r="C2565" s="46">
        <v>1240</v>
      </c>
      <c r="D2565" s="46">
        <v>1240</v>
      </c>
      <c r="E2565" s="53">
        <v>1240</v>
      </c>
      <c r="F2565" s="54">
        <v>932.94</v>
      </c>
      <c r="G2565" s="46">
        <v>932.94</v>
      </c>
      <c r="H2565" s="53">
        <v>932.94</v>
      </c>
      <c r="I2565" s="54"/>
      <c r="J2565" s="46">
        <v>77.816149999999993</v>
      </c>
      <c r="K2565" s="54">
        <v>11.630610000000001</v>
      </c>
      <c r="L2565" s="46">
        <v>18.052209999999999</v>
      </c>
      <c r="M2565" s="53">
        <f t="shared" si="156"/>
        <v>-6.421599999999998</v>
      </c>
      <c r="N2565" s="11">
        <v>2.1665295745356881</v>
      </c>
      <c r="O2565" s="11">
        <v>3.3627339280337729</v>
      </c>
      <c r="P2565" s="11">
        <v>-1.1962043534980851</v>
      </c>
      <c r="Q2565" s="26">
        <v>990</v>
      </c>
      <c r="R2565">
        <v>43470</v>
      </c>
      <c r="S2565">
        <v>0</v>
      </c>
      <c r="T2565" s="27">
        <f t="shared" si="157"/>
        <v>44460</v>
      </c>
      <c r="U2565" s="46" t="str">
        <f t="shared" si="158"/>
        <v>VA</v>
      </c>
      <c r="V2565">
        <f t="shared" si="159"/>
        <v>96323.904883856696</v>
      </c>
    </row>
    <row r="2566" spans="1:22" x14ac:dyDescent="0.2">
      <c r="A2566" s="24">
        <v>47011</v>
      </c>
      <c r="B2566" s="25" t="s">
        <v>2784</v>
      </c>
      <c r="C2566" s="46">
        <v>1682</v>
      </c>
      <c r="D2566" s="46">
        <v>1633</v>
      </c>
      <c r="E2566" s="53">
        <v>1207</v>
      </c>
      <c r="F2566" s="54">
        <v>1477.38</v>
      </c>
      <c r="G2566" s="46">
        <v>1428.38</v>
      </c>
      <c r="H2566" s="53">
        <v>1002.38</v>
      </c>
      <c r="I2566" s="54"/>
      <c r="J2566" s="46">
        <v>77.689599999999999</v>
      </c>
      <c r="K2566" s="54">
        <v>11.4693</v>
      </c>
      <c r="L2566" s="46">
        <v>15.85923</v>
      </c>
      <c r="M2566" s="53">
        <f t="shared" si="156"/>
        <v>-4.3899299999999997</v>
      </c>
      <c r="N2566" s="11">
        <v>2.1364810314525342</v>
      </c>
      <c r="O2566" s="11">
        <v>2.9542294707125092</v>
      </c>
      <c r="P2566" s="11">
        <v>-0.8177484392599742</v>
      </c>
      <c r="Q2566" s="26">
        <v>7010</v>
      </c>
      <c r="R2566">
        <v>55950</v>
      </c>
      <c r="S2566">
        <v>7300</v>
      </c>
      <c r="T2566" s="27">
        <f t="shared" si="157"/>
        <v>70260</v>
      </c>
      <c r="U2566" s="46" t="str">
        <f t="shared" si="158"/>
        <v>TN</v>
      </c>
      <c r="V2566">
        <f t="shared" si="159"/>
        <v>150109.15726985506</v>
      </c>
    </row>
    <row r="2567" spans="1:22" x14ac:dyDescent="0.2">
      <c r="A2567" s="24">
        <v>47073</v>
      </c>
      <c r="B2567" s="25" t="s">
        <v>2785</v>
      </c>
      <c r="C2567" s="46">
        <v>1973</v>
      </c>
      <c r="D2567" s="46">
        <v>1973</v>
      </c>
      <c r="E2567" s="53">
        <v>298</v>
      </c>
      <c r="F2567" s="54">
        <v>1756.12</v>
      </c>
      <c r="G2567" s="46">
        <v>1756.12</v>
      </c>
      <c r="H2567" s="53">
        <v>81.12</v>
      </c>
      <c r="I2567" s="54"/>
      <c r="J2567" s="46">
        <v>77.621660000000006</v>
      </c>
      <c r="K2567" s="54">
        <v>11.524570000000001</v>
      </c>
      <c r="L2567" s="46">
        <v>16.042339999999999</v>
      </c>
      <c r="M2567" s="53">
        <f t="shared" si="156"/>
        <v>-4.5177699999999987</v>
      </c>
      <c r="N2567" s="11">
        <v>2.146776629842007</v>
      </c>
      <c r="O2567" s="11">
        <v>2.98833887945317</v>
      </c>
      <c r="P2567" s="11">
        <v>-0.8415622496111631</v>
      </c>
      <c r="Q2567" s="26">
        <v>3440</v>
      </c>
      <c r="R2567">
        <v>78550</v>
      </c>
      <c r="S2567">
        <v>23650</v>
      </c>
      <c r="T2567" s="27">
        <f t="shared" si="157"/>
        <v>105640</v>
      </c>
      <c r="U2567" s="46" t="str">
        <f t="shared" si="158"/>
        <v>TN</v>
      </c>
      <c r="V2567">
        <f t="shared" si="159"/>
        <v>226785.48317650962</v>
      </c>
    </row>
    <row r="2568" spans="1:22" x14ac:dyDescent="0.2">
      <c r="A2568" s="24">
        <v>22015</v>
      </c>
      <c r="B2568" s="25" t="s">
        <v>2786</v>
      </c>
      <c r="C2568" s="46">
        <v>1436</v>
      </c>
      <c r="D2568" s="46">
        <v>1436</v>
      </c>
      <c r="E2568" s="53">
        <v>1281</v>
      </c>
      <c r="F2568" s="54">
        <v>1094.42</v>
      </c>
      <c r="G2568" s="46">
        <v>1094.42</v>
      </c>
      <c r="H2568" s="53">
        <v>939.42</v>
      </c>
      <c r="I2568" s="54">
        <v>77.592709999999997</v>
      </c>
      <c r="J2568" s="46">
        <v>77.592709999999997</v>
      </c>
      <c r="K2568" s="54">
        <v>11.45754</v>
      </c>
      <c r="L2568" s="46">
        <v>16.61008</v>
      </c>
      <c r="M2568" s="53">
        <f t="shared" si="156"/>
        <v>-5.1525400000000001</v>
      </c>
      <c r="N2568" s="11">
        <v>2.1342903993363729</v>
      </c>
      <c r="O2568" s="11">
        <v>3.0940964880950981</v>
      </c>
      <c r="P2568" s="11">
        <v>-0.95980608875872464</v>
      </c>
      <c r="Q2568" s="26">
        <v>11760</v>
      </c>
      <c r="R2568">
        <v>60310</v>
      </c>
      <c r="S2568">
        <v>0</v>
      </c>
      <c r="T2568" s="27">
        <f t="shared" si="157"/>
        <v>72070</v>
      </c>
      <c r="U2568" s="46" t="str">
        <f t="shared" si="158"/>
        <v>LA</v>
      </c>
      <c r="V2568">
        <f t="shared" si="159"/>
        <v>153818.30908017239</v>
      </c>
    </row>
    <row r="2569" spans="1:22" x14ac:dyDescent="0.2">
      <c r="A2569" s="24">
        <v>28023</v>
      </c>
      <c r="B2569" s="25" t="s">
        <v>2787</v>
      </c>
      <c r="C2569" s="46">
        <v>930</v>
      </c>
      <c r="D2569" s="46">
        <v>664</v>
      </c>
      <c r="E2569" s="53">
        <v>516</v>
      </c>
      <c r="F2569" s="54">
        <v>615.1</v>
      </c>
      <c r="G2569" s="46">
        <v>349.1</v>
      </c>
      <c r="H2569" s="53">
        <v>201.1</v>
      </c>
      <c r="I2569" s="54">
        <v>77.592709999999997</v>
      </c>
      <c r="J2569" s="46">
        <v>77.592709999999997</v>
      </c>
      <c r="K2569" s="54">
        <v>11.44032</v>
      </c>
      <c r="L2569" s="46">
        <v>16.722629999999999</v>
      </c>
      <c r="M2569" s="53">
        <f t="shared" si="156"/>
        <v>-5.282309999999999</v>
      </c>
      <c r="N2569" s="11">
        <v>2.1310826880234242</v>
      </c>
      <c r="O2569" s="11">
        <v>3.1150621041387949</v>
      </c>
      <c r="P2569" s="11">
        <v>-0.98397941611537176</v>
      </c>
      <c r="Q2569" s="26">
        <v>4540</v>
      </c>
      <c r="R2569">
        <v>35810</v>
      </c>
      <c r="S2569">
        <v>240</v>
      </c>
      <c r="T2569" s="27">
        <f t="shared" si="157"/>
        <v>40590</v>
      </c>
      <c r="U2569" s="46" t="str">
        <f t="shared" si="158"/>
        <v>MS</v>
      </c>
      <c r="V2569">
        <f t="shared" si="159"/>
        <v>86500.646306870782</v>
      </c>
    </row>
    <row r="2570" spans="1:22" x14ac:dyDescent="0.2">
      <c r="A2570" s="24">
        <v>37079</v>
      </c>
      <c r="B2570" s="25" t="s">
        <v>2788</v>
      </c>
      <c r="C2570" s="46">
        <v>884</v>
      </c>
      <c r="D2570" s="46">
        <v>908</v>
      </c>
      <c r="E2570" s="53">
        <v>88</v>
      </c>
      <c r="F2570" s="54">
        <v>647.12</v>
      </c>
      <c r="G2570" s="46">
        <v>671.12</v>
      </c>
      <c r="H2570" s="53">
        <v>0</v>
      </c>
      <c r="I2570" s="54">
        <v>77.592709999999997</v>
      </c>
      <c r="J2570" s="46">
        <v>77.592709999999997</v>
      </c>
      <c r="K2570" s="54">
        <v>11.63335</v>
      </c>
      <c r="L2570" s="46">
        <v>19.22673</v>
      </c>
      <c r="M2570" s="53">
        <f t="shared" si="156"/>
        <v>-7.5933799999999998</v>
      </c>
      <c r="N2570" s="11">
        <v>2.167039976916493</v>
      </c>
      <c r="O2570" s="11">
        <v>3.5815214478529098</v>
      </c>
      <c r="P2570" s="11">
        <v>-1.4144814709364171</v>
      </c>
      <c r="Q2570" s="26">
        <v>71470</v>
      </c>
      <c r="R2570">
        <v>8510</v>
      </c>
      <c r="S2570">
        <v>15120</v>
      </c>
      <c r="T2570" s="27">
        <f t="shared" si="157"/>
        <v>95100</v>
      </c>
      <c r="U2570" s="46" t="str">
        <f t="shared" si="158"/>
        <v>NC</v>
      </c>
      <c r="V2570">
        <f t="shared" si="159"/>
        <v>206085.50180475847</v>
      </c>
    </row>
    <row r="2571" spans="1:22" x14ac:dyDescent="0.2">
      <c r="A2571" s="24">
        <v>37103</v>
      </c>
      <c r="B2571" s="25" t="s">
        <v>2789</v>
      </c>
      <c r="C2571" s="46">
        <v>335</v>
      </c>
      <c r="D2571" s="46">
        <v>550</v>
      </c>
      <c r="E2571" s="53">
        <v>146</v>
      </c>
      <c r="F2571" s="54">
        <v>0</v>
      </c>
      <c r="G2571" s="46">
        <v>126.22</v>
      </c>
      <c r="H2571" s="53">
        <v>0</v>
      </c>
      <c r="I2571" s="54">
        <v>77.592709999999997</v>
      </c>
      <c r="J2571" s="46">
        <v>77.592709999999997</v>
      </c>
      <c r="K2571" s="54">
        <v>14.308859999999999</v>
      </c>
      <c r="L2571" s="46">
        <v>22.715990000000001</v>
      </c>
      <c r="M2571" s="53">
        <f t="shared" si="156"/>
        <v>-8.4071300000000022</v>
      </c>
      <c r="N2571" s="11">
        <v>2.6654292739495791</v>
      </c>
      <c r="O2571" s="11">
        <v>4.2314946636381867</v>
      </c>
      <c r="P2571" s="11">
        <v>-1.5660653896886081</v>
      </c>
      <c r="Q2571" s="26">
        <v>56860</v>
      </c>
      <c r="R2571">
        <v>1150</v>
      </c>
      <c r="S2571">
        <v>20380</v>
      </c>
      <c r="T2571" s="27">
        <f t="shared" si="157"/>
        <v>78390</v>
      </c>
      <c r="U2571" s="46" t="str">
        <f t="shared" si="158"/>
        <v>NC</v>
      </c>
      <c r="V2571">
        <f t="shared" si="159"/>
        <v>208943.00078490749</v>
      </c>
    </row>
    <row r="2572" spans="1:22" x14ac:dyDescent="0.2">
      <c r="A2572" s="24">
        <v>13269</v>
      </c>
      <c r="B2572" s="25" t="s">
        <v>2790</v>
      </c>
      <c r="C2572" s="46">
        <v>539</v>
      </c>
      <c r="D2572" s="46">
        <v>948</v>
      </c>
      <c r="E2572" s="53">
        <v>314</v>
      </c>
      <c r="F2572" s="54">
        <v>0</v>
      </c>
      <c r="G2572" s="46">
        <v>261.48</v>
      </c>
      <c r="H2572" s="53">
        <v>0</v>
      </c>
      <c r="I2572" s="54">
        <v>77.339550000000003</v>
      </c>
      <c r="J2572" s="46">
        <v>77.339550000000003</v>
      </c>
      <c r="K2572" s="54">
        <v>14.28823</v>
      </c>
      <c r="L2572" s="46">
        <v>21.379909999999999</v>
      </c>
      <c r="M2572" s="53">
        <f t="shared" ref="M2572:M2635" si="160">K2572-L2572</f>
        <v>-7.0916799999999984</v>
      </c>
      <c r="N2572" s="11">
        <v>2.661586353834239</v>
      </c>
      <c r="O2572" s="11">
        <v>3.982612031175603</v>
      </c>
      <c r="P2572" s="11">
        <v>-1.321025677341364</v>
      </c>
      <c r="Q2572" s="26">
        <v>28670</v>
      </c>
      <c r="R2572">
        <v>18610</v>
      </c>
      <c r="S2572">
        <v>23470</v>
      </c>
      <c r="T2572" s="27">
        <f t="shared" ref="T2572:T2635" si="161">SUM(Q2572:S2572)</f>
        <v>70750</v>
      </c>
      <c r="U2572" s="46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">
      <c r="A2573" s="24">
        <v>19095</v>
      </c>
      <c r="B2573" s="25" t="s">
        <v>2791</v>
      </c>
      <c r="C2573" s="46">
        <v>907</v>
      </c>
      <c r="D2573" s="46">
        <v>1337</v>
      </c>
      <c r="E2573" s="53">
        <v>0</v>
      </c>
      <c r="F2573" s="54">
        <v>801.9</v>
      </c>
      <c r="G2573" s="46">
        <v>1231.9000000000001</v>
      </c>
      <c r="H2573" s="53">
        <v>0</v>
      </c>
      <c r="I2573" s="54">
        <v>77.339550000000003</v>
      </c>
      <c r="J2573" s="46">
        <v>77.339550000000003</v>
      </c>
      <c r="K2573" s="54">
        <v>13.50314</v>
      </c>
      <c r="L2573" s="46">
        <v>11.677110000000001</v>
      </c>
      <c r="M2573" s="53">
        <f t="shared" si="160"/>
        <v>1.8260299999999994</v>
      </c>
      <c r="N2573" s="11">
        <v>2.5153411694739849</v>
      </c>
      <c r="O2573" s="11">
        <v>2.1751915127500978</v>
      </c>
      <c r="P2573" s="11">
        <v>0.34014965672388631</v>
      </c>
      <c r="Q2573" s="26">
        <v>206640</v>
      </c>
      <c r="R2573">
        <v>56860</v>
      </c>
      <c r="S2573">
        <v>50940</v>
      </c>
      <c r="T2573" s="27">
        <f t="shared" si="161"/>
        <v>314440</v>
      </c>
      <c r="U2573" s="46" t="str">
        <f t="shared" si="162"/>
        <v>IA</v>
      </c>
      <c r="V2573">
        <f t="shared" si="163"/>
        <v>790923.87732939981</v>
      </c>
    </row>
    <row r="2574" spans="1:22" x14ac:dyDescent="0.2">
      <c r="A2574" s="24">
        <v>42127</v>
      </c>
      <c r="B2574" s="25" t="s">
        <v>2792</v>
      </c>
      <c r="C2574" s="46">
        <v>1746</v>
      </c>
      <c r="D2574" s="46">
        <v>1746</v>
      </c>
      <c r="E2574" s="53">
        <v>224</v>
      </c>
      <c r="F2574" s="54">
        <v>1490.78</v>
      </c>
      <c r="G2574" s="46">
        <v>1490.78</v>
      </c>
      <c r="H2574" s="53">
        <v>0</v>
      </c>
      <c r="I2574" s="54"/>
      <c r="J2574" s="46">
        <v>77.245490000000004</v>
      </c>
      <c r="K2574" s="54">
        <v>23.87687</v>
      </c>
      <c r="L2574" s="46">
        <v>22.295999999999999</v>
      </c>
      <c r="M2574" s="53">
        <f t="shared" si="160"/>
        <v>1.5808700000000009</v>
      </c>
      <c r="N2574" s="11">
        <v>4.4477413482477637</v>
      </c>
      <c r="O2574" s="11">
        <v>4.153259665129144</v>
      </c>
      <c r="P2574" s="11">
        <v>0.29448168311861828</v>
      </c>
      <c r="Q2574" s="26">
        <v>6460</v>
      </c>
      <c r="R2574">
        <v>75400</v>
      </c>
      <c r="S2574">
        <v>2890</v>
      </c>
      <c r="T2574" s="27">
        <f t="shared" si="161"/>
        <v>84750</v>
      </c>
      <c r="U2574" s="46" t="str">
        <f t="shared" si="162"/>
        <v>PA</v>
      </c>
      <c r="V2574">
        <f t="shared" si="163"/>
        <v>376946.07926399796</v>
      </c>
    </row>
    <row r="2575" spans="1:22" x14ac:dyDescent="0.2">
      <c r="A2575" s="24">
        <v>13193</v>
      </c>
      <c r="B2575" s="25" t="s">
        <v>2793</v>
      </c>
      <c r="C2575" s="46">
        <v>184</v>
      </c>
      <c r="D2575" s="46">
        <v>485</v>
      </c>
      <c r="E2575" s="53">
        <v>47</v>
      </c>
      <c r="F2575" s="54">
        <v>0</v>
      </c>
      <c r="G2575" s="46">
        <v>0</v>
      </c>
      <c r="H2575" s="53">
        <v>0</v>
      </c>
      <c r="I2575" s="54">
        <v>77.212980000000002</v>
      </c>
      <c r="J2575" s="46">
        <v>77.212980000000002</v>
      </c>
      <c r="K2575" s="54">
        <v>13.309279999999999</v>
      </c>
      <c r="L2575" s="46">
        <v>19.467890000000001</v>
      </c>
      <c r="M2575" s="53">
        <f t="shared" si="160"/>
        <v>-6.1586100000000012</v>
      </c>
      <c r="N2575" s="11">
        <v>2.4792292696407441</v>
      </c>
      <c r="O2575" s="11">
        <v>3.6264443084934981</v>
      </c>
      <c r="P2575" s="11">
        <v>-1.147215038852754</v>
      </c>
      <c r="Q2575" s="26">
        <v>55180</v>
      </c>
      <c r="R2575">
        <v>21690</v>
      </c>
      <c r="S2575">
        <v>19530</v>
      </c>
      <c r="T2575" s="27">
        <f t="shared" si="161"/>
        <v>96400</v>
      </c>
      <c r="U2575" s="46" t="str">
        <f t="shared" si="162"/>
        <v>GA</v>
      </c>
      <c r="V2575">
        <f t="shared" si="163"/>
        <v>238997.70159336773</v>
      </c>
    </row>
    <row r="2576" spans="1:22" x14ac:dyDescent="0.2">
      <c r="A2576" s="24">
        <v>13245</v>
      </c>
      <c r="B2576" s="25" t="s">
        <v>2794</v>
      </c>
      <c r="C2576" s="46">
        <v>1069</v>
      </c>
      <c r="D2576" s="46">
        <v>1388</v>
      </c>
      <c r="E2576" s="53">
        <v>755</v>
      </c>
      <c r="F2576" s="54">
        <v>630.1</v>
      </c>
      <c r="G2576" s="46">
        <v>949.1</v>
      </c>
      <c r="H2576" s="53">
        <v>316.10000000000002</v>
      </c>
      <c r="I2576" s="54">
        <v>77.212980000000002</v>
      </c>
      <c r="J2576" s="46">
        <v>77.212980000000002</v>
      </c>
      <c r="K2576" s="54">
        <v>12.471579999999999</v>
      </c>
      <c r="L2576" s="46">
        <v>20.069009999999999</v>
      </c>
      <c r="M2576" s="53">
        <f t="shared" si="160"/>
        <v>-7.5974299999999992</v>
      </c>
      <c r="N2576" s="11">
        <v>2.3231839870125288</v>
      </c>
      <c r="O2576" s="11">
        <v>3.7384198848256842</v>
      </c>
      <c r="P2576" s="11">
        <v>-1.4152358978131561</v>
      </c>
      <c r="Q2576" s="26">
        <v>8370</v>
      </c>
      <c r="R2576">
        <v>7430</v>
      </c>
      <c r="S2576">
        <v>18950</v>
      </c>
      <c r="T2576" s="27">
        <f t="shared" si="161"/>
        <v>34750</v>
      </c>
      <c r="U2576" s="46" t="str">
        <f t="shared" si="162"/>
        <v>GA</v>
      </c>
      <c r="V2576">
        <f t="shared" si="163"/>
        <v>80730.643548685373</v>
      </c>
    </row>
    <row r="2577" spans="1:22" x14ac:dyDescent="0.2">
      <c r="A2577" s="24">
        <v>48373</v>
      </c>
      <c r="B2577" s="25" t="s">
        <v>2795</v>
      </c>
      <c r="C2577" s="46">
        <v>869</v>
      </c>
      <c r="D2577" s="46">
        <v>869</v>
      </c>
      <c r="E2577" s="53">
        <v>456</v>
      </c>
      <c r="F2577" s="54">
        <v>641.26</v>
      </c>
      <c r="G2577" s="46">
        <v>641.26</v>
      </c>
      <c r="H2577" s="53">
        <v>228.26</v>
      </c>
      <c r="I2577" s="54">
        <v>77.212980000000002</v>
      </c>
      <c r="J2577" s="46">
        <v>77.212980000000002</v>
      </c>
      <c r="K2577" s="54">
        <v>11.597300000000001</v>
      </c>
      <c r="L2577" s="46">
        <v>17.006730000000001</v>
      </c>
      <c r="M2577" s="53">
        <f t="shared" si="160"/>
        <v>-5.4094300000000004</v>
      </c>
      <c r="N2577" s="11">
        <v>2.16032464632231</v>
      </c>
      <c r="O2577" s="11">
        <v>3.1679837524552288</v>
      </c>
      <c r="P2577" s="11">
        <v>-1.007659106132919</v>
      </c>
      <c r="Q2577" s="26">
        <v>60</v>
      </c>
      <c r="R2577">
        <v>38470</v>
      </c>
      <c r="S2577">
        <v>75120</v>
      </c>
      <c r="T2577" s="27">
        <f t="shared" si="161"/>
        <v>113650</v>
      </c>
      <c r="U2577" s="46" t="str">
        <f t="shared" si="162"/>
        <v>TX</v>
      </c>
      <c r="V2577">
        <f t="shared" si="163"/>
        <v>245520.89605453055</v>
      </c>
    </row>
    <row r="2578" spans="1:22" x14ac:dyDescent="0.2">
      <c r="A2578" s="24">
        <v>48485</v>
      </c>
      <c r="B2578" s="25" t="s">
        <v>2796</v>
      </c>
      <c r="C2578" s="46">
        <v>782</v>
      </c>
      <c r="D2578" s="46">
        <v>782</v>
      </c>
      <c r="E2578" s="53">
        <v>686</v>
      </c>
      <c r="F2578" s="54">
        <v>582.62</v>
      </c>
      <c r="G2578" s="46">
        <v>582.62</v>
      </c>
      <c r="H2578" s="53">
        <v>486.62</v>
      </c>
      <c r="I2578" s="54"/>
      <c r="J2578" s="46">
        <v>77.114009999999993</v>
      </c>
      <c r="K2578" s="54">
        <v>11.4861</v>
      </c>
      <c r="L2578" s="46">
        <v>15.193989999999999</v>
      </c>
      <c r="M2578" s="53">
        <f t="shared" si="160"/>
        <v>-3.707889999999999</v>
      </c>
      <c r="N2578" s="11">
        <v>2.1396105059041921</v>
      </c>
      <c r="O2578" s="11">
        <v>2.8303097335564931</v>
      </c>
      <c r="P2578" s="11">
        <v>-0.69069922765230085</v>
      </c>
      <c r="Q2578" s="26">
        <v>123700</v>
      </c>
      <c r="R2578">
        <v>490</v>
      </c>
      <c r="S2578">
        <v>190940</v>
      </c>
      <c r="T2578" s="27">
        <f t="shared" si="161"/>
        <v>315130</v>
      </c>
      <c r="U2578" s="46" t="str">
        <f t="shared" si="162"/>
        <v>TX</v>
      </c>
      <c r="V2578">
        <f t="shared" si="163"/>
        <v>674255.45872558805</v>
      </c>
    </row>
    <row r="2579" spans="1:22" x14ac:dyDescent="0.2">
      <c r="A2579" s="24">
        <v>36105</v>
      </c>
      <c r="B2579" s="25" t="s">
        <v>2797</v>
      </c>
      <c r="C2579" s="46">
        <v>1044</v>
      </c>
      <c r="D2579" s="46">
        <v>710</v>
      </c>
      <c r="E2579" s="53">
        <v>245</v>
      </c>
      <c r="F2579" s="54">
        <v>829.38</v>
      </c>
      <c r="G2579" s="46">
        <v>495.38</v>
      </c>
      <c r="H2579" s="53">
        <v>30.38</v>
      </c>
      <c r="I2579" s="54"/>
      <c r="J2579" s="46">
        <v>76.980720000000005</v>
      </c>
      <c r="K2579" s="54">
        <v>22.998550000000002</v>
      </c>
      <c r="L2579" s="46">
        <v>21.152010000000001</v>
      </c>
      <c r="M2579" s="53">
        <f t="shared" si="160"/>
        <v>1.846540000000001</v>
      </c>
      <c r="N2579" s="11">
        <v>4.2841294434632173</v>
      </c>
      <c r="O2579" s="11">
        <v>3.940159220012931</v>
      </c>
      <c r="P2579" s="11">
        <v>0.34397022345028588</v>
      </c>
      <c r="Q2579" s="26">
        <v>6420</v>
      </c>
      <c r="R2579">
        <v>38470</v>
      </c>
      <c r="S2579">
        <v>1870</v>
      </c>
      <c r="T2579" s="27">
        <f t="shared" si="161"/>
        <v>46760</v>
      </c>
      <c r="U2579" s="46" t="str">
        <f t="shared" si="162"/>
        <v>NY</v>
      </c>
      <c r="V2579">
        <f t="shared" si="163"/>
        <v>200325.89277634004</v>
      </c>
    </row>
    <row r="2580" spans="1:22" x14ac:dyDescent="0.2">
      <c r="A2580" s="24">
        <v>13199</v>
      </c>
      <c r="B2580" s="25" t="s">
        <v>2798</v>
      </c>
      <c r="C2580" s="46">
        <v>1270</v>
      </c>
      <c r="D2580" s="46">
        <v>1270</v>
      </c>
      <c r="E2580" s="53">
        <v>1270</v>
      </c>
      <c r="F2580" s="54">
        <v>634.98</v>
      </c>
      <c r="G2580" s="46">
        <v>634.98</v>
      </c>
      <c r="H2580" s="53">
        <v>634.98</v>
      </c>
      <c r="I2580" s="54">
        <v>76.959819999999993</v>
      </c>
      <c r="J2580" s="46">
        <v>76.959819999999993</v>
      </c>
      <c r="K2580" s="54">
        <v>13.841290000000001</v>
      </c>
      <c r="L2580" s="46">
        <v>21.818010000000001</v>
      </c>
      <c r="M2580" s="53">
        <f t="shared" si="160"/>
        <v>-7.9767200000000003</v>
      </c>
      <c r="N2580" s="11">
        <v>2.578331156725663</v>
      </c>
      <c r="O2580" s="11">
        <v>4.0642205286322346</v>
      </c>
      <c r="P2580" s="11">
        <v>-1.4858893719065731</v>
      </c>
      <c r="Q2580" s="26">
        <v>350</v>
      </c>
      <c r="R2580">
        <v>55690</v>
      </c>
      <c r="S2580">
        <v>24460</v>
      </c>
      <c r="T2580" s="27">
        <f t="shared" si="161"/>
        <v>80500</v>
      </c>
      <c r="U2580" s="46" t="str">
        <f t="shared" si="162"/>
        <v>GA</v>
      </c>
      <c r="V2580">
        <f t="shared" si="163"/>
        <v>207555.65811641587</v>
      </c>
    </row>
    <row r="2581" spans="1:22" x14ac:dyDescent="0.2">
      <c r="A2581" s="24">
        <v>28131</v>
      </c>
      <c r="B2581" s="25" t="s">
        <v>2799</v>
      </c>
      <c r="C2581" s="46">
        <v>1104</v>
      </c>
      <c r="D2581" s="46">
        <v>603</v>
      </c>
      <c r="E2581" s="53">
        <v>492</v>
      </c>
      <c r="F2581" s="54">
        <v>751.52</v>
      </c>
      <c r="G2581" s="46">
        <v>250.52</v>
      </c>
      <c r="H2581" s="53">
        <v>139.52000000000001</v>
      </c>
      <c r="I2581" s="54">
        <v>76.959819999999993</v>
      </c>
      <c r="J2581" s="46">
        <v>76.959819999999993</v>
      </c>
      <c r="K2581" s="54">
        <v>11.4443</v>
      </c>
      <c r="L2581" s="46">
        <v>16.758780000000002</v>
      </c>
      <c r="M2581" s="53">
        <f t="shared" si="160"/>
        <v>-5.3144800000000014</v>
      </c>
      <c r="N2581" s="11">
        <v>2.1318240754232809</v>
      </c>
      <c r="O2581" s="11">
        <v>3.1217960625570962</v>
      </c>
      <c r="P2581" s="11">
        <v>-0.98997198713381507</v>
      </c>
      <c r="Q2581" s="26">
        <v>4440</v>
      </c>
      <c r="R2581">
        <v>15290</v>
      </c>
      <c r="S2581">
        <v>6750</v>
      </c>
      <c r="T2581" s="27">
        <f t="shared" si="161"/>
        <v>26480</v>
      </c>
      <c r="U2581" s="46" t="str">
        <f t="shared" si="162"/>
        <v>MS</v>
      </c>
      <c r="V2581">
        <f t="shared" si="163"/>
        <v>56450.701517208479</v>
      </c>
    </row>
    <row r="2582" spans="1:22" x14ac:dyDescent="0.2">
      <c r="A2582" s="24">
        <v>37147</v>
      </c>
      <c r="B2582" s="25" t="s">
        <v>2800</v>
      </c>
      <c r="C2582" s="46">
        <v>1118</v>
      </c>
      <c r="D2582" s="46">
        <v>1333</v>
      </c>
      <c r="E2582" s="53">
        <v>481</v>
      </c>
      <c r="F2582" s="54">
        <v>791.3</v>
      </c>
      <c r="G2582" s="46">
        <v>1006.3</v>
      </c>
      <c r="H2582" s="53">
        <v>154.30000000000001</v>
      </c>
      <c r="I2582" s="54">
        <v>76.959819999999993</v>
      </c>
      <c r="J2582" s="46">
        <v>76.959819999999993</v>
      </c>
      <c r="K2582" s="54">
        <v>12.85375</v>
      </c>
      <c r="L2582" s="46">
        <v>20.771380000000001</v>
      </c>
      <c r="M2582" s="53">
        <f t="shared" si="160"/>
        <v>-7.9176300000000008</v>
      </c>
      <c r="N2582" s="11">
        <v>2.3943739424405162</v>
      </c>
      <c r="O2582" s="11">
        <v>3.869256133076346</v>
      </c>
      <c r="P2582" s="11">
        <v>-1.47488219063583</v>
      </c>
      <c r="Q2582" s="26">
        <v>143310</v>
      </c>
      <c r="R2582">
        <v>12550</v>
      </c>
      <c r="S2582">
        <v>38850</v>
      </c>
      <c r="T2582" s="27">
        <f t="shared" si="161"/>
        <v>194710</v>
      </c>
      <c r="U2582" s="46" t="str">
        <f t="shared" si="162"/>
        <v>NC</v>
      </c>
      <c r="V2582">
        <f t="shared" si="163"/>
        <v>466208.55033259292</v>
      </c>
    </row>
    <row r="2583" spans="1:22" x14ac:dyDescent="0.2">
      <c r="A2583" s="24">
        <v>47163</v>
      </c>
      <c r="B2583" s="25" t="s">
        <v>2801</v>
      </c>
      <c r="C2583" s="46">
        <v>3142</v>
      </c>
      <c r="D2583" s="46">
        <v>2012</v>
      </c>
      <c r="E2583" s="53">
        <v>1343</v>
      </c>
      <c r="F2583" s="54">
        <v>2925.34</v>
      </c>
      <c r="G2583" s="46">
        <v>1795.34</v>
      </c>
      <c r="H2583" s="53">
        <v>1126.3399999999999</v>
      </c>
      <c r="I2583" s="54"/>
      <c r="J2583" s="46">
        <v>76.853740000000002</v>
      </c>
      <c r="K2583" s="54">
        <v>11.52359</v>
      </c>
      <c r="L2583" s="46">
        <v>16.391369999999998</v>
      </c>
      <c r="M2583" s="53">
        <f t="shared" si="160"/>
        <v>-4.867779999999998</v>
      </c>
      <c r="N2583" s="11">
        <v>2.14659407716566</v>
      </c>
      <c r="O2583" s="11">
        <v>3.053355573968779</v>
      </c>
      <c r="P2583" s="11">
        <v>-0.90676149680311902</v>
      </c>
      <c r="Q2583" s="26">
        <v>2580</v>
      </c>
      <c r="R2583">
        <v>79390</v>
      </c>
      <c r="S2583">
        <v>3810</v>
      </c>
      <c r="T2583" s="27">
        <f t="shared" si="161"/>
        <v>85780</v>
      </c>
      <c r="U2583" s="46" t="str">
        <f t="shared" si="162"/>
        <v>TN</v>
      </c>
      <c r="V2583">
        <f t="shared" si="163"/>
        <v>184134.83993927031</v>
      </c>
    </row>
    <row r="2584" spans="1:22" x14ac:dyDescent="0.2">
      <c r="A2584" s="24">
        <v>47001</v>
      </c>
      <c r="B2584" s="25" t="s">
        <v>2802</v>
      </c>
      <c r="C2584" s="46">
        <v>3378</v>
      </c>
      <c r="D2584" s="46">
        <v>3096</v>
      </c>
      <c r="E2584" s="53">
        <v>1634</v>
      </c>
      <c r="F2584" s="54">
        <v>3161.94</v>
      </c>
      <c r="G2584" s="46">
        <v>2879.94</v>
      </c>
      <c r="H2584" s="53">
        <v>1417.94</v>
      </c>
      <c r="I2584" s="54"/>
      <c r="J2584" s="46">
        <v>76.842410000000001</v>
      </c>
      <c r="K2584" s="54">
        <v>11.52088</v>
      </c>
      <c r="L2584" s="46">
        <v>16.06373</v>
      </c>
      <c r="M2584" s="53">
        <f t="shared" si="160"/>
        <v>-4.5428499999999996</v>
      </c>
      <c r="N2584" s="11">
        <v>2.1460892631320889</v>
      </c>
      <c r="O2584" s="11">
        <v>2.9923233710317989</v>
      </c>
      <c r="P2584" s="11">
        <v>-0.8462341078997101</v>
      </c>
      <c r="Q2584" s="26">
        <v>310</v>
      </c>
      <c r="R2584">
        <v>26430</v>
      </c>
      <c r="S2584">
        <v>7460</v>
      </c>
      <c r="T2584" s="27">
        <f t="shared" si="161"/>
        <v>34200</v>
      </c>
      <c r="U2584" s="46" t="str">
        <f t="shared" si="162"/>
        <v>TN</v>
      </c>
      <c r="V2584">
        <f t="shared" si="163"/>
        <v>73396.252799117443</v>
      </c>
    </row>
    <row r="2585" spans="1:22" x14ac:dyDescent="0.2">
      <c r="A2585" s="24">
        <v>28071</v>
      </c>
      <c r="B2585" s="25" t="s">
        <v>2803</v>
      </c>
      <c r="C2585" s="46">
        <v>901</v>
      </c>
      <c r="D2585" s="46">
        <v>901</v>
      </c>
      <c r="E2585" s="53">
        <v>901</v>
      </c>
      <c r="F2585" s="54">
        <v>590.58000000000004</v>
      </c>
      <c r="G2585" s="46">
        <v>590.58000000000004</v>
      </c>
      <c r="H2585" s="53">
        <v>590.58000000000004</v>
      </c>
      <c r="I2585" s="54">
        <v>76.833240000000004</v>
      </c>
      <c r="J2585" s="46">
        <v>76.833240000000004</v>
      </c>
      <c r="K2585" s="54">
        <v>11.59703</v>
      </c>
      <c r="L2585" s="46">
        <v>16.721530000000001</v>
      </c>
      <c r="M2585" s="53">
        <f t="shared" si="160"/>
        <v>-5.1245000000000012</v>
      </c>
      <c r="N2585" s="11">
        <v>2.1602743511971951</v>
      </c>
      <c r="O2585" s="11">
        <v>3.1148571980735089</v>
      </c>
      <c r="P2585" s="11">
        <v>-0.95458284687631445</v>
      </c>
      <c r="Q2585" s="26">
        <v>22640</v>
      </c>
      <c r="R2585">
        <v>51520</v>
      </c>
      <c r="S2585">
        <v>800</v>
      </c>
      <c r="T2585" s="27">
        <f t="shared" si="161"/>
        <v>74960</v>
      </c>
      <c r="U2585" s="46" t="str">
        <f t="shared" si="162"/>
        <v>MS</v>
      </c>
      <c r="V2585">
        <f t="shared" si="163"/>
        <v>161934.16536574173</v>
      </c>
    </row>
    <row r="2586" spans="1:22" x14ac:dyDescent="0.2">
      <c r="A2586" s="24">
        <v>37155</v>
      </c>
      <c r="B2586" s="25" t="s">
        <v>2804</v>
      </c>
      <c r="C2586" s="46">
        <v>763</v>
      </c>
      <c r="D2586" s="46">
        <v>1114</v>
      </c>
      <c r="E2586" s="53">
        <v>259</v>
      </c>
      <c r="F2586" s="54">
        <v>501.52</v>
      </c>
      <c r="G2586" s="46">
        <v>852.52</v>
      </c>
      <c r="H2586" s="53">
        <v>0</v>
      </c>
      <c r="I2586" s="54">
        <v>76.833240000000004</v>
      </c>
      <c r="J2586" s="46">
        <v>76.833240000000004</v>
      </c>
      <c r="K2586" s="54">
        <v>12.055199999999999</v>
      </c>
      <c r="L2586" s="46">
        <v>19.63824</v>
      </c>
      <c r="M2586" s="53">
        <f t="shared" si="160"/>
        <v>-7.5830400000000004</v>
      </c>
      <c r="N2586" s="11">
        <v>2.245621452954111</v>
      </c>
      <c r="O2586" s="11">
        <v>3.658176806876829</v>
      </c>
      <c r="P2586" s="11">
        <v>-1.412555353922718</v>
      </c>
      <c r="Q2586" s="26">
        <v>208310</v>
      </c>
      <c r="R2586">
        <v>18180</v>
      </c>
      <c r="S2586">
        <v>63050</v>
      </c>
      <c r="T2586" s="27">
        <f t="shared" si="161"/>
        <v>289540</v>
      </c>
      <c r="U2586" s="46" t="str">
        <f t="shared" si="162"/>
        <v>NC</v>
      </c>
      <c r="V2586">
        <f t="shared" si="163"/>
        <v>650197.23548833327</v>
      </c>
    </row>
    <row r="2587" spans="1:22" x14ac:dyDescent="0.2">
      <c r="A2587" s="24">
        <v>47023</v>
      </c>
      <c r="B2587" s="25" t="s">
        <v>2805</v>
      </c>
      <c r="C2587" s="46">
        <v>925</v>
      </c>
      <c r="D2587" s="46">
        <v>925</v>
      </c>
      <c r="E2587" s="53">
        <v>379</v>
      </c>
      <c r="F2587" s="54">
        <v>672.02</v>
      </c>
      <c r="G2587" s="46">
        <v>672.02</v>
      </c>
      <c r="H2587" s="53">
        <v>126.02</v>
      </c>
      <c r="I2587" s="54">
        <v>76.706670000000003</v>
      </c>
      <c r="J2587" s="46">
        <v>76.706670000000003</v>
      </c>
      <c r="K2587" s="54">
        <v>11.55658</v>
      </c>
      <c r="L2587" s="46">
        <v>16.632850000000001</v>
      </c>
      <c r="M2587" s="53">
        <f t="shared" si="160"/>
        <v>-5.0762700000000009</v>
      </c>
      <c r="N2587" s="11">
        <v>2.1527393963418628</v>
      </c>
      <c r="O2587" s="11">
        <v>3.098338043646542</v>
      </c>
      <c r="P2587" s="11">
        <v>-0.94559864730467913</v>
      </c>
      <c r="Q2587" s="26">
        <v>28660</v>
      </c>
      <c r="R2587">
        <v>25840</v>
      </c>
      <c r="S2587">
        <v>160</v>
      </c>
      <c r="T2587" s="27">
        <f t="shared" si="161"/>
        <v>54660</v>
      </c>
      <c r="U2587" s="46" t="str">
        <f t="shared" si="162"/>
        <v>TN</v>
      </c>
      <c r="V2587">
        <f t="shared" si="163"/>
        <v>117668.73540404622</v>
      </c>
    </row>
    <row r="2588" spans="1:22" x14ac:dyDescent="0.2">
      <c r="A2588" s="24">
        <v>47097</v>
      </c>
      <c r="B2588" s="25" t="s">
        <v>2806</v>
      </c>
      <c r="C2588" s="46">
        <v>394</v>
      </c>
      <c r="D2588" s="46">
        <v>310</v>
      </c>
      <c r="E2588" s="53">
        <v>138</v>
      </c>
      <c r="F2588" s="54">
        <v>67.94</v>
      </c>
      <c r="G2588" s="46">
        <v>0</v>
      </c>
      <c r="H2588" s="53">
        <v>0</v>
      </c>
      <c r="I2588" s="54">
        <v>76.706670000000003</v>
      </c>
      <c r="J2588" s="46">
        <v>76.706670000000003</v>
      </c>
      <c r="K2588" s="54">
        <v>11.09595</v>
      </c>
      <c r="L2588" s="46">
        <v>15.89007</v>
      </c>
      <c r="M2588" s="53">
        <f t="shared" si="160"/>
        <v>-4.7941199999999995</v>
      </c>
      <c r="N2588" s="11">
        <v>2.066934050111668</v>
      </c>
      <c r="O2588" s="11">
        <v>2.959974291670195</v>
      </c>
      <c r="P2588" s="11">
        <v>-0.89304024155852779</v>
      </c>
      <c r="Q2588" s="26">
        <v>146940</v>
      </c>
      <c r="R2588">
        <v>17020</v>
      </c>
      <c r="S2588">
        <v>320</v>
      </c>
      <c r="T2588" s="27">
        <f t="shared" si="161"/>
        <v>164280</v>
      </c>
      <c r="U2588" s="46" t="str">
        <f t="shared" si="162"/>
        <v>TN</v>
      </c>
      <c r="V2588">
        <f t="shared" si="163"/>
        <v>339555.92575234483</v>
      </c>
    </row>
    <row r="2589" spans="1:22" x14ac:dyDescent="0.2">
      <c r="A2589" s="24">
        <v>47181</v>
      </c>
      <c r="B2589" s="25" t="s">
        <v>2807</v>
      </c>
      <c r="C2589" s="46">
        <v>1001</v>
      </c>
      <c r="D2589" s="46">
        <v>1001</v>
      </c>
      <c r="E2589" s="53">
        <v>1001</v>
      </c>
      <c r="F2589" s="54">
        <v>793.54</v>
      </c>
      <c r="G2589" s="46">
        <v>793.54</v>
      </c>
      <c r="H2589" s="53">
        <v>793.54</v>
      </c>
      <c r="I2589" s="54">
        <v>76.706670000000003</v>
      </c>
      <c r="J2589" s="46">
        <v>76.706670000000003</v>
      </c>
      <c r="K2589" s="54">
        <v>11.47845</v>
      </c>
      <c r="L2589" s="46">
        <v>16.283629999999999</v>
      </c>
      <c r="M2589" s="53">
        <f t="shared" si="160"/>
        <v>-4.8051799999999982</v>
      </c>
      <c r="N2589" s="11">
        <v>2.138185477359241</v>
      </c>
      <c r="O2589" s="11">
        <v>3.03328595626511</v>
      </c>
      <c r="P2589" s="11">
        <v>-0.89510047890586908</v>
      </c>
      <c r="Q2589" s="26">
        <v>11910</v>
      </c>
      <c r="R2589">
        <v>66790</v>
      </c>
      <c r="S2589">
        <v>12100</v>
      </c>
      <c r="T2589" s="27">
        <f t="shared" si="161"/>
        <v>90800</v>
      </c>
      <c r="U2589" s="46" t="str">
        <f t="shared" si="162"/>
        <v>TN</v>
      </c>
      <c r="V2589">
        <f t="shared" si="163"/>
        <v>194147.24134421907</v>
      </c>
    </row>
    <row r="2590" spans="1:22" x14ac:dyDescent="0.2">
      <c r="A2590" s="24">
        <v>51101</v>
      </c>
      <c r="B2590" s="25" t="s">
        <v>2808</v>
      </c>
      <c r="C2590" s="46">
        <v>1500</v>
      </c>
      <c r="D2590" s="46">
        <v>1500</v>
      </c>
      <c r="E2590" s="53">
        <v>528</v>
      </c>
      <c r="F2590" s="54">
        <v>1057.72</v>
      </c>
      <c r="G2590" s="46">
        <v>1057.72</v>
      </c>
      <c r="H2590" s="53">
        <v>85.72</v>
      </c>
      <c r="I2590" s="54">
        <v>76.706670000000003</v>
      </c>
      <c r="J2590" s="46">
        <v>76.706670000000003</v>
      </c>
      <c r="K2590" s="54">
        <v>13.80067</v>
      </c>
      <c r="L2590" s="46">
        <v>20.636050000000001</v>
      </c>
      <c r="M2590" s="53">
        <f t="shared" si="160"/>
        <v>-6.8353800000000007</v>
      </c>
      <c r="N2590" s="11">
        <v>2.570764534569332</v>
      </c>
      <c r="O2590" s="11">
        <v>3.8440470986987938</v>
      </c>
      <c r="P2590" s="11">
        <v>-1.2732825641294609</v>
      </c>
      <c r="Q2590" s="26">
        <v>19410</v>
      </c>
      <c r="R2590">
        <v>29920</v>
      </c>
      <c r="S2590">
        <v>0</v>
      </c>
      <c r="T2590" s="27">
        <f t="shared" si="161"/>
        <v>49330</v>
      </c>
      <c r="U2590" s="46" t="str">
        <f t="shared" si="162"/>
        <v>VA</v>
      </c>
      <c r="V2590">
        <f t="shared" si="163"/>
        <v>126815.81449030514</v>
      </c>
    </row>
    <row r="2591" spans="1:22" x14ac:dyDescent="0.2">
      <c r="A2591" s="24">
        <v>48365</v>
      </c>
      <c r="B2591" s="25" t="s">
        <v>2809</v>
      </c>
      <c r="C2591" s="46">
        <v>899</v>
      </c>
      <c r="D2591" s="46">
        <v>899</v>
      </c>
      <c r="E2591" s="53">
        <v>672</v>
      </c>
      <c r="F2591" s="54">
        <v>722.32</v>
      </c>
      <c r="G2591" s="46">
        <v>722.32</v>
      </c>
      <c r="H2591" s="53">
        <v>495.32</v>
      </c>
      <c r="I2591" s="54">
        <v>76.453509999999994</v>
      </c>
      <c r="J2591" s="46">
        <v>76.453509999999994</v>
      </c>
      <c r="K2591" s="54">
        <v>11.355869999999999</v>
      </c>
      <c r="L2591" s="46">
        <v>16.401959999999999</v>
      </c>
      <c r="M2591" s="53">
        <f t="shared" si="160"/>
        <v>-5.0460899999999995</v>
      </c>
      <c r="N2591" s="11">
        <v>2.115351490556606</v>
      </c>
      <c r="O2591" s="11">
        <v>3.0553282605427712</v>
      </c>
      <c r="P2591" s="11">
        <v>-0.93997676998616453</v>
      </c>
      <c r="Q2591" s="26">
        <v>590</v>
      </c>
      <c r="R2591">
        <v>89330</v>
      </c>
      <c r="S2591">
        <v>1260</v>
      </c>
      <c r="T2591" s="27">
        <f t="shared" si="161"/>
        <v>91180</v>
      </c>
      <c r="U2591" s="46" t="str">
        <f t="shared" si="162"/>
        <v>TX</v>
      </c>
      <c r="V2591">
        <f t="shared" si="163"/>
        <v>192877.74890895133</v>
      </c>
    </row>
    <row r="2592" spans="1:22" x14ac:dyDescent="0.2">
      <c r="A2592" s="24">
        <v>51191</v>
      </c>
      <c r="B2592" s="25" t="s">
        <v>2810</v>
      </c>
      <c r="C2592" s="46">
        <v>2110</v>
      </c>
      <c r="D2592" s="46">
        <v>1310</v>
      </c>
      <c r="E2592" s="53">
        <v>299</v>
      </c>
      <c r="F2592" s="54">
        <v>1838.04</v>
      </c>
      <c r="G2592" s="46">
        <v>1038.04</v>
      </c>
      <c r="H2592" s="53">
        <v>27.040009999999999</v>
      </c>
      <c r="I2592" s="54"/>
      <c r="J2592" s="46">
        <v>76.445430000000002</v>
      </c>
      <c r="K2592" s="54">
        <v>11.049620000000001</v>
      </c>
      <c r="L2592" s="46">
        <v>16.722020000000001</v>
      </c>
      <c r="M2592" s="53">
        <f t="shared" si="160"/>
        <v>-5.6723999999999997</v>
      </c>
      <c r="N2592" s="11">
        <v>2.0583037791982548</v>
      </c>
      <c r="O2592" s="11">
        <v>3.114948474411682</v>
      </c>
      <c r="P2592" s="11">
        <v>-1.056644695213427</v>
      </c>
      <c r="Q2592" s="26">
        <v>2870</v>
      </c>
      <c r="R2592">
        <v>118450</v>
      </c>
      <c r="S2592">
        <v>2920</v>
      </c>
      <c r="T2592" s="27">
        <f t="shared" si="161"/>
        <v>124240</v>
      </c>
      <c r="U2592" s="46" t="str">
        <f t="shared" si="162"/>
        <v>VA</v>
      </c>
      <c r="V2592">
        <f t="shared" si="163"/>
        <v>255723.66152759118</v>
      </c>
    </row>
    <row r="2593" spans="1:22" x14ac:dyDescent="0.2">
      <c r="A2593" s="24">
        <v>28001</v>
      </c>
      <c r="B2593" s="25" t="s">
        <v>2811</v>
      </c>
      <c r="C2593" s="46">
        <v>702</v>
      </c>
      <c r="D2593" s="46">
        <v>254</v>
      </c>
      <c r="E2593" s="53">
        <v>233</v>
      </c>
      <c r="F2593" s="54">
        <v>436.84</v>
      </c>
      <c r="G2593" s="46">
        <v>0</v>
      </c>
      <c r="H2593" s="53">
        <v>0</v>
      </c>
      <c r="I2593" s="54">
        <v>76.326930000000004</v>
      </c>
      <c r="J2593" s="46">
        <v>76.326930000000004</v>
      </c>
      <c r="K2593" s="54">
        <v>11.448829999999999</v>
      </c>
      <c r="L2593" s="46">
        <v>16.264399999999998</v>
      </c>
      <c r="M2593" s="53">
        <f t="shared" si="160"/>
        <v>-4.8155699999999992</v>
      </c>
      <c r="N2593" s="11">
        <v>2.132667915855782</v>
      </c>
      <c r="O2593" s="11">
        <v>3.0297038256874078</v>
      </c>
      <c r="P2593" s="11">
        <v>-0.89703590983162684</v>
      </c>
      <c r="Q2593" s="26">
        <v>19780</v>
      </c>
      <c r="R2593">
        <v>15200</v>
      </c>
      <c r="S2593">
        <v>5410</v>
      </c>
      <c r="T2593" s="27">
        <f t="shared" si="161"/>
        <v>40390</v>
      </c>
      <c r="U2593" s="46" t="str">
        <f t="shared" si="162"/>
        <v>MS</v>
      </c>
      <c r="V2593">
        <f t="shared" si="163"/>
        <v>86138.457121415035</v>
      </c>
    </row>
    <row r="2594" spans="1:22" x14ac:dyDescent="0.2">
      <c r="A2594" s="24">
        <v>28163</v>
      </c>
      <c r="B2594" s="25" t="s">
        <v>2812</v>
      </c>
      <c r="C2594" s="46">
        <v>356</v>
      </c>
      <c r="D2594" s="46">
        <v>139</v>
      </c>
      <c r="E2594" s="53">
        <v>129</v>
      </c>
      <c r="F2594" s="54">
        <v>117.68</v>
      </c>
      <c r="G2594" s="46">
        <v>0</v>
      </c>
      <c r="H2594" s="53">
        <v>0</v>
      </c>
      <c r="I2594" s="54">
        <v>76.326930000000004</v>
      </c>
      <c r="J2594" s="46">
        <v>76.326930000000004</v>
      </c>
      <c r="K2594" s="54">
        <v>11.2217</v>
      </c>
      <c r="L2594" s="46">
        <v>16.188700000000001</v>
      </c>
      <c r="M2594" s="53">
        <f t="shared" si="160"/>
        <v>-4.9670000000000005</v>
      </c>
      <c r="N2594" s="11">
        <v>2.0903585389388111</v>
      </c>
      <c r="O2594" s="11">
        <v>3.0156025628308298</v>
      </c>
      <c r="P2594" s="11">
        <v>-0.92524402389201943</v>
      </c>
      <c r="Q2594" s="26">
        <v>181400</v>
      </c>
      <c r="R2594">
        <v>67930</v>
      </c>
      <c r="S2594">
        <v>20</v>
      </c>
      <c r="T2594" s="27">
        <f t="shared" si="161"/>
        <v>249350</v>
      </c>
      <c r="U2594" s="46" t="str">
        <f t="shared" si="162"/>
        <v>MS</v>
      </c>
      <c r="V2594">
        <f t="shared" si="163"/>
        <v>521230.90168439253</v>
      </c>
    </row>
    <row r="2595" spans="1:22" x14ac:dyDescent="0.2">
      <c r="A2595" s="24">
        <v>37085</v>
      </c>
      <c r="B2595" s="25" t="s">
        <v>2813</v>
      </c>
      <c r="C2595" s="46">
        <v>2051</v>
      </c>
      <c r="D2595" s="46">
        <v>1856</v>
      </c>
      <c r="E2595" s="53">
        <v>768</v>
      </c>
      <c r="F2595" s="54">
        <v>1723.26</v>
      </c>
      <c r="G2595" s="46">
        <v>1528.26</v>
      </c>
      <c r="H2595" s="53">
        <v>440.26</v>
      </c>
      <c r="I2595" s="54">
        <v>76.326930000000004</v>
      </c>
      <c r="J2595" s="46">
        <v>76.326930000000004</v>
      </c>
      <c r="K2595" s="54">
        <v>12.79425</v>
      </c>
      <c r="L2595" s="46">
        <v>19.961950000000002</v>
      </c>
      <c r="M2595" s="53">
        <f t="shared" si="160"/>
        <v>-7.1677000000000017</v>
      </c>
      <c r="N2595" s="11">
        <v>2.3832903870908928</v>
      </c>
      <c r="O2595" s="11">
        <v>3.7184769363260108</v>
      </c>
      <c r="P2595" s="11">
        <v>-1.3351865492351169</v>
      </c>
      <c r="Q2595" s="26">
        <v>65390</v>
      </c>
      <c r="R2595">
        <v>28370</v>
      </c>
      <c r="S2595">
        <v>62070</v>
      </c>
      <c r="T2595" s="27">
        <f t="shared" si="161"/>
        <v>155830</v>
      </c>
      <c r="U2595" s="46" t="str">
        <f t="shared" si="162"/>
        <v>NC</v>
      </c>
      <c r="V2595">
        <f t="shared" si="163"/>
        <v>371388.14102037385</v>
      </c>
    </row>
    <row r="2596" spans="1:22" x14ac:dyDescent="0.2">
      <c r="A2596" s="24">
        <v>51095</v>
      </c>
      <c r="B2596" s="25" t="s">
        <v>2814</v>
      </c>
      <c r="C2596" s="46">
        <v>3053</v>
      </c>
      <c r="D2596" s="46">
        <v>3220</v>
      </c>
      <c r="E2596" s="53">
        <v>1982</v>
      </c>
      <c r="F2596" s="54">
        <v>2731.44</v>
      </c>
      <c r="G2596" s="46">
        <v>2898.44</v>
      </c>
      <c r="H2596" s="53">
        <v>1660.44</v>
      </c>
      <c r="I2596" s="54">
        <v>76.326930000000004</v>
      </c>
      <c r="J2596" s="46">
        <v>76.326930000000004</v>
      </c>
      <c r="K2596" s="54">
        <v>11.857519999999999</v>
      </c>
      <c r="L2596" s="46">
        <v>18.26604</v>
      </c>
      <c r="M2596" s="53">
        <f t="shared" si="160"/>
        <v>-6.4085200000000011</v>
      </c>
      <c r="N2596" s="11">
        <v>2.2087979702396008</v>
      </c>
      <c r="O2596" s="11">
        <v>3.402565804343181</v>
      </c>
      <c r="P2596" s="11">
        <v>-1.19376783410358</v>
      </c>
      <c r="Q2596" s="26">
        <v>5370</v>
      </c>
      <c r="R2596">
        <v>10210</v>
      </c>
      <c r="S2596">
        <v>0</v>
      </c>
      <c r="T2596" s="27">
        <f t="shared" si="161"/>
        <v>15580</v>
      </c>
      <c r="U2596" s="46" t="str">
        <f t="shared" si="162"/>
        <v>VA</v>
      </c>
      <c r="V2596">
        <f t="shared" si="163"/>
        <v>34413.072376332981</v>
      </c>
    </row>
    <row r="2597" spans="1:22" x14ac:dyDescent="0.2">
      <c r="A2597" s="24">
        <v>5111</v>
      </c>
      <c r="B2597" s="25" t="s">
        <v>2815</v>
      </c>
      <c r="C2597" s="46">
        <v>467</v>
      </c>
      <c r="D2597" s="46">
        <v>65</v>
      </c>
      <c r="E2597" s="53">
        <v>98</v>
      </c>
      <c r="F2597" s="54">
        <v>149.54</v>
      </c>
      <c r="G2597" s="46">
        <v>0</v>
      </c>
      <c r="H2597" s="53">
        <v>0</v>
      </c>
      <c r="I2597" s="54">
        <v>76.073769999999996</v>
      </c>
      <c r="J2597" s="46">
        <v>76.073769999999996</v>
      </c>
      <c r="K2597" s="54">
        <v>11.12989</v>
      </c>
      <c r="L2597" s="46">
        <v>15.984690000000001</v>
      </c>
      <c r="M2597" s="53">
        <f t="shared" si="160"/>
        <v>-4.8548000000000009</v>
      </c>
      <c r="N2597" s="11">
        <v>2.0732563336169809</v>
      </c>
      <c r="O2597" s="11">
        <v>2.9775999388497132</v>
      </c>
      <c r="P2597" s="11">
        <v>-0.90434360523273127</v>
      </c>
      <c r="Q2597" s="26">
        <v>369140</v>
      </c>
      <c r="R2597">
        <v>7270</v>
      </c>
      <c r="S2597">
        <v>40</v>
      </c>
      <c r="T2597" s="27">
        <f t="shared" si="161"/>
        <v>376450</v>
      </c>
      <c r="U2597" s="46" t="str">
        <f t="shared" si="162"/>
        <v>AR</v>
      </c>
      <c r="V2597">
        <f t="shared" si="163"/>
        <v>780477.34679011244</v>
      </c>
    </row>
    <row r="2598" spans="1:22" x14ac:dyDescent="0.2">
      <c r="A2598" s="24">
        <v>37063</v>
      </c>
      <c r="B2598" s="25" t="s">
        <v>2816</v>
      </c>
      <c r="C2598" s="46">
        <v>4228</v>
      </c>
      <c r="D2598" s="46">
        <v>3780</v>
      </c>
      <c r="E2598" s="53">
        <v>2507</v>
      </c>
      <c r="F2598" s="54">
        <v>3968.48</v>
      </c>
      <c r="G2598" s="46">
        <v>3520.48</v>
      </c>
      <c r="H2598" s="53">
        <v>2247.48</v>
      </c>
      <c r="I2598" s="54">
        <v>76.073769999999996</v>
      </c>
      <c r="J2598" s="46">
        <v>76.073769999999996</v>
      </c>
      <c r="K2598" s="54">
        <v>11.971539999999999</v>
      </c>
      <c r="L2598" s="46">
        <v>20.54026</v>
      </c>
      <c r="M2598" s="53">
        <f t="shared" si="160"/>
        <v>-8.5687200000000008</v>
      </c>
      <c r="N2598" s="11">
        <v>2.2300374152978191</v>
      </c>
      <c r="O2598" s="11">
        <v>3.826203505977106</v>
      </c>
      <c r="P2598" s="11">
        <v>-1.5961660906792881</v>
      </c>
      <c r="Q2598" s="26">
        <v>1260</v>
      </c>
      <c r="R2598">
        <v>16830</v>
      </c>
      <c r="S2598">
        <v>6890</v>
      </c>
      <c r="T2598" s="27">
        <f t="shared" si="161"/>
        <v>24980</v>
      </c>
      <c r="U2598" s="46" t="str">
        <f t="shared" si="162"/>
        <v>NC</v>
      </c>
      <c r="V2598">
        <f t="shared" si="163"/>
        <v>55706.334634139523</v>
      </c>
    </row>
    <row r="2599" spans="1:22" x14ac:dyDescent="0.2">
      <c r="A2599" s="24">
        <v>51107</v>
      </c>
      <c r="B2599" s="25" t="s">
        <v>2817</v>
      </c>
      <c r="C2599" s="46">
        <v>4746</v>
      </c>
      <c r="D2599" s="46">
        <v>4746</v>
      </c>
      <c r="E2599" s="53">
        <v>4746</v>
      </c>
      <c r="F2599" s="54">
        <v>4473.28</v>
      </c>
      <c r="G2599" s="46">
        <v>4473.28</v>
      </c>
      <c r="H2599" s="53">
        <v>4473.28</v>
      </c>
      <c r="I2599" s="54">
        <v>76.073769999999996</v>
      </c>
      <c r="J2599" s="46">
        <v>76.073769999999996</v>
      </c>
      <c r="K2599" s="54">
        <v>11.290509999999999</v>
      </c>
      <c r="L2599" s="46">
        <v>17.8626</v>
      </c>
      <c r="M2599" s="53">
        <f t="shared" si="160"/>
        <v>-6.5720900000000011</v>
      </c>
      <c r="N2599" s="11">
        <v>2.1031763447137268</v>
      </c>
      <c r="O2599" s="11">
        <v>3.3274137107255051</v>
      </c>
      <c r="P2599" s="11">
        <v>-1.224237366011778</v>
      </c>
      <c r="Q2599" s="26">
        <v>17870</v>
      </c>
      <c r="R2599">
        <v>148030</v>
      </c>
      <c r="S2599">
        <v>0</v>
      </c>
      <c r="T2599" s="27">
        <f t="shared" si="161"/>
        <v>165900</v>
      </c>
      <c r="U2599" s="46" t="str">
        <f t="shared" si="162"/>
        <v>VA</v>
      </c>
      <c r="V2599">
        <f t="shared" si="163"/>
        <v>348916.95558800729</v>
      </c>
    </row>
    <row r="2600" spans="1:22" x14ac:dyDescent="0.2">
      <c r="A2600" s="24">
        <v>1037</v>
      </c>
      <c r="B2600" s="25" t="s">
        <v>2818</v>
      </c>
      <c r="C2600" s="46">
        <v>1356</v>
      </c>
      <c r="D2600" s="46">
        <v>1356</v>
      </c>
      <c r="E2600" s="53">
        <v>1356</v>
      </c>
      <c r="F2600" s="54">
        <v>996.32</v>
      </c>
      <c r="G2600" s="46">
        <v>996.32</v>
      </c>
      <c r="H2600" s="53">
        <v>996.32</v>
      </c>
      <c r="I2600" s="54">
        <v>75.947199999999995</v>
      </c>
      <c r="J2600" s="46">
        <v>75.947199999999995</v>
      </c>
      <c r="K2600" s="54">
        <v>11.612579999999999</v>
      </c>
      <c r="L2600" s="46">
        <v>16.58474</v>
      </c>
      <c r="M2600" s="53">
        <f t="shared" si="160"/>
        <v>-4.9721600000000006</v>
      </c>
      <c r="N2600" s="11">
        <v>2.1631709778473902</v>
      </c>
      <c r="O2600" s="11">
        <v>3.0893761974638472</v>
      </c>
      <c r="P2600" s="11">
        <v>-0.92620521961645719</v>
      </c>
      <c r="Q2600" s="26">
        <v>310</v>
      </c>
      <c r="R2600">
        <v>16340</v>
      </c>
      <c r="S2600">
        <v>35380</v>
      </c>
      <c r="T2600" s="27">
        <f t="shared" si="161"/>
        <v>52030</v>
      </c>
      <c r="U2600" s="46" t="str">
        <f t="shared" si="162"/>
        <v>AL</v>
      </c>
      <c r="V2600">
        <f t="shared" si="163"/>
        <v>112549.78597739972</v>
      </c>
    </row>
    <row r="2601" spans="1:22" x14ac:dyDescent="0.2">
      <c r="A2601" s="24">
        <v>22121</v>
      </c>
      <c r="B2601" s="25" t="s">
        <v>2819</v>
      </c>
      <c r="C2601" s="46">
        <v>524</v>
      </c>
      <c r="D2601" s="46">
        <v>413</v>
      </c>
      <c r="E2601" s="53">
        <v>357</v>
      </c>
      <c r="F2601" s="54">
        <v>173.78</v>
      </c>
      <c r="G2601" s="46">
        <v>62.78</v>
      </c>
      <c r="H2601" s="53">
        <v>6.7799990000000001</v>
      </c>
      <c r="I2601" s="54">
        <v>75.947199999999995</v>
      </c>
      <c r="J2601" s="46">
        <v>75.947199999999995</v>
      </c>
      <c r="K2601" s="54">
        <v>10.873419999999999</v>
      </c>
      <c r="L2601" s="46">
        <v>16.10388</v>
      </c>
      <c r="M2601" s="53">
        <f t="shared" si="160"/>
        <v>-5.2304600000000008</v>
      </c>
      <c r="N2601" s="11">
        <v>2.0254815531040791</v>
      </c>
      <c r="O2601" s="11">
        <v>2.9998024424147798</v>
      </c>
      <c r="P2601" s="11">
        <v>-0.97432088931070104</v>
      </c>
      <c r="Q2601" s="26">
        <v>36580</v>
      </c>
      <c r="R2601">
        <v>9800</v>
      </c>
      <c r="S2601">
        <v>590</v>
      </c>
      <c r="T2601" s="27">
        <f t="shared" si="161"/>
        <v>46970</v>
      </c>
      <c r="U2601" s="46" t="str">
        <f t="shared" si="162"/>
        <v>LA</v>
      </c>
      <c r="V2601">
        <f t="shared" si="163"/>
        <v>95136.868549298597</v>
      </c>
    </row>
    <row r="2602" spans="1:22" x14ac:dyDescent="0.2">
      <c r="A2602" s="24">
        <v>28037</v>
      </c>
      <c r="B2602" s="25" t="s">
        <v>2820</v>
      </c>
      <c r="C2602" s="46">
        <v>935</v>
      </c>
      <c r="D2602" s="46">
        <v>691</v>
      </c>
      <c r="E2602" s="53">
        <v>146</v>
      </c>
      <c r="F2602" s="54">
        <v>555.96</v>
      </c>
      <c r="G2602" s="46">
        <v>311.95999999999998</v>
      </c>
      <c r="H2602" s="53">
        <v>0</v>
      </c>
      <c r="I2602" s="54">
        <v>75.947199999999995</v>
      </c>
      <c r="J2602" s="46">
        <v>75.947199999999995</v>
      </c>
      <c r="K2602" s="54">
        <v>11.730399999999999</v>
      </c>
      <c r="L2602" s="46">
        <v>16.948920000000001</v>
      </c>
      <c r="M2602" s="53">
        <f t="shared" si="160"/>
        <v>-5.2185200000000016</v>
      </c>
      <c r="N2602" s="11">
        <v>2.1851182802220541</v>
      </c>
      <c r="O2602" s="11">
        <v>3.1572150073331842</v>
      </c>
      <c r="P2602" s="11">
        <v>-0.97209672711112993</v>
      </c>
      <c r="Q2602" s="26">
        <v>4000</v>
      </c>
      <c r="R2602">
        <v>15870</v>
      </c>
      <c r="S2602">
        <v>3200</v>
      </c>
      <c r="T2602" s="27">
        <f t="shared" si="161"/>
        <v>23070</v>
      </c>
      <c r="U2602" s="46" t="str">
        <f t="shared" si="162"/>
        <v>MS</v>
      </c>
      <c r="V2602">
        <f t="shared" si="163"/>
        <v>50410.678724722791</v>
      </c>
    </row>
    <row r="2603" spans="1:22" x14ac:dyDescent="0.2">
      <c r="A2603" s="24">
        <v>37019</v>
      </c>
      <c r="B2603" s="25" t="s">
        <v>2821</v>
      </c>
      <c r="C2603" s="46">
        <v>1646</v>
      </c>
      <c r="D2603" s="46">
        <v>1981</v>
      </c>
      <c r="E2603" s="53">
        <v>799</v>
      </c>
      <c r="F2603" s="54">
        <v>1193.04</v>
      </c>
      <c r="G2603" s="46">
        <v>1528.04</v>
      </c>
      <c r="H2603" s="53">
        <v>346.04</v>
      </c>
      <c r="I2603" s="54">
        <v>75.947199999999995</v>
      </c>
      <c r="J2603" s="46">
        <v>75.947199999999995</v>
      </c>
      <c r="K2603" s="54">
        <v>14.56532</v>
      </c>
      <c r="L2603" s="46">
        <v>23.756710000000002</v>
      </c>
      <c r="M2603" s="53">
        <f t="shared" si="160"/>
        <v>-9.1913900000000019</v>
      </c>
      <c r="N2603" s="11">
        <v>2.7132021916800699</v>
      </c>
      <c r="O2603" s="11">
        <v>4.4253581547887606</v>
      </c>
      <c r="P2603" s="11">
        <v>-1.7121559631086909</v>
      </c>
      <c r="Q2603" s="26">
        <v>44670</v>
      </c>
      <c r="R2603">
        <v>2330</v>
      </c>
      <c r="S2603">
        <v>56840</v>
      </c>
      <c r="T2603" s="27">
        <f t="shared" si="161"/>
        <v>103840</v>
      </c>
      <c r="U2603" s="46" t="str">
        <f t="shared" si="162"/>
        <v>NC</v>
      </c>
      <c r="V2603">
        <f t="shared" si="163"/>
        <v>281738.91558405844</v>
      </c>
    </row>
    <row r="2604" spans="1:22" x14ac:dyDescent="0.2">
      <c r="A2604" s="24">
        <v>37031</v>
      </c>
      <c r="B2604" s="25" t="s">
        <v>2822</v>
      </c>
      <c r="C2604" s="46">
        <v>1523</v>
      </c>
      <c r="D2604" s="46">
        <v>1646</v>
      </c>
      <c r="E2604" s="53">
        <v>648</v>
      </c>
      <c r="F2604" s="54">
        <v>1168.0999999999999</v>
      </c>
      <c r="G2604" s="46">
        <v>1291.0999999999999</v>
      </c>
      <c r="H2604" s="53">
        <v>293.10000000000002</v>
      </c>
      <c r="I2604" s="54">
        <v>75.947199999999995</v>
      </c>
      <c r="J2604" s="46">
        <v>75.947199999999995</v>
      </c>
      <c r="K2604" s="54">
        <v>12.99661</v>
      </c>
      <c r="L2604" s="46">
        <v>23.073250000000002</v>
      </c>
      <c r="M2604" s="53">
        <f t="shared" si="160"/>
        <v>-10.076640000000001</v>
      </c>
      <c r="N2604" s="11">
        <v>2.42098565197408</v>
      </c>
      <c r="O2604" s="11">
        <v>4.2980444280786267</v>
      </c>
      <c r="P2604" s="11">
        <v>-1.8770587761045461</v>
      </c>
      <c r="Q2604" s="26">
        <v>49290</v>
      </c>
      <c r="R2604">
        <v>1100</v>
      </c>
      <c r="S2604">
        <v>15250</v>
      </c>
      <c r="T2604" s="27">
        <f t="shared" si="161"/>
        <v>65640</v>
      </c>
      <c r="U2604" s="46" t="str">
        <f t="shared" si="162"/>
        <v>NC</v>
      </c>
      <c r="V2604">
        <f t="shared" si="163"/>
        <v>158913.49819557861</v>
      </c>
    </row>
    <row r="2605" spans="1:22" x14ac:dyDescent="0.2">
      <c r="A2605" s="24">
        <v>37041</v>
      </c>
      <c r="B2605" s="25" t="s">
        <v>2823</v>
      </c>
      <c r="C2605" s="46">
        <v>651</v>
      </c>
      <c r="D2605" s="46">
        <v>1102</v>
      </c>
      <c r="E2605" s="53">
        <v>144</v>
      </c>
      <c r="F2605" s="54">
        <v>364.08</v>
      </c>
      <c r="G2605" s="46">
        <v>815.08</v>
      </c>
      <c r="H2605" s="53">
        <v>0</v>
      </c>
      <c r="I2605" s="54">
        <v>75.947199999999995</v>
      </c>
      <c r="J2605" s="46">
        <v>75.947199999999995</v>
      </c>
      <c r="K2605" s="54">
        <v>11.92132</v>
      </c>
      <c r="L2605" s="46">
        <v>19.459689999999998</v>
      </c>
      <c r="M2605" s="53">
        <f t="shared" si="160"/>
        <v>-7.5383699999999987</v>
      </c>
      <c r="N2605" s="11">
        <v>2.2206825220262552</v>
      </c>
      <c r="O2605" s="11">
        <v>3.6249168269159031</v>
      </c>
      <c r="P2605" s="11">
        <v>-1.404234304889648</v>
      </c>
      <c r="Q2605" s="26">
        <v>36220</v>
      </c>
      <c r="R2605">
        <v>20070</v>
      </c>
      <c r="S2605">
        <v>0</v>
      </c>
      <c r="T2605" s="27">
        <f t="shared" si="161"/>
        <v>56290</v>
      </c>
      <c r="U2605" s="46" t="str">
        <f t="shared" si="162"/>
        <v>NC</v>
      </c>
      <c r="V2605">
        <f t="shared" si="163"/>
        <v>125002.2191648579</v>
      </c>
    </row>
    <row r="2606" spans="1:22" x14ac:dyDescent="0.2">
      <c r="A2606" s="24">
        <v>37119</v>
      </c>
      <c r="B2606" s="25" t="s">
        <v>2824</v>
      </c>
      <c r="C2606" s="46">
        <v>1347</v>
      </c>
      <c r="D2606" s="46">
        <v>2030</v>
      </c>
      <c r="E2606" s="53">
        <v>759</v>
      </c>
      <c r="F2606" s="54">
        <v>1083.18</v>
      </c>
      <c r="G2606" s="46">
        <v>1766.18</v>
      </c>
      <c r="H2606" s="53">
        <v>495.18</v>
      </c>
      <c r="I2606" s="54">
        <v>75.947199999999995</v>
      </c>
      <c r="J2606" s="46">
        <v>75.947199999999995</v>
      </c>
      <c r="K2606" s="54">
        <v>11.852679999999999</v>
      </c>
      <c r="L2606" s="46">
        <v>20.468019999999999</v>
      </c>
      <c r="M2606" s="53">
        <f t="shared" si="160"/>
        <v>-8.6153399999999998</v>
      </c>
      <c r="N2606" s="11">
        <v>2.2078963835523369</v>
      </c>
      <c r="O2606" s="11">
        <v>3.812746765834977</v>
      </c>
      <c r="P2606" s="11">
        <v>-1.604850382282639</v>
      </c>
      <c r="Q2606" s="26">
        <v>840</v>
      </c>
      <c r="R2606">
        <v>30910</v>
      </c>
      <c r="S2606">
        <v>8810</v>
      </c>
      <c r="T2606" s="27">
        <f t="shared" si="161"/>
        <v>40560</v>
      </c>
      <c r="U2606" s="46" t="str">
        <f t="shared" si="162"/>
        <v>NC</v>
      </c>
      <c r="V2606">
        <f t="shared" si="163"/>
        <v>89552.277316882784</v>
      </c>
    </row>
    <row r="2607" spans="1:22" x14ac:dyDescent="0.2">
      <c r="A2607" s="24">
        <v>37129</v>
      </c>
      <c r="B2607" s="25" t="s">
        <v>2825</v>
      </c>
      <c r="C2607" s="46">
        <v>2637</v>
      </c>
      <c r="D2607" s="46">
        <v>3422</v>
      </c>
      <c r="E2607" s="53">
        <v>2157</v>
      </c>
      <c r="F2607" s="54">
        <v>2350.84</v>
      </c>
      <c r="G2607" s="46">
        <v>3135.84</v>
      </c>
      <c r="H2607" s="53">
        <v>1870.84</v>
      </c>
      <c r="I2607" s="54">
        <v>75.947199999999995</v>
      </c>
      <c r="J2607" s="46">
        <v>75.947199999999995</v>
      </c>
      <c r="K2607" s="54">
        <v>12.17709</v>
      </c>
      <c r="L2607" s="46">
        <v>22.430900000000001</v>
      </c>
      <c r="M2607" s="53">
        <f t="shared" si="160"/>
        <v>-10.253810000000001</v>
      </c>
      <c r="N2607" s="11">
        <v>2.2683269077703381</v>
      </c>
      <c r="O2607" s="11">
        <v>4.1783885998629948</v>
      </c>
      <c r="P2607" s="11">
        <v>-1.910061692092657</v>
      </c>
      <c r="Q2607" s="26">
        <v>4900</v>
      </c>
      <c r="R2607">
        <v>430</v>
      </c>
      <c r="S2607">
        <v>7800</v>
      </c>
      <c r="T2607" s="27">
        <f t="shared" si="161"/>
        <v>13130</v>
      </c>
      <c r="U2607" s="46" t="str">
        <f t="shared" si="162"/>
        <v>NC</v>
      </c>
      <c r="V2607">
        <f t="shared" si="163"/>
        <v>29783.132299024539</v>
      </c>
    </row>
    <row r="2608" spans="1:22" x14ac:dyDescent="0.2">
      <c r="A2608" s="24">
        <v>37133</v>
      </c>
      <c r="B2608" s="25" t="s">
        <v>2826</v>
      </c>
      <c r="C2608" s="46">
        <v>536</v>
      </c>
      <c r="D2608" s="46">
        <v>756</v>
      </c>
      <c r="E2608" s="53">
        <v>181</v>
      </c>
      <c r="F2608" s="54">
        <v>140.6</v>
      </c>
      <c r="G2608" s="46">
        <v>360.6</v>
      </c>
      <c r="H2608" s="53">
        <v>0</v>
      </c>
      <c r="I2608" s="54">
        <v>75.947199999999995</v>
      </c>
      <c r="J2608" s="46">
        <v>75.947199999999995</v>
      </c>
      <c r="K2608" s="54">
        <v>13.73076</v>
      </c>
      <c r="L2608" s="46">
        <v>22.769079999999999</v>
      </c>
      <c r="M2608" s="53">
        <f t="shared" si="160"/>
        <v>-9.0383199999999988</v>
      </c>
      <c r="N2608" s="11">
        <v>2.557741822729128</v>
      </c>
      <c r="O2608" s="11">
        <v>4.2413841754619082</v>
      </c>
      <c r="P2608" s="11">
        <v>-1.6836423527327791</v>
      </c>
      <c r="Q2608" s="26">
        <v>59400</v>
      </c>
      <c r="R2608">
        <v>2390</v>
      </c>
      <c r="S2608">
        <v>29270</v>
      </c>
      <c r="T2608" s="27">
        <f t="shared" si="161"/>
        <v>91060</v>
      </c>
      <c r="U2608" s="46" t="str">
        <f t="shared" si="162"/>
        <v>NC</v>
      </c>
      <c r="V2608">
        <f t="shared" si="163"/>
        <v>232907.9703777144</v>
      </c>
    </row>
    <row r="2609" spans="1:22" x14ac:dyDescent="0.2">
      <c r="A2609" s="24">
        <v>37161</v>
      </c>
      <c r="B2609" s="25" t="s">
        <v>2827</v>
      </c>
      <c r="C2609" s="46">
        <v>1850</v>
      </c>
      <c r="D2609" s="46">
        <v>1850</v>
      </c>
      <c r="E2609" s="53">
        <v>1850</v>
      </c>
      <c r="F2609" s="54">
        <v>1564.96</v>
      </c>
      <c r="G2609" s="46">
        <v>1564.96</v>
      </c>
      <c r="H2609" s="53">
        <v>1564.96</v>
      </c>
      <c r="I2609" s="54">
        <v>75.947199999999995</v>
      </c>
      <c r="J2609" s="46">
        <v>75.947199999999995</v>
      </c>
      <c r="K2609" s="54">
        <v>12.05477</v>
      </c>
      <c r="L2609" s="46">
        <v>19.333919999999999</v>
      </c>
      <c r="M2609" s="53">
        <f t="shared" si="160"/>
        <v>-7.2791499999999996</v>
      </c>
      <c r="N2609" s="11">
        <v>2.2455413533104078</v>
      </c>
      <c r="O2609" s="11">
        <v>3.6014886125239349</v>
      </c>
      <c r="P2609" s="11">
        <v>-1.355947259213528</v>
      </c>
      <c r="Q2609" s="26">
        <v>170</v>
      </c>
      <c r="R2609">
        <v>59110</v>
      </c>
      <c r="S2609">
        <v>26820</v>
      </c>
      <c r="T2609" s="27">
        <f t="shared" si="161"/>
        <v>86100</v>
      </c>
      <c r="U2609" s="46" t="str">
        <f t="shared" si="162"/>
        <v>NC</v>
      </c>
      <c r="V2609">
        <f t="shared" si="163"/>
        <v>193341.11052002612</v>
      </c>
    </row>
    <row r="2610" spans="1:22" x14ac:dyDescent="0.2">
      <c r="A2610" s="24">
        <v>37187</v>
      </c>
      <c r="B2610" s="25" t="s">
        <v>2828</v>
      </c>
      <c r="C2610" s="46">
        <v>375</v>
      </c>
      <c r="D2610" s="46">
        <v>1235</v>
      </c>
      <c r="E2610" s="53">
        <v>127</v>
      </c>
      <c r="F2610" s="54">
        <v>75.88</v>
      </c>
      <c r="G2610" s="46">
        <v>935.88</v>
      </c>
      <c r="H2610" s="53">
        <v>0</v>
      </c>
      <c r="I2610" s="54">
        <v>75.947199999999995</v>
      </c>
      <c r="J2610" s="46">
        <v>75.947199999999995</v>
      </c>
      <c r="K2610" s="54">
        <v>12.58445</v>
      </c>
      <c r="L2610" s="46">
        <v>19.079509999999999</v>
      </c>
      <c r="M2610" s="53">
        <f t="shared" si="160"/>
        <v>-6.4950599999999987</v>
      </c>
      <c r="N2610" s="11">
        <v>2.3442092120934008</v>
      </c>
      <c r="O2610" s="11">
        <v>3.5540975651878441</v>
      </c>
      <c r="P2610" s="11">
        <v>-1.2098883530944431</v>
      </c>
      <c r="Q2610" s="26">
        <v>79570</v>
      </c>
      <c r="R2610">
        <v>3000</v>
      </c>
      <c r="S2610">
        <v>12290</v>
      </c>
      <c r="T2610" s="27">
        <f t="shared" si="161"/>
        <v>94860</v>
      </c>
      <c r="U2610" s="46" t="str">
        <f t="shared" si="162"/>
        <v>NC</v>
      </c>
      <c r="V2610">
        <f t="shared" si="163"/>
        <v>222371.68585918</v>
      </c>
    </row>
    <row r="2611" spans="1:22" x14ac:dyDescent="0.2">
      <c r="A2611" s="24">
        <v>13239</v>
      </c>
      <c r="B2611" s="25" t="s">
        <v>2829</v>
      </c>
      <c r="C2611" s="46">
        <v>779</v>
      </c>
      <c r="D2611" s="46">
        <v>779</v>
      </c>
      <c r="E2611" s="53">
        <v>318</v>
      </c>
      <c r="F2611" s="54">
        <v>208.64</v>
      </c>
      <c r="G2611" s="46">
        <v>208.64</v>
      </c>
      <c r="H2611" s="53">
        <v>0</v>
      </c>
      <c r="I2611" s="54">
        <v>75.820620000000005</v>
      </c>
      <c r="J2611" s="46">
        <v>75.820620000000005</v>
      </c>
      <c r="K2611" s="54">
        <v>12.89884</v>
      </c>
      <c r="L2611" s="46">
        <v>22.192609999999998</v>
      </c>
      <c r="M2611" s="53">
        <f t="shared" si="160"/>
        <v>-9.2937699999999985</v>
      </c>
      <c r="N2611" s="11">
        <v>2.4027732283348771</v>
      </c>
      <c r="O2611" s="11">
        <v>4.1340003577745659</v>
      </c>
      <c r="P2611" s="11">
        <v>-1.7312271294396879</v>
      </c>
      <c r="Q2611" s="26">
        <v>7210</v>
      </c>
      <c r="R2611">
        <v>2890</v>
      </c>
      <c r="S2611">
        <v>8650</v>
      </c>
      <c r="T2611" s="27">
        <f t="shared" si="161"/>
        <v>18750</v>
      </c>
      <c r="U2611" s="46" t="str">
        <f t="shared" si="162"/>
        <v>GA</v>
      </c>
      <c r="V2611">
        <f t="shared" si="163"/>
        <v>45051.998031278941</v>
      </c>
    </row>
    <row r="2612" spans="1:22" x14ac:dyDescent="0.2">
      <c r="A2612" s="24">
        <v>37061</v>
      </c>
      <c r="B2612" s="25" t="s">
        <v>2830</v>
      </c>
      <c r="C2612" s="46">
        <v>384</v>
      </c>
      <c r="D2612" s="46">
        <v>659</v>
      </c>
      <c r="E2612" s="53">
        <v>146</v>
      </c>
      <c r="F2612" s="54">
        <v>93.020020000000002</v>
      </c>
      <c r="G2612" s="46">
        <v>368.02</v>
      </c>
      <c r="H2612" s="53">
        <v>0</v>
      </c>
      <c r="I2612" s="54">
        <v>75.820620000000005</v>
      </c>
      <c r="J2612" s="46">
        <v>75.820620000000005</v>
      </c>
      <c r="K2612" s="54">
        <v>12.23502</v>
      </c>
      <c r="L2612" s="46">
        <v>20.360440000000001</v>
      </c>
      <c r="M2612" s="53">
        <f t="shared" si="160"/>
        <v>-8.1254200000000001</v>
      </c>
      <c r="N2612" s="11">
        <v>2.279118006281323</v>
      </c>
      <c r="O2612" s="11">
        <v>3.792706952649894</v>
      </c>
      <c r="P2612" s="11">
        <v>-1.513588946368571</v>
      </c>
      <c r="Q2612" s="26">
        <v>174310</v>
      </c>
      <c r="R2612">
        <v>5570</v>
      </c>
      <c r="S2612">
        <v>48990</v>
      </c>
      <c r="T2612" s="27">
        <f t="shared" si="161"/>
        <v>228870</v>
      </c>
      <c r="U2612" s="46" t="str">
        <f t="shared" si="162"/>
        <v>NC</v>
      </c>
      <c r="V2612">
        <f t="shared" si="163"/>
        <v>521621.7380976064</v>
      </c>
    </row>
    <row r="2613" spans="1:22" x14ac:dyDescent="0.2">
      <c r="A2613" s="24">
        <v>37083</v>
      </c>
      <c r="B2613" s="25" t="s">
        <v>2831</v>
      </c>
      <c r="C2613" s="46">
        <v>1001</v>
      </c>
      <c r="D2613" s="46">
        <v>1314</v>
      </c>
      <c r="E2613" s="53">
        <v>187</v>
      </c>
      <c r="F2613" s="54">
        <v>692.76</v>
      </c>
      <c r="G2613" s="46">
        <v>1005.76</v>
      </c>
      <c r="H2613" s="53">
        <v>0</v>
      </c>
      <c r="I2613" s="54">
        <v>75.820620000000005</v>
      </c>
      <c r="J2613" s="46">
        <v>75.820620000000005</v>
      </c>
      <c r="K2613" s="54">
        <v>12.526590000000001</v>
      </c>
      <c r="L2613" s="46">
        <v>19.520099999999999</v>
      </c>
      <c r="M2613" s="53">
        <f t="shared" si="160"/>
        <v>-6.9935099999999988</v>
      </c>
      <c r="N2613" s="11">
        <v>2.3334311530592968</v>
      </c>
      <c r="O2613" s="11">
        <v>3.6361698954649899</v>
      </c>
      <c r="P2613" s="11">
        <v>-1.3027387424056931</v>
      </c>
      <c r="Q2613" s="26">
        <v>109570</v>
      </c>
      <c r="R2613">
        <v>29800</v>
      </c>
      <c r="S2613">
        <v>34060</v>
      </c>
      <c r="T2613" s="27">
        <f t="shared" si="161"/>
        <v>173430</v>
      </c>
      <c r="U2613" s="46" t="str">
        <f t="shared" si="162"/>
        <v>NC</v>
      </c>
      <c r="V2613">
        <f t="shared" si="163"/>
        <v>404686.96487507387</v>
      </c>
    </row>
    <row r="2614" spans="1:22" x14ac:dyDescent="0.2">
      <c r="A2614" s="24">
        <v>37153</v>
      </c>
      <c r="B2614" s="25" t="s">
        <v>2832</v>
      </c>
      <c r="C2614" s="46">
        <v>682</v>
      </c>
      <c r="D2614" s="46">
        <v>731</v>
      </c>
      <c r="E2614" s="53">
        <v>332</v>
      </c>
      <c r="F2614" s="54">
        <v>310.2</v>
      </c>
      <c r="G2614" s="46">
        <v>359.2</v>
      </c>
      <c r="H2614" s="53">
        <v>0</v>
      </c>
      <c r="I2614" s="54">
        <v>75.694040000000001</v>
      </c>
      <c r="J2614" s="46">
        <v>75.694040000000001</v>
      </c>
      <c r="K2614" s="54">
        <v>13.29034</v>
      </c>
      <c r="L2614" s="46">
        <v>21.594940000000001</v>
      </c>
      <c r="M2614" s="53">
        <f t="shared" si="160"/>
        <v>-8.3046000000000006</v>
      </c>
      <c r="N2614" s="11">
        <v>2.475701159752981</v>
      </c>
      <c r="O2614" s="11">
        <v>4.0226674413744163</v>
      </c>
      <c r="P2614" s="11">
        <v>-1.546966281621434</v>
      </c>
      <c r="Q2614" s="26">
        <v>20650</v>
      </c>
      <c r="R2614">
        <v>11880</v>
      </c>
      <c r="S2614">
        <v>37470</v>
      </c>
      <c r="T2614" s="27">
        <f t="shared" si="161"/>
        <v>70000</v>
      </c>
      <c r="U2614" s="46" t="str">
        <f t="shared" si="162"/>
        <v>NC</v>
      </c>
      <c r="V2614">
        <f t="shared" si="163"/>
        <v>173299.08118270867</v>
      </c>
    </row>
    <row r="2615" spans="1:22" x14ac:dyDescent="0.2">
      <c r="A2615" s="24">
        <v>36103</v>
      </c>
      <c r="B2615" s="25" t="s">
        <v>2833</v>
      </c>
      <c r="C2615" s="46">
        <v>5583</v>
      </c>
      <c r="D2615" s="46">
        <v>3250</v>
      </c>
      <c r="E2615" s="53">
        <v>3149</v>
      </c>
      <c r="F2615" s="54">
        <v>5118.8</v>
      </c>
      <c r="G2615" s="46">
        <v>2785.8</v>
      </c>
      <c r="H2615" s="53">
        <v>2684.8</v>
      </c>
      <c r="I2615" s="54"/>
      <c r="J2615" s="46">
        <v>75.676199999999994</v>
      </c>
      <c r="K2615" s="54">
        <v>25.357030000000002</v>
      </c>
      <c r="L2615" s="46">
        <v>23.098749999999999</v>
      </c>
      <c r="M2615" s="53">
        <f t="shared" si="160"/>
        <v>2.2582800000000027</v>
      </c>
      <c r="N2615" s="11">
        <v>4.7234629496981384</v>
      </c>
      <c r="O2615" s="11">
        <v>4.3027945232284637</v>
      </c>
      <c r="P2615" s="11">
        <v>0.42066842646967417</v>
      </c>
      <c r="Q2615" s="26">
        <v>23150</v>
      </c>
      <c r="R2615">
        <v>22190</v>
      </c>
      <c r="S2615">
        <v>2680</v>
      </c>
      <c r="T2615" s="27">
        <f t="shared" si="161"/>
        <v>48020</v>
      </c>
      <c r="U2615" s="46" t="str">
        <f t="shared" si="162"/>
        <v>NY</v>
      </c>
      <c r="V2615">
        <f t="shared" si="163"/>
        <v>226820.6908445046</v>
      </c>
    </row>
    <row r="2616" spans="1:22" x14ac:dyDescent="0.2">
      <c r="A2616" s="24">
        <v>37197</v>
      </c>
      <c r="B2616" s="25" t="s">
        <v>2834</v>
      </c>
      <c r="C2616" s="46">
        <v>1449</v>
      </c>
      <c r="D2616" s="46">
        <v>1861</v>
      </c>
      <c r="E2616" s="53">
        <v>487</v>
      </c>
      <c r="F2616" s="54">
        <v>1180.8800000000001</v>
      </c>
      <c r="G2616" s="46">
        <v>1592.88</v>
      </c>
      <c r="H2616" s="53">
        <v>218.88</v>
      </c>
      <c r="I2616" s="54">
        <v>75.567459999999997</v>
      </c>
      <c r="J2616" s="46">
        <v>75.567459999999997</v>
      </c>
      <c r="K2616" s="54">
        <v>11.96101</v>
      </c>
      <c r="L2616" s="46">
        <v>20.248909999999999</v>
      </c>
      <c r="M2616" s="53">
        <f t="shared" si="160"/>
        <v>-8.2878999999999987</v>
      </c>
      <c r="N2616" s="11">
        <v>2.2280759054182968</v>
      </c>
      <c r="O2616" s="11">
        <v>3.7719313404121899</v>
      </c>
      <c r="P2616" s="11">
        <v>-1.5438554349938931</v>
      </c>
      <c r="Q2616" s="26">
        <v>2380</v>
      </c>
      <c r="R2616">
        <v>82520</v>
      </c>
      <c r="S2616">
        <v>9890</v>
      </c>
      <c r="T2616" s="27">
        <f t="shared" si="161"/>
        <v>94790</v>
      </c>
      <c r="U2616" s="46" t="str">
        <f t="shared" si="162"/>
        <v>NC</v>
      </c>
      <c r="V2616">
        <f t="shared" si="163"/>
        <v>211199.31507460037</v>
      </c>
    </row>
    <row r="2617" spans="1:22" x14ac:dyDescent="0.2">
      <c r="A2617" s="24">
        <v>51550</v>
      </c>
      <c r="B2617" s="25" t="s">
        <v>2835</v>
      </c>
      <c r="C2617" s="46">
        <v>1444</v>
      </c>
      <c r="D2617" s="46">
        <v>1592</v>
      </c>
      <c r="E2617" s="53">
        <v>1121</v>
      </c>
      <c r="F2617" s="54">
        <v>1154.18</v>
      </c>
      <c r="G2617" s="46">
        <v>1302.18</v>
      </c>
      <c r="H2617" s="53">
        <v>831.18</v>
      </c>
      <c r="I2617" s="54"/>
      <c r="J2617" s="46">
        <v>75.489630000000005</v>
      </c>
      <c r="K2617" s="54">
        <v>11.519450000000001</v>
      </c>
      <c r="L2617" s="46">
        <v>18.241759999999999</v>
      </c>
      <c r="M2617" s="53">
        <f t="shared" si="160"/>
        <v>-6.7223099999999985</v>
      </c>
      <c r="N2617" s="11">
        <v>2.1458228852472159</v>
      </c>
      <c r="O2617" s="11">
        <v>3.3980429686475699</v>
      </c>
      <c r="P2617" s="11">
        <v>-1.2522200834003541</v>
      </c>
      <c r="Q2617" s="26">
        <v>29200</v>
      </c>
      <c r="R2617">
        <v>39660</v>
      </c>
      <c r="S2617">
        <v>0</v>
      </c>
      <c r="T2617" s="27">
        <f t="shared" si="161"/>
        <v>68860</v>
      </c>
      <c r="U2617" s="46" t="str">
        <f t="shared" si="162"/>
        <v>VA</v>
      </c>
      <c r="V2617">
        <f t="shared" si="163"/>
        <v>147761.36387812329</v>
      </c>
    </row>
    <row r="2618" spans="1:22" x14ac:dyDescent="0.2">
      <c r="A2618" s="24">
        <v>28075</v>
      </c>
      <c r="B2618" s="25" t="s">
        <v>2836</v>
      </c>
      <c r="C2618" s="46">
        <v>825</v>
      </c>
      <c r="D2618" s="46">
        <v>825</v>
      </c>
      <c r="E2618" s="53">
        <v>379</v>
      </c>
      <c r="F2618" s="54">
        <v>495.78</v>
      </c>
      <c r="G2618" s="46">
        <v>495.78</v>
      </c>
      <c r="H2618" s="53">
        <v>49.78</v>
      </c>
      <c r="I2618" s="54">
        <v>75.440880000000007</v>
      </c>
      <c r="J2618" s="46">
        <v>75.440880000000007</v>
      </c>
      <c r="K2618" s="54">
        <v>11.47015</v>
      </c>
      <c r="L2618" s="46">
        <v>16.66968</v>
      </c>
      <c r="M2618" s="53">
        <f t="shared" si="160"/>
        <v>-5.1995299999999993</v>
      </c>
      <c r="N2618" s="11">
        <v>2.1366393679575291</v>
      </c>
      <c r="O2618" s="11">
        <v>3.105198671268838</v>
      </c>
      <c r="P2618" s="11">
        <v>-0.96855930331130868</v>
      </c>
      <c r="Q2618" s="26">
        <v>4210</v>
      </c>
      <c r="R2618">
        <v>35110</v>
      </c>
      <c r="S2618">
        <v>80</v>
      </c>
      <c r="T2618" s="27">
        <f t="shared" si="161"/>
        <v>39400</v>
      </c>
      <c r="U2618" s="46" t="str">
        <f t="shared" si="162"/>
        <v>MS</v>
      </c>
      <c r="V2618">
        <f t="shared" si="163"/>
        <v>84183.591097526645</v>
      </c>
    </row>
    <row r="2619" spans="1:22" x14ac:dyDescent="0.2">
      <c r="A2619" s="24">
        <v>37123</v>
      </c>
      <c r="B2619" s="25" t="s">
        <v>2837</v>
      </c>
      <c r="C2619" s="46">
        <v>875</v>
      </c>
      <c r="D2619" s="46">
        <v>1028</v>
      </c>
      <c r="E2619" s="53">
        <v>266</v>
      </c>
      <c r="F2619" s="54">
        <v>570.67999999999995</v>
      </c>
      <c r="G2619" s="46">
        <v>723.68</v>
      </c>
      <c r="H2619" s="53">
        <v>0</v>
      </c>
      <c r="I2619" s="54">
        <v>75.440880000000007</v>
      </c>
      <c r="J2619" s="46">
        <v>75.440880000000007</v>
      </c>
      <c r="K2619" s="54">
        <v>12.32981</v>
      </c>
      <c r="L2619" s="46">
        <v>19.8049</v>
      </c>
      <c r="M2619" s="53">
        <f t="shared" si="160"/>
        <v>-7.4750899999999998</v>
      </c>
      <c r="N2619" s="11">
        <v>2.29677532076184</v>
      </c>
      <c r="O2619" s="11">
        <v>3.6892219385502418</v>
      </c>
      <c r="P2619" s="11">
        <v>-1.392446617788403</v>
      </c>
      <c r="Q2619" s="26">
        <v>6530</v>
      </c>
      <c r="R2619">
        <v>23080</v>
      </c>
      <c r="S2619">
        <v>22700</v>
      </c>
      <c r="T2619" s="27">
        <f t="shared" si="161"/>
        <v>52310</v>
      </c>
      <c r="U2619" s="46" t="str">
        <f t="shared" si="162"/>
        <v>NC</v>
      </c>
      <c r="V2619">
        <f t="shared" si="163"/>
        <v>120144.31702905185</v>
      </c>
    </row>
    <row r="2620" spans="1:22" x14ac:dyDescent="0.2">
      <c r="A2620" s="24">
        <v>37145</v>
      </c>
      <c r="B2620" s="25" t="s">
        <v>2838</v>
      </c>
      <c r="C2620" s="46">
        <v>1694</v>
      </c>
      <c r="D2620" s="46">
        <v>1694</v>
      </c>
      <c r="E2620" s="53">
        <v>468</v>
      </c>
      <c r="F2620" s="54">
        <v>1439.08</v>
      </c>
      <c r="G2620" s="46">
        <v>1439.08</v>
      </c>
      <c r="H2620" s="53">
        <v>213.08</v>
      </c>
      <c r="I2620" s="54">
        <v>75.440880000000007</v>
      </c>
      <c r="J2620" s="46">
        <v>75.440880000000007</v>
      </c>
      <c r="K2620" s="54">
        <v>11.776149999999999</v>
      </c>
      <c r="L2620" s="46">
        <v>18.601970000000001</v>
      </c>
      <c r="M2620" s="53">
        <f t="shared" si="160"/>
        <v>-6.825820000000002</v>
      </c>
      <c r="N2620" s="11">
        <v>2.1936405097555869</v>
      </c>
      <c r="O2620" s="11">
        <v>3.4651422538994621</v>
      </c>
      <c r="P2620" s="11">
        <v>-1.271501744143875</v>
      </c>
      <c r="Q2620" s="26">
        <v>4670</v>
      </c>
      <c r="R2620">
        <v>56720</v>
      </c>
      <c r="S2620">
        <v>16640</v>
      </c>
      <c r="T2620" s="27">
        <f t="shared" si="161"/>
        <v>78030</v>
      </c>
      <c r="U2620" s="46" t="str">
        <f t="shared" si="162"/>
        <v>NC</v>
      </c>
      <c r="V2620">
        <f t="shared" si="163"/>
        <v>171169.76897622846</v>
      </c>
    </row>
    <row r="2621" spans="1:22" x14ac:dyDescent="0.2">
      <c r="A2621" s="24">
        <v>40055</v>
      </c>
      <c r="B2621" s="25" t="s">
        <v>2839</v>
      </c>
      <c r="C2621" s="46">
        <v>268</v>
      </c>
      <c r="D2621" s="46">
        <v>377</v>
      </c>
      <c r="E2621" s="53">
        <v>172</v>
      </c>
      <c r="F2621" s="54">
        <v>0</v>
      </c>
      <c r="G2621" s="46">
        <v>18.67999</v>
      </c>
      <c r="H2621" s="53">
        <v>0</v>
      </c>
      <c r="I2621" s="54">
        <v>75.440880000000007</v>
      </c>
      <c r="J2621" s="46">
        <v>75.440880000000007</v>
      </c>
      <c r="K2621" s="54">
        <v>11.508459999999999</v>
      </c>
      <c r="L2621" s="46">
        <v>15.08747</v>
      </c>
      <c r="M2621" s="53">
        <f t="shared" si="160"/>
        <v>-3.5790100000000002</v>
      </c>
      <c r="N2621" s="11">
        <v>2.1437756873767562</v>
      </c>
      <c r="O2621" s="11">
        <v>2.8104673753070508</v>
      </c>
      <c r="P2621" s="11">
        <v>-0.66669168793029521</v>
      </c>
      <c r="Q2621" s="26">
        <v>110340</v>
      </c>
      <c r="R2621">
        <v>0</v>
      </c>
      <c r="S2621">
        <v>37230</v>
      </c>
      <c r="T2621" s="27">
        <f t="shared" si="161"/>
        <v>147570</v>
      </c>
      <c r="U2621" s="46" t="str">
        <f t="shared" si="162"/>
        <v>OK</v>
      </c>
      <c r="V2621">
        <f t="shared" si="163"/>
        <v>316356.97818618792</v>
      </c>
    </row>
    <row r="2622" spans="1:22" x14ac:dyDescent="0.2">
      <c r="A2622" s="24">
        <v>47167</v>
      </c>
      <c r="B2622" s="25" t="s">
        <v>2840</v>
      </c>
      <c r="C2622" s="46">
        <v>746</v>
      </c>
      <c r="D2622" s="46">
        <v>559</v>
      </c>
      <c r="E2622" s="53">
        <v>295</v>
      </c>
      <c r="F2622" s="54">
        <v>503.7</v>
      </c>
      <c r="G2622" s="46">
        <v>316.7</v>
      </c>
      <c r="H2622" s="53">
        <v>52.700009999999999</v>
      </c>
      <c r="I2622" s="54">
        <v>75.440880000000007</v>
      </c>
      <c r="J2622" s="46">
        <v>75.440880000000007</v>
      </c>
      <c r="K2622" s="54">
        <v>11.34567</v>
      </c>
      <c r="L2622" s="46">
        <v>16.15202</v>
      </c>
      <c r="M2622" s="53">
        <f t="shared" si="160"/>
        <v>-4.8063500000000001</v>
      </c>
      <c r="N2622" s="11">
        <v>2.1134514524966712</v>
      </c>
      <c r="O2622" s="11">
        <v>3.0087698769447102</v>
      </c>
      <c r="P2622" s="11">
        <v>-0.89531842444803844</v>
      </c>
      <c r="Q2622" s="26">
        <v>167650</v>
      </c>
      <c r="R2622">
        <v>19820</v>
      </c>
      <c r="S2622">
        <v>140</v>
      </c>
      <c r="T2622" s="27">
        <f t="shared" si="161"/>
        <v>187610</v>
      </c>
      <c r="U2622" s="46" t="str">
        <f t="shared" si="162"/>
        <v>TN</v>
      </c>
      <c r="V2622">
        <f t="shared" si="163"/>
        <v>396504.62700290047</v>
      </c>
    </row>
    <row r="2623" spans="1:22" x14ac:dyDescent="0.2">
      <c r="A2623" s="24">
        <v>47179</v>
      </c>
      <c r="B2623" s="25" t="s">
        <v>2841</v>
      </c>
      <c r="C2623" s="46">
        <v>4159</v>
      </c>
      <c r="D2623" s="46">
        <v>2096</v>
      </c>
      <c r="E2623" s="53">
        <v>1544</v>
      </c>
      <c r="F2623" s="54">
        <v>3925.8</v>
      </c>
      <c r="G2623" s="46">
        <v>1862.8</v>
      </c>
      <c r="H2623" s="53">
        <v>1310.8</v>
      </c>
      <c r="I2623" s="54"/>
      <c r="J2623" s="46">
        <v>75.113460000000003</v>
      </c>
      <c r="K2623" s="54">
        <v>11.59825</v>
      </c>
      <c r="L2623" s="46">
        <v>16.66574</v>
      </c>
      <c r="M2623" s="53">
        <f t="shared" si="160"/>
        <v>-5.0674899999999994</v>
      </c>
      <c r="N2623" s="11">
        <v>2.1605016106514219</v>
      </c>
      <c r="O2623" s="11">
        <v>3.104464734998627</v>
      </c>
      <c r="P2623" s="11">
        <v>-0.94396312434720508</v>
      </c>
      <c r="Q2623" s="26">
        <v>6340</v>
      </c>
      <c r="R2623">
        <v>100690</v>
      </c>
      <c r="S2623">
        <v>2760</v>
      </c>
      <c r="T2623" s="27">
        <f t="shared" si="161"/>
        <v>109790</v>
      </c>
      <c r="U2623" s="46" t="str">
        <f t="shared" si="162"/>
        <v>TN</v>
      </c>
      <c r="V2623">
        <f t="shared" si="163"/>
        <v>237201.47183341961</v>
      </c>
    </row>
    <row r="2624" spans="1:22" x14ac:dyDescent="0.2">
      <c r="A2624" s="24">
        <v>37009</v>
      </c>
      <c r="B2624" s="25" t="s">
        <v>2842</v>
      </c>
      <c r="C2624" s="46">
        <v>2213</v>
      </c>
      <c r="D2624" s="46">
        <v>2213</v>
      </c>
      <c r="E2624" s="53">
        <v>528</v>
      </c>
      <c r="F2624" s="54">
        <v>2005.4</v>
      </c>
      <c r="G2624" s="46">
        <v>2005.4</v>
      </c>
      <c r="H2624" s="53">
        <v>320.39999999999998</v>
      </c>
      <c r="I2624" s="54"/>
      <c r="J2624" s="46">
        <v>75.076719999999995</v>
      </c>
      <c r="K2624" s="54">
        <v>11.05561</v>
      </c>
      <c r="L2624" s="46">
        <v>16.369409999999998</v>
      </c>
      <c r="M2624" s="53">
        <f t="shared" si="160"/>
        <v>-5.3137999999999987</v>
      </c>
      <c r="N2624" s="11">
        <v>2.0594195858628641</v>
      </c>
      <c r="O2624" s="11">
        <v>3.0492649037926829</v>
      </c>
      <c r="P2624" s="11">
        <v>-0.98984531792981911</v>
      </c>
      <c r="Q2624" s="26">
        <v>950</v>
      </c>
      <c r="R2624">
        <v>50790</v>
      </c>
      <c r="S2624">
        <v>2840</v>
      </c>
      <c r="T2624" s="27">
        <f t="shared" si="161"/>
        <v>54580</v>
      </c>
      <c r="U2624" s="46" t="str">
        <f t="shared" si="162"/>
        <v>NC</v>
      </c>
      <c r="V2624">
        <f t="shared" si="163"/>
        <v>112403.12099639513</v>
      </c>
    </row>
    <row r="2625" spans="1:22" x14ac:dyDescent="0.2">
      <c r="A2625" s="24">
        <v>37015</v>
      </c>
      <c r="B2625" s="25" t="s">
        <v>2843</v>
      </c>
      <c r="C2625" s="46">
        <v>473</v>
      </c>
      <c r="D2625" s="46">
        <v>751</v>
      </c>
      <c r="E2625" s="53">
        <v>75</v>
      </c>
      <c r="F2625" s="54">
        <v>160.1</v>
      </c>
      <c r="G2625" s="46">
        <v>438.1</v>
      </c>
      <c r="H2625" s="53">
        <v>0</v>
      </c>
      <c r="I2625" s="54">
        <v>75.061139999999995</v>
      </c>
      <c r="J2625" s="46">
        <v>75.061139999999995</v>
      </c>
      <c r="K2625" s="54">
        <v>12.695180000000001</v>
      </c>
      <c r="L2625" s="46">
        <v>20.038640000000001</v>
      </c>
      <c r="M2625" s="53">
        <f t="shared" si="160"/>
        <v>-7.3434600000000003</v>
      </c>
      <c r="N2625" s="11">
        <v>2.364835801738169</v>
      </c>
      <c r="O2625" s="11">
        <v>3.7327626146413468</v>
      </c>
      <c r="P2625" s="11">
        <v>-1.367926812903179</v>
      </c>
      <c r="Q2625" s="26">
        <v>86080</v>
      </c>
      <c r="R2625">
        <v>33570</v>
      </c>
      <c r="S2625">
        <v>30</v>
      </c>
      <c r="T2625" s="27">
        <f t="shared" si="161"/>
        <v>119680</v>
      </c>
      <c r="U2625" s="46" t="str">
        <f t="shared" si="162"/>
        <v>NC</v>
      </c>
      <c r="V2625">
        <f t="shared" si="163"/>
        <v>283023.54875202407</v>
      </c>
    </row>
    <row r="2626" spans="1:22" x14ac:dyDescent="0.2">
      <c r="A2626" s="24">
        <v>45073</v>
      </c>
      <c r="B2626" s="25" t="s">
        <v>2844</v>
      </c>
      <c r="C2626" s="46">
        <v>985</v>
      </c>
      <c r="D2626" s="46">
        <v>2295</v>
      </c>
      <c r="E2626" s="53">
        <v>756</v>
      </c>
      <c r="F2626" s="54">
        <v>608.38</v>
      </c>
      <c r="G2626" s="46">
        <v>1918.38</v>
      </c>
      <c r="H2626" s="53">
        <v>379.38</v>
      </c>
      <c r="I2626" s="54">
        <v>75.061139999999995</v>
      </c>
      <c r="J2626" s="46">
        <v>75.061139999999995</v>
      </c>
      <c r="K2626" s="54">
        <v>11.93746</v>
      </c>
      <c r="L2626" s="46">
        <v>20.19754</v>
      </c>
      <c r="M2626" s="53">
        <f t="shared" si="160"/>
        <v>-8.2600800000000003</v>
      </c>
      <c r="N2626" s="11">
        <v>2.2236890528387399</v>
      </c>
      <c r="O2626" s="11">
        <v>3.7623622271632811</v>
      </c>
      <c r="P2626" s="11">
        <v>-1.5386731743245401</v>
      </c>
      <c r="Q2626" s="26">
        <v>390</v>
      </c>
      <c r="R2626">
        <v>54870</v>
      </c>
      <c r="S2626">
        <v>29330</v>
      </c>
      <c r="T2626" s="27">
        <f t="shared" si="161"/>
        <v>84590</v>
      </c>
      <c r="U2626" s="46" t="str">
        <f t="shared" si="162"/>
        <v>SC</v>
      </c>
      <c r="V2626">
        <f t="shared" si="163"/>
        <v>188101.856979629</v>
      </c>
    </row>
    <row r="2627" spans="1:22" x14ac:dyDescent="0.2">
      <c r="A2627" s="24">
        <v>44007</v>
      </c>
      <c r="B2627" s="25" t="s">
        <v>2845</v>
      </c>
      <c r="C2627" s="46">
        <v>1685</v>
      </c>
      <c r="D2627" s="46">
        <v>1099</v>
      </c>
      <c r="E2627" s="53">
        <v>0</v>
      </c>
      <c r="F2627" s="54">
        <v>1143.08</v>
      </c>
      <c r="G2627" s="46">
        <v>557.08000000000004</v>
      </c>
      <c r="H2627" s="53">
        <v>0</v>
      </c>
      <c r="I2627" s="54"/>
      <c r="J2627" s="46">
        <v>74.939430000000002</v>
      </c>
      <c r="K2627" s="54">
        <v>25.39922</v>
      </c>
      <c r="L2627" s="46">
        <v>23.566289999999999</v>
      </c>
      <c r="M2627" s="53">
        <f t="shared" si="160"/>
        <v>1.8329300000000011</v>
      </c>
      <c r="N2627" s="11">
        <v>4.7313220286931061</v>
      </c>
      <c r="O2627" s="11">
        <v>4.389887052105145</v>
      </c>
      <c r="P2627" s="11">
        <v>0.34143497658796051</v>
      </c>
      <c r="Q2627" s="26">
        <v>2010</v>
      </c>
      <c r="R2627">
        <v>11810</v>
      </c>
      <c r="S2627">
        <v>350</v>
      </c>
      <c r="T2627" s="27">
        <f t="shared" si="161"/>
        <v>14170</v>
      </c>
      <c r="U2627" s="46" t="str">
        <f t="shared" si="162"/>
        <v>RI</v>
      </c>
      <c r="V2627">
        <f t="shared" si="163"/>
        <v>67042.83314658131</v>
      </c>
    </row>
    <row r="2628" spans="1:22" x14ac:dyDescent="0.2">
      <c r="A2628" s="24">
        <v>13163</v>
      </c>
      <c r="B2628" s="25" t="s">
        <v>2846</v>
      </c>
      <c r="C2628" s="46">
        <v>582</v>
      </c>
      <c r="D2628" s="46">
        <v>787</v>
      </c>
      <c r="E2628" s="53">
        <v>202</v>
      </c>
      <c r="F2628" s="54">
        <v>81.580020000000005</v>
      </c>
      <c r="G2628" s="46">
        <v>286.58</v>
      </c>
      <c r="H2628" s="53">
        <v>0</v>
      </c>
      <c r="I2628" s="54">
        <v>74.934560000000005</v>
      </c>
      <c r="J2628" s="46">
        <v>74.934560000000005</v>
      </c>
      <c r="K2628" s="54">
        <v>13.05683</v>
      </c>
      <c r="L2628" s="46">
        <v>20.098690000000001</v>
      </c>
      <c r="M2628" s="53">
        <f t="shared" si="160"/>
        <v>-7.0418600000000016</v>
      </c>
      <c r="N2628" s="11">
        <v>2.432203327657346</v>
      </c>
      <c r="O2628" s="11">
        <v>3.7439486230236141</v>
      </c>
      <c r="P2628" s="11">
        <v>-1.3117452953662689</v>
      </c>
      <c r="Q2628" s="26">
        <v>63250</v>
      </c>
      <c r="R2628">
        <v>27970</v>
      </c>
      <c r="S2628">
        <v>38620</v>
      </c>
      <c r="T2628" s="27">
        <f t="shared" si="161"/>
        <v>129840</v>
      </c>
      <c r="U2628" s="46" t="str">
        <f t="shared" si="162"/>
        <v>GA</v>
      </c>
      <c r="V2628">
        <f t="shared" si="163"/>
        <v>315797.28006302979</v>
      </c>
    </row>
    <row r="2629" spans="1:22" x14ac:dyDescent="0.2">
      <c r="A2629" s="24">
        <v>28097</v>
      </c>
      <c r="B2629" s="25" t="s">
        <v>2847</v>
      </c>
      <c r="C2629" s="46">
        <v>545</v>
      </c>
      <c r="D2629" s="46">
        <v>307</v>
      </c>
      <c r="E2629" s="53">
        <v>240</v>
      </c>
      <c r="F2629" s="54">
        <v>268.18</v>
      </c>
      <c r="G2629" s="46">
        <v>30.17999</v>
      </c>
      <c r="H2629" s="53">
        <v>0</v>
      </c>
      <c r="I2629" s="54">
        <v>74.934560000000005</v>
      </c>
      <c r="J2629" s="46">
        <v>74.934560000000005</v>
      </c>
      <c r="K2629" s="54">
        <v>11.54987</v>
      </c>
      <c r="L2629" s="46">
        <v>16.451560000000001</v>
      </c>
      <c r="M2629" s="53">
        <f t="shared" si="160"/>
        <v>-4.9016900000000003</v>
      </c>
      <c r="N2629" s="11">
        <v>2.1514894693436108</v>
      </c>
      <c r="O2629" s="11">
        <v>3.0645676613048098</v>
      </c>
      <c r="P2629" s="11">
        <v>-0.91307819196119833</v>
      </c>
      <c r="Q2629" s="26">
        <v>22680</v>
      </c>
      <c r="R2629">
        <v>34060</v>
      </c>
      <c r="S2629">
        <v>120</v>
      </c>
      <c r="T2629" s="27">
        <f t="shared" si="161"/>
        <v>56860</v>
      </c>
      <c r="U2629" s="46" t="str">
        <f t="shared" si="162"/>
        <v>MS</v>
      </c>
      <c r="V2629">
        <f t="shared" si="163"/>
        <v>122333.69122687771</v>
      </c>
    </row>
    <row r="2630" spans="1:22" x14ac:dyDescent="0.2">
      <c r="A2630" s="24">
        <v>37117</v>
      </c>
      <c r="B2630" s="25" t="s">
        <v>2848</v>
      </c>
      <c r="C2630" s="46">
        <v>893</v>
      </c>
      <c r="D2630" s="46">
        <v>1179</v>
      </c>
      <c r="E2630" s="53">
        <v>201</v>
      </c>
      <c r="F2630" s="54">
        <v>557.94000000000005</v>
      </c>
      <c r="G2630" s="46">
        <v>843.94</v>
      </c>
      <c r="H2630" s="53">
        <v>0</v>
      </c>
      <c r="I2630" s="54">
        <v>74.934560000000005</v>
      </c>
      <c r="J2630" s="46">
        <v>74.934560000000005</v>
      </c>
      <c r="K2630" s="54">
        <v>13.008419999999999</v>
      </c>
      <c r="L2630" s="46">
        <v>19.863969999999998</v>
      </c>
      <c r="M2630" s="53">
        <f t="shared" si="160"/>
        <v>-6.8555499999999991</v>
      </c>
      <c r="N2630" s="11">
        <v>2.4231855980022989</v>
      </c>
      <c r="O2630" s="11">
        <v>3.7002253942561611</v>
      </c>
      <c r="P2630" s="11">
        <v>-1.277039796253862</v>
      </c>
      <c r="Q2630" s="26">
        <v>88190</v>
      </c>
      <c r="R2630">
        <v>2780</v>
      </c>
      <c r="S2630">
        <v>13730</v>
      </c>
      <c r="T2630" s="27">
        <f t="shared" si="161"/>
        <v>104700</v>
      </c>
      <c r="U2630" s="46" t="str">
        <f t="shared" si="162"/>
        <v>NC</v>
      </c>
      <c r="V2630">
        <f t="shared" si="163"/>
        <v>253707.53211084069</v>
      </c>
    </row>
    <row r="2631" spans="1:22" x14ac:dyDescent="0.2">
      <c r="A2631" s="24">
        <v>47091</v>
      </c>
      <c r="B2631" s="25" t="s">
        <v>2849</v>
      </c>
      <c r="C2631" s="46">
        <v>2299</v>
      </c>
      <c r="D2631" s="46">
        <v>1294</v>
      </c>
      <c r="E2631" s="53">
        <v>835</v>
      </c>
      <c r="F2631" s="54">
        <v>2075.3200000000002</v>
      </c>
      <c r="G2631" s="46">
        <v>1070.32</v>
      </c>
      <c r="H2631" s="53">
        <v>611.32000000000005</v>
      </c>
      <c r="I2631" s="54"/>
      <c r="J2631" s="46">
        <v>74.912000000000006</v>
      </c>
      <c r="K2631" s="54">
        <v>11.55527</v>
      </c>
      <c r="L2631" s="46">
        <v>16.200060000000001</v>
      </c>
      <c r="M2631" s="53">
        <f t="shared" si="160"/>
        <v>-4.6447900000000004</v>
      </c>
      <c r="N2631" s="11">
        <v>2.1524953718459301</v>
      </c>
      <c r="O2631" s="11">
        <v>3.0177186836505232</v>
      </c>
      <c r="P2631" s="11">
        <v>-0.86522331180459289</v>
      </c>
      <c r="Q2631" s="26">
        <v>750</v>
      </c>
      <c r="R2631">
        <v>26110</v>
      </c>
      <c r="S2631">
        <v>1370</v>
      </c>
      <c r="T2631" s="27">
        <f t="shared" si="161"/>
        <v>28230</v>
      </c>
      <c r="U2631" s="46" t="str">
        <f t="shared" si="162"/>
        <v>TN</v>
      </c>
      <c r="V2631">
        <f t="shared" si="163"/>
        <v>60764.944347210607</v>
      </c>
    </row>
    <row r="2632" spans="1:22" x14ac:dyDescent="0.2">
      <c r="A2632" s="24">
        <v>47063</v>
      </c>
      <c r="B2632" s="25" t="s">
        <v>2850</v>
      </c>
      <c r="C2632" s="46">
        <v>3165</v>
      </c>
      <c r="D2632" s="46">
        <v>2408</v>
      </c>
      <c r="E2632" s="53">
        <v>1155</v>
      </c>
      <c r="F2632" s="54">
        <v>2903.22</v>
      </c>
      <c r="G2632" s="46">
        <v>2146.2199999999998</v>
      </c>
      <c r="H2632" s="53">
        <v>893.22</v>
      </c>
      <c r="I2632" s="54"/>
      <c r="J2632" s="46">
        <v>74.687569999999994</v>
      </c>
      <c r="K2632" s="54">
        <v>11.727209999999999</v>
      </c>
      <c r="L2632" s="46">
        <v>16.713730000000002</v>
      </c>
      <c r="M2632" s="53">
        <f t="shared" si="160"/>
        <v>-4.9865200000000023</v>
      </c>
      <c r="N2632" s="11">
        <v>2.184524052632721</v>
      </c>
      <c r="O2632" s="11">
        <v>3.1134042277923819</v>
      </c>
      <c r="P2632" s="11">
        <v>-0.92888017515966059</v>
      </c>
      <c r="Q2632" s="26">
        <v>1630</v>
      </c>
      <c r="R2632">
        <v>42870</v>
      </c>
      <c r="S2632">
        <v>2140</v>
      </c>
      <c r="T2632" s="27">
        <f t="shared" si="161"/>
        <v>46640</v>
      </c>
      <c r="U2632" s="46" t="str">
        <f t="shared" si="162"/>
        <v>TN</v>
      </c>
      <c r="V2632">
        <f t="shared" si="163"/>
        <v>101886.20181479011</v>
      </c>
    </row>
    <row r="2633" spans="1:22" x14ac:dyDescent="0.2">
      <c r="A2633" s="24">
        <v>12113</v>
      </c>
      <c r="B2633" s="25" t="s">
        <v>2851</v>
      </c>
      <c r="C2633" s="46">
        <v>1238</v>
      </c>
      <c r="D2633" s="46">
        <v>1586</v>
      </c>
      <c r="E2633" s="53">
        <v>843</v>
      </c>
      <c r="F2633" s="54">
        <v>711.6</v>
      </c>
      <c r="G2633" s="46">
        <v>1059.5999999999999</v>
      </c>
      <c r="H2633" s="53">
        <v>316.60000000000002</v>
      </c>
      <c r="I2633" s="54">
        <v>74.554829999999995</v>
      </c>
      <c r="J2633" s="46">
        <v>74.554829999999995</v>
      </c>
      <c r="K2633" s="54">
        <v>13.87689</v>
      </c>
      <c r="L2633" s="46">
        <v>22.417829999999999</v>
      </c>
      <c r="M2633" s="53">
        <f t="shared" si="160"/>
        <v>-8.5409399999999991</v>
      </c>
      <c r="N2633" s="11">
        <v>2.5849626621113191</v>
      </c>
      <c r="O2633" s="11">
        <v>4.1759539432509012</v>
      </c>
      <c r="P2633" s="11">
        <v>-1.5909912811395821</v>
      </c>
      <c r="Q2633" s="26">
        <v>61260</v>
      </c>
      <c r="R2633">
        <v>10740</v>
      </c>
      <c r="S2633">
        <v>22690</v>
      </c>
      <c r="T2633" s="27">
        <f t="shared" si="161"/>
        <v>94690</v>
      </c>
      <c r="U2633" s="46" t="str">
        <f t="shared" si="162"/>
        <v>FL</v>
      </c>
      <c r="V2633">
        <f t="shared" si="163"/>
        <v>244770.11447532079</v>
      </c>
    </row>
    <row r="2634" spans="1:22" x14ac:dyDescent="0.2">
      <c r="A2634" s="24">
        <v>28139</v>
      </c>
      <c r="B2634" s="25" t="s">
        <v>2852</v>
      </c>
      <c r="C2634" s="46">
        <v>799</v>
      </c>
      <c r="D2634" s="46">
        <v>509</v>
      </c>
      <c r="E2634" s="53">
        <v>546</v>
      </c>
      <c r="F2634" s="54">
        <v>516.52</v>
      </c>
      <c r="G2634" s="46">
        <v>226.52</v>
      </c>
      <c r="H2634" s="53">
        <v>263.52</v>
      </c>
      <c r="I2634" s="54">
        <v>74.554829999999995</v>
      </c>
      <c r="J2634" s="46">
        <v>74.554829999999995</v>
      </c>
      <c r="K2634" s="54">
        <v>11.55411</v>
      </c>
      <c r="L2634" s="46">
        <v>16.753769999999999</v>
      </c>
      <c r="M2634" s="53">
        <f t="shared" si="160"/>
        <v>-5.1996599999999997</v>
      </c>
      <c r="N2634" s="11">
        <v>2.1522792890861719</v>
      </c>
      <c r="O2634" s="11">
        <v>3.120862808568833</v>
      </c>
      <c r="P2634" s="11">
        <v>-0.96858351948266097</v>
      </c>
      <c r="Q2634" s="26">
        <v>25300</v>
      </c>
      <c r="R2634">
        <v>42240</v>
      </c>
      <c r="S2634">
        <v>1050</v>
      </c>
      <c r="T2634" s="27">
        <f t="shared" si="161"/>
        <v>68590</v>
      </c>
      <c r="U2634" s="46" t="str">
        <f t="shared" si="162"/>
        <v>MS</v>
      </c>
      <c r="V2634">
        <f t="shared" si="163"/>
        <v>147624.83643842052</v>
      </c>
    </row>
    <row r="2635" spans="1:22" x14ac:dyDescent="0.2">
      <c r="A2635" s="24">
        <v>51193</v>
      </c>
      <c r="B2635" s="25" t="s">
        <v>2853</v>
      </c>
      <c r="C2635" s="46">
        <v>1677</v>
      </c>
      <c r="D2635" s="46">
        <v>1677</v>
      </c>
      <c r="E2635" s="53">
        <v>969</v>
      </c>
      <c r="F2635" s="54">
        <v>1366.04</v>
      </c>
      <c r="G2635" s="46">
        <v>1366.04</v>
      </c>
      <c r="H2635" s="53">
        <v>658.04</v>
      </c>
      <c r="I2635" s="54">
        <v>74.554829999999995</v>
      </c>
      <c r="J2635" s="46">
        <v>74.554829999999995</v>
      </c>
      <c r="K2635" s="54">
        <v>11.745039999999999</v>
      </c>
      <c r="L2635" s="46">
        <v>18.752929999999999</v>
      </c>
      <c r="M2635" s="53">
        <f t="shared" si="160"/>
        <v>-7.0078899999999997</v>
      </c>
      <c r="N2635" s="11">
        <v>2.187845393672784</v>
      </c>
      <c r="O2635" s="11">
        <v>3.4932628171865039</v>
      </c>
      <c r="P2635" s="11">
        <v>-1.305417423513719</v>
      </c>
      <c r="Q2635" s="26">
        <v>14500</v>
      </c>
      <c r="R2635">
        <v>31700</v>
      </c>
      <c r="S2635">
        <v>0</v>
      </c>
      <c r="T2635" s="27">
        <f t="shared" si="161"/>
        <v>46200</v>
      </c>
      <c r="U2635" s="46" t="str">
        <f t="shared" si="162"/>
        <v>VA</v>
      </c>
      <c r="V2635">
        <f t="shared" si="163"/>
        <v>101078.45718768262</v>
      </c>
    </row>
    <row r="2636" spans="1:22" x14ac:dyDescent="0.2">
      <c r="A2636" s="24">
        <v>28039</v>
      </c>
      <c r="B2636" s="25" t="s">
        <v>2854</v>
      </c>
      <c r="C2636" s="46">
        <v>1528</v>
      </c>
      <c r="D2636" s="46">
        <v>771</v>
      </c>
      <c r="E2636" s="53">
        <v>566</v>
      </c>
      <c r="F2636" s="54">
        <v>1138.98</v>
      </c>
      <c r="G2636" s="46">
        <v>381.98</v>
      </c>
      <c r="H2636" s="53">
        <v>176.98</v>
      </c>
      <c r="I2636" s="54">
        <v>74.428250000000006</v>
      </c>
      <c r="J2636" s="46">
        <v>74.428250000000006</v>
      </c>
      <c r="K2636" s="54">
        <v>11.492229999999999</v>
      </c>
      <c r="L2636" s="46">
        <v>16.91611</v>
      </c>
      <c r="M2636" s="53">
        <f t="shared" ref="M2636:M2699" si="164">K2636-L2636</f>
        <v>-5.4238800000000005</v>
      </c>
      <c r="N2636" s="11">
        <v>2.140752391522565</v>
      </c>
      <c r="O2636" s="11">
        <v>3.151103218240392</v>
      </c>
      <c r="P2636" s="11">
        <v>-1.0103508267178269</v>
      </c>
      <c r="Q2636" s="26">
        <v>11240</v>
      </c>
      <c r="R2636">
        <v>26040</v>
      </c>
      <c r="S2636">
        <v>11000</v>
      </c>
      <c r="T2636" s="27">
        <f t="shared" ref="T2636:T2699" si="165">SUM(Q2636:S2636)</f>
        <v>48280</v>
      </c>
      <c r="U2636" s="46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">
      <c r="A2637" s="24">
        <v>28041</v>
      </c>
      <c r="B2637" s="25" t="s">
        <v>2855</v>
      </c>
      <c r="C2637" s="46">
        <v>1063</v>
      </c>
      <c r="D2637" s="46">
        <v>660</v>
      </c>
      <c r="E2637" s="53">
        <v>277</v>
      </c>
      <c r="F2637" s="54">
        <v>697.46</v>
      </c>
      <c r="G2637" s="46">
        <v>294.45999999999998</v>
      </c>
      <c r="H2637" s="53">
        <v>0</v>
      </c>
      <c r="I2637" s="54">
        <v>74.428250000000006</v>
      </c>
      <c r="J2637" s="46">
        <v>74.428250000000006</v>
      </c>
      <c r="K2637" s="54">
        <v>11.506360000000001</v>
      </c>
      <c r="L2637" s="46">
        <v>16.710909999999998</v>
      </c>
      <c r="M2637" s="53">
        <f t="shared" si="164"/>
        <v>-5.2045499999999976</v>
      </c>
      <c r="N2637" s="11">
        <v>2.1433845030702989</v>
      </c>
      <c r="O2637" s="11">
        <v>3.1128789231522811</v>
      </c>
      <c r="P2637" s="11">
        <v>-0.9694944200819825</v>
      </c>
      <c r="Q2637" s="26">
        <v>7480</v>
      </c>
      <c r="R2637">
        <v>24330</v>
      </c>
      <c r="S2637">
        <v>5260</v>
      </c>
      <c r="T2637" s="27">
        <f t="shared" si="165"/>
        <v>37070</v>
      </c>
      <c r="U2637" s="46" t="str">
        <f t="shared" si="166"/>
        <v>MS</v>
      </c>
      <c r="V2637">
        <f t="shared" si="167"/>
        <v>79455.26352881598</v>
      </c>
    </row>
    <row r="2638" spans="1:22" x14ac:dyDescent="0.2">
      <c r="A2638" s="24">
        <v>28115</v>
      </c>
      <c r="B2638" s="25" t="s">
        <v>2856</v>
      </c>
      <c r="C2638" s="46">
        <v>886</v>
      </c>
      <c r="D2638" s="46">
        <v>886</v>
      </c>
      <c r="E2638" s="53">
        <v>886</v>
      </c>
      <c r="F2638" s="54">
        <v>589.1</v>
      </c>
      <c r="G2638" s="46">
        <v>589.1</v>
      </c>
      <c r="H2638" s="53">
        <v>589.1</v>
      </c>
      <c r="I2638" s="54">
        <v>74.428250000000006</v>
      </c>
      <c r="J2638" s="46">
        <v>74.428250000000006</v>
      </c>
      <c r="K2638" s="54">
        <v>11.61063</v>
      </c>
      <c r="L2638" s="46">
        <v>16.629490000000001</v>
      </c>
      <c r="M2638" s="53">
        <f t="shared" si="164"/>
        <v>-5.0188600000000001</v>
      </c>
      <c r="N2638" s="11">
        <v>2.162807735277108</v>
      </c>
      <c r="O2638" s="11">
        <v>3.09771214875621</v>
      </c>
      <c r="P2638" s="11">
        <v>-0.93490441347910225</v>
      </c>
      <c r="Q2638" s="26">
        <v>63730</v>
      </c>
      <c r="R2638">
        <v>56520</v>
      </c>
      <c r="S2638">
        <v>2070</v>
      </c>
      <c r="T2638" s="27">
        <f t="shared" si="165"/>
        <v>122320</v>
      </c>
      <c r="U2638" s="46" t="str">
        <f t="shared" si="166"/>
        <v>MS</v>
      </c>
      <c r="V2638">
        <f t="shared" si="167"/>
        <v>264554.64217909583</v>
      </c>
    </row>
    <row r="2639" spans="1:22" x14ac:dyDescent="0.2">
      <c r="A2639" s="24">
        <v>37033</v>
      </c>
      <c r="B2639" s="25" t="s">
        <v>2857</v>
      </c>
      <c r="C2639" s="46">
        <v>1542</v>
      </c>
      <c r="D2639" s="46">
        <v>1542</v>
      </c>
      <c r="E2639" s="53">
        <v>340</v>
      </c>
      <c r="F2639" s="54">
        <v>1266.42</v>
      </c>
      <c r="G2639" s="46">
        <v>1266.42</v>
      </c>
      <c r="H2639" s="53">
        <v>64.419979999999995</v>
      </c>
      <c r="I2639" s="54">
        <v>74.428250000000006</v>
      </c>
      <c r="J2639" s="46">
        <v>74.428250000000006</v>
      </c>
      <c r="K2639" s="54">
        <v>11.98481</v>
      </c>
      <c r="L2639" s="46">
        <v>20.359000000000002</v>
      </c>
      <c r="M2639" s="53">
        <f t="shared" si="164"/>
        <v>-8.3741900000000022</v>
      </c>
      <c r="N2639" s="11">
        <v>2.2325093275581458</v>
      </c>
      <c r="O2639" s="11">
        <v>3.7924387119826091</v>
      </c>
      <c r="P2639" s="11">
        <v>-1.5599293844244639</v>
      </c>
      <c r="Q2639" s="26">
        <v>3240</v>
      </c>
      <c r="R2639">
        <v>55340</v>
      </c>
      <c r="S2639">
        <v>17310</v>
      </c>
      <c r="T2639" s="27">
        <f t="shared" si="165"/>
        <v>75890</v>
      </c>
      <c r="U2639" s="46" t="str">
        <f t="shared" si="166"/>
        <v>NC</v>
      </c>
      <c r="V2639">
        <f t="shared" si="167"/>
        <v>169425.13286838768</v>
      </c>
    </row>
    <row r="2640" spans="1:22" x14ac:dyDescent="0.2">
      <c r="A2640" s="24">
        <v>37051</v>
      </c>
      <c r="B2640" s="25" t="s">
        <v>2858</v>
      </c>
      <c r="C2640" s="46">
        <v>1673</v>
      </c>
      <c r="D2640" s="46">
        <v>2023</v>
      </c>
      <c r="E2640" s="53">
        <v>976</v>
      </c>
      <c r="F2640" s="54">
        <v>1385.64</v>
      </c>
      <c r="G2640" s="46">
        <v>1735.64</v>
      </c>
      <c r="H2640" s="53">
        <v>688.64</v>
      </c>
      <c r="I2640" s="54">
        <v>74.301670000000001</v>
      </c>
      <c r="J2640" s="46">
        <v>74.301670000000001</v>
      </c>
      <c r="K2640" s="54">
        <v>12.094659999999999</v>
      </c>
      <c r="L2640" s="46">
        <v>21.024419999999999</v>
      </c>
      <c r="M2640" s="53">
        <f t="shared" si="164"/>
        <v>-8.9297599999999999</v>
      </c>
      <c r="N2640" s="11">
        <v>2.2529719923506839</v>
      </c>
      <c r="O2640" s="11">
        <v>3.916391979222035</v>
      </c>
      <c r="P2640" s="11">
        <v>-1.6634199868713511</v>
      </c>
      <c r="Q2640" s="26">
        <v>62390</v>
      </c>
      <c r="R2640">
        <v>13280</v>
      </c>
      <c r="S2640">
        <v>48710</v>
      </c>
      <c r="T2640" s="27">
        <f t="shared" si="165"/>
        <v>124380</v>
      </c>
      <c r="U2640" s="46" t="str">
        <f t="shared" si="166"/>
        <v>NC</v>
      </c>
      <c r="V2640">
        <f t="shared" si="167"/>
        <v>280224.65640857804</v>
      </c>
    </row>
    <row r="2641" spans="1:22" x14ac:dyDescent="0.2">
      <c r="A2641" s="24">
        <v>51800</v>
      </c>
      <c r="B2641" s="25" t="s">
        <v>2859</v>
      </c>
      <c r="C2641" s="46">
        <v>1869</v>
      </c>
      <c r="D2641" s="46">
        <v>1869</v>
      </c>
      <c r="E2641" s="53">
        <v>1113</v>
      </c>
      <c r="F2641" s="54">
        <v>1461.28</v>
      </c>
      <c r="G2641" s="46">
        <v>1461.28</v>
      </c>
      <c r="H2641" s="53">
        <v>705.28</v>
      </c>
      <c r="I2641" s="54"/>
      <c r="J2641" s="46">
        <v>74.257980000000003</v>
      </c>
      <c r="K2641" s="54">
        <v>13.341430000000001</v>
      </c>
      <c r="L2641" s="46">
        <v>20.161629999999999</v>
      </c>
      <c r="M2641" s="53">
        <f t="shared" si="164"/>
        <v>-6.820199999999998</v>
      </c>
      <c r="N2641" s="11">
        <v>2.485218115094364</v>
      </c>
      <c r="O2641" s="11">
        <v>3.7556729755228608</v>
      </c>
      <c r="P2641" s="11">
        <v>-1.270454860428498</v>
      </c>
      <c r="Q2641" s="26">
        <v>52090</v>
      </c>
      <c r="R2641">
        <v>25910</v>
      </c>
      <c r="S2641">
        <v>0</v>
      </c>
      <c r="T2641" s="27">
        <f t="shared" si="165"/>
        <v>78000</v>
      </c>
      <c r="U2641" s="46" t="str">
        <f t="shared" si="166"/>
        <v>VA</v>
      </c>
      <c r="V2641">
        <f t="shared" si="167"/>
        <v>193847.0129773604</v>
      </c>
    </row>
    <row r="2642" spans="1:22" x14ac:dyDescent="0.2">
      <c r="A2642" s="24">
        <v>12059</v>
      </c>
      <c r="B2642" s="25" t="s">
        <v>2860</v>
      </c>
      <c r="C2642" s="46">
        <v>1181</v>
      </c>
      <c r="D2642" s="46">
        <v>1466</v>
      </c>
      <c r="E2642" s="53">
        <v>1110</v>
      </c>
      <c r="F2642" s="54">
        <v>622.44000000000005</v>
      </c>
      <c r="G2642" s="46">
        <v>907.44</v>
      </c>
      <c r="H2642" s="53">
        <v>551.44000000000005</v>
      </c>
      <c r="I2642" s="54">
        <v>74.175089999999997</v>
      </c>
      <c r="J2642" s="46">
        <v>74.175089999999997</v>
      </c>
      <c r="K2642" s="54">
        <v>14.45454</v>
      </c>
      <c r="L2642" s="46">
        <v>21.583130000000001</v>
      </c>
      <c r="M2642" s="53">
        <f t="shared" si="164"/>
        <v>-7.1285900000000009</v>
      </c>
      <c r="N2642" s="11">
        <v>2.6925662881232428</v>
      </c>
      <c r="O2642" s="11">
        <v>4.020467495346197</v>
      </c>
      <c r="P2642" s="11">
        <v>-1.3279012072229539</v>
      </c>
      <c r="Q2642" s="26">
        <v>41370</v>
      </c>
      <c r="R2642">
        <v>17440</v>
      </c>
      <c r="S2642">
        <v>2310</v>
      </c>
      <c r="T2642" s="27">
        <f t="shared" si="165"/>
        <v>61120</v>
      </c>
      <c r="U2642" s="46" t="str">
        <f t="shared" si="166"/>
        <v>FL</v>
      </c>
      <c r="V2642">
        <f t="shared" si="167"/>
        <v>164569.65153009261</v>
      </c>
    </row>
    <row r="2643" spans="1:22" x14ac:dyDescent="0.2">
      <c r="A2643" s="24">
        <v>12063</v>
      </c>
      <c r="B2643" s="25" t="s">
        <v>2861</v>
      </c>
      <c r="C2643" s="46">
        <v>881</v>
      </c>
      <c r="D2643" s="46">
        <v>1104</v>
      </c>
      <c r="E2643" s="53">
        <v>273</v>
      </c>
      <c r="F2643" s="54">
        <v>465.08</v>
      </c>
      <c r="G2643" s="46">
        <v>688.08</v>
      </c>
      <c r="H2643" s="53">
        <v>0</v>
      </c>
      <c r="I2643" s="54">
        <v>74.175089999999997</v>
      </c>
      <c r="J2643" s="46">
        <v>74.175089999999997</v>
      </c>
      <c r="K2643" s="54">
        <v>13.39348</v>
      </c>
      <c r="L2643" s="46">
        <v>20.423819999999999</v>
      </c>
      <c r="M2643" s="53">
        <f t="shared" si="164"/>
        <v>-7.0303399999999989</v>
      </c>
      <c r="N2643" s="11">
        <v>2.4949138975472689</v>
      </c>
      <c r="O2643" s="11">
        <v>3.8045132675752571</v>
      </c>
      <c r="P2643" s="11">
        <v>-1.309599370027988</v>
      </c>
      <c r="Q2643" s="26">
        <v>103680</v>
      </c>
      <c r="R2643">
        <v>62920</v>
      </c>
      <c r="S2643">
        <v>14100</v>
      </c>
      <c r="T2643" s="27">
        <f t="shared" si="165"/>
        <v>180700</v>
      </c>
      <c r="U2643" s="46" t="str">
        <f t="shared" si="166"/>
        <v>FL</v>
      </c>
      <c r="V2643">
        <f t="shared" si="167"/>
        <v>450830.94128679147</v>
      </c>
    </row>
    <row r="2644" spans="1:22" x14ac:dyDescent="0.2">
      <c r="A2644" s="24">
        <v>45057</v>
      </c>
      <c r="B2644" s="25" t="s">
        <v>2862</v>
      </c>
      <c r="C2644" s="46">
        <v>1121</v>
      </c>
      <c r="D2644" s="46">
        <v>1638</v>
      </c>
      <c r="E2644" s="53">
        <v>659</v>
      </c>
      <c r="F2644" s="54">
        <v>591.22</v>
      </c>
      <c r="G2644" s="46">
        <v>1108.22</v>
      </c>
      <c r="H2644" s="53">
        <v>129.22</v>
      </c>
      <c r="I2644" s="54">
        <v>74.175089999999997</v>
      </c>
      <c r="J2644" s="46">
        <v>74.175089999999997</v>
      </c>
      <c r="K2644" s="54">
        <v>13.413589999999999</v>
      </c>
      <c r="L2644" s="46">
        <v>21.29242</v>
      </c>
      <c r="M2644" s="53">
        <f t="shared" si="164"/>
        <v>-7.8788300000000007</v>
      </c>
      <c r="N2644" s="11">
        <v>2.4986599529771998</v>
      </c>
      <c r="O2644" s="11">
        <v>3.966314547855629</v>
      </c>
      <c r="P2644" s="11">
        <v>-1.4676545948784301</v>
      </c>
      <c r="Q2644" s="26">
        <v>2200</v>
      </c>
      <c r="R2644">
        <v>53710</v>
      </c>
      <c r="S2644">
        <v>24440</v>
      </c>
      <c r="T2644" s="27">
        <f t="shared" si="165"/>
        <v>80350</v>
      </c>
      <c r="U2644" s="46" t="str">
        <f t="shared" si="166"/>
        <v>SC</v>
      </c>
      <c r="V2644">
        <f t="shared" si="167"/>
        <v>200767.32722171801</v>
      </c>
    </row>
    <row r="2645" spans="1:22" x14ac:dyDescent="0.2">
      <c r="A2645" s="24">
        <v>47003</v>
      </c>
      <c r="B2645" s="25" t="s">
        <v>2863</v>
      </c>
      <c r="C2645" s="46">
        <v>1056</v>
      </c>
      <c r="D2645" s="46">
        <v>959</v>
      </c>
      <c r="E2645" s="53">
        <v>58</v>
      </c>
      <c r="F2645" s="54">
        <v>817.34</v>
      </c>
      <c r="G2645" s="46">
        <v>720.34</v>
      </c>
      <c r="H2645" s="53">
        <v>0</v>
      </c>
      <c r="I2645" s="54">
        <v>74.175089999999997</v>
      </c>
      <c r="J2645" s="46">
        <v>74.175089999999997</v>
      </c>
      <c r="K2645" s="54">
        <v>11.4467</v>
      </c>
      <c r="L2645" s="46">
        <v>16.08352</v>
      </c>
      <c r="M2645" s="53">
        <f t="shared" si="164"/>
        <v>-4.6368200000000002</v>
      </c>
      <c r="N2645" s="11">
        <v>2.1322711432020891</v>
      </c>
      <c r="O2645" s="11">
        <v>2.996009817424556</v>
      </c>
      <c r="P2645" s="11">
        <v>-0.86373867422246686</v>
      </c>
      <c r="Q2645" s="26">
        <v>25350</v>
      </c>
      <c r="R2645">
        <v>152550</v>
      </c>
      <c r="S2645">
        <v>3420</v>
      </c>
      <c r="T2645" s="27">
        <f t="shared" si="165"/>
        <v>181320</v>
      </c>
      <c r="U2645" s="46" t="str">
        <f t="shared" si="166"/>
        <v>TN</v>
      </c>
      <c r="V2645">
        <f t="shared" si="167"/>
        <v>386623.40368540282</v>
      </c>
    </row>
    <row r="2646" spans="1:22" x14ac:dyDescent="0.2">
      <c r="A2646" s="24">
        <v>37151</v>
      </c>
      <c r="B2646" s="25" t="s">
        <v>2864</v>
      </c>
      <c r="C2646" s="46">
        <v>1344</v>
      </c>
      <c r="D2646" s="46">
        <v>1441</v>
      </c>
      <c r="E2646" s="53">
        <v>823</v>
      </c>
      <c r="F2646" s="54">
        <v>1119.52</v>
      </c>
      <c r="G2646" s="46">
        <v>1216.52</v>
      </c>
      <c r="H2646" s="53">
        <v>598.52</v>
      </c>
      <c r="I2646" s="54">
        <v>74.048519999999996</v>
      </c>
      <c r="J2646" s="46">
        <v>74.048519999999996</v>
      </c>
      <c r="K2646" s="54">
        <v>11.324</v>
      </c>
      <c r="L2646" s="46">
        <v>17.500219999999999</v>
      </c>
      <c r="M2646" s="53">
        <f t="shared" si="164"/>
        <v>-6.1762199999999989</v>
      </c>
      <c r="N2646" s="11">
        <v>2.1094148030105151</v>
      </c>
      <c r="O2646" s="11">
        <v>3.2599102016902739</v>
      </c>
      <c r="P2646" s="11">
        <v>-1.1504953986797599</v>
      </c>
      <c r="Q2646" s="26">
        <v>4790</v>
      </c>
      <c r="R2646">
        <v>130740</v>
      </c>
      <c r="S2646">
        <v>16340</v>
      </c>
      <c r="T2646" s="27">
        <f t="shared" si="165"/>
        <v>151870</v>
      </c>
      <c r="U2646" s="46" t="str">
        <f t="shared" si="166"/>
        <v>NC</v>
      </c>
      <c r="V2646">
        <f t="shared" si="167"/>
        <v>320356.82613320695</v>
      </c>
    </row>
    <row r="2647" spans="1:22" x14ac:dyDescent="0.2">
      <c r="A2647" s="24">
        <v>45079</v>
      </c>
      <c r="B2647" s="25" t="s">
        <v>2865</v>
      </c>
      <c r="C2647" s="46">
        <v>2549</v>
      </c>
      <c r="D2647" s="46">
        <v>2549</v>
      </c>
      <c r="E2647" s="53">
        <v>1760</v>
      </c>
      <c r="F2647" s="54">
        <v>2109.16</v>
      </c>
      <c r="G2647" s="46">
        <v>2109.16</v>
      </c>
      <c r="H2647" s="53">
        <v>1320.16</v>
      </c>
      <c r="I2647" s="54">
        <v>74.048519999999996</v>
      </c>
      <c r="J2647" s="46">
        <v>74.048519999999996</v>
      </c>
      <c r="K2647" s="54">
        <v>12.74757</v>
      </c>
      <c r="L2647" s="46">
        <v>20.702819999999999</v>
      </c>
      <c r="M2647" s="53">
        <f t="shared" si="164"/>
        <v>-7.9552499999999995</v>
      </c>
      <c r="N2647" s="11">
        <v>2.3745949187930719</v>
      </c>
      <c r="O2647" s="11">
        <v>3.8564848968617218</v>
      </c>
      <c r="P2647" s="11">
        <v>-1.4818899780686501</v>
      </c>
      <c r="Q2647" s="26">
        <v>19140</v>
      </c>
      <c r="R2647">
        <v>19540</v>
      </c>
      <c r="S2647">
        <v>46060</v>
      </c>
      <c r="T2647" s="27">
        <f t="shared" si="165"/>
        <v>84740</v>
      </c>
      <c r="U2647" s="46" t="str">
        <f t="shared" si="166"/>
        <v>SC</v>
      </c>
      <c r="V2647">
        <f t="shared" si="167"/>
        <v>201223.17341852491</v>
      </c>
    </row>
    <row r="2648" spans="1:22" x14ac:dyDescent="0.2">
      <c r="A2648" s="24">
        <v>12065</v>
      </c>
      <c r="B2648" s="25" t="s">
        <v>2866</v>
      </c>
      <c r="C2648" s="46">
        <v>1163</v>
      </c>
      <c r="D2648" s="46">
        <v>1429</v>
      </c>
      <c r="E2648" s="53">
        <v>747</v>
      </c>
      <c r="F2648" s="54">
        <v>789.66</v>
      </c>
      <c r="G2648" s="46">
        <v>1055.6600000000001</v>
      </c>
      <c r="H2648" s="53">
        <v>373.66</v>
      </c>
      <c r="I2648" s="54">
        <v>73.921940000000006</v>
      </c>
      <c r="J2648" s="46">
        <v>73.921940000000006</v>
      </c>
      <c r="K2648" s="54">
        <v>13.07221</v>
      </c>
      <c r="L2648" s="46">
        <v>20.29045</v>
      </c>
      <c r="M2648" s="53">
        <f t="shared" si="164"/>
        <v>-7.2182399999999998</v>
      </c>
      <c r="N2648" s="11">
        <v>2.4350682870065419</v>
      </c>
      <c r="O2648" s="11">
        <v>3.7796693385503981</v>
      </c>
      <c r="P2648" s="11">
        <v>-1.3446010515438549</v>
      </c>
      <c r="Q2648" s="26">
        <v>17740</v>
      </c>
      <c r="R2648">
        <v>17400</v>
      </c>
      <c r="S2648">
        <v>28860</v>
      </c>
      <c r="T2648" s="27">
        <f t="shared" si="165"/>
        <v>64000</v>
      </c>
      <c r="U2648" s="46" t="str">
        <f t="shared" si="166"/>
        <v>FL</v>
      </c>
      <c r="V2648">
        <f t="shared" si="167"/>
        <v>155844.37036841869</v>
      </c>
    </row>
    <row r="2649" spans="1:22" x14ac:dyDescent="0.2">
      <c r="A2649" s="24">
        <v>13169</v>
      </c>
      <c r="B2649" s="25" t="s">
        <v>2867</v>
      </c>
      <c r="C2649" s="46">
        <v>1310</v>
      </c>
      <c r="D2649" s="46">
        <v>1453</v>
      </c>
      <c r="E2649" s="53">
        <v>949</v>
      </c>
      <c r="F2649" s="54">
        <v>728.26</v>
      </c>
      <c r="G2649" s="46">
        <v>871.26</v>
      </c>
      <c r="H2649" s="53">
        <v>367.26</v>
      </c>
      <c r="I2649" s="54">
        <v>73.921940000000006</v>
      </c>
      <c r="J2649" s="46">
        <v>73.921940000000006</v>
      </c>
      <c r="K2649" s="54">
        <v>12.995559999999999</v>
      </c>
      <c r="L2649" s="46">
        <v>22.350650000000002</v>
      </c>
      <c r="M2649" s="53">
        <f t="shared" si="164"/>
        <v>-9.3550900000000023</v>
      </c>
      <c r="N2649" s="11">
        <v>2.420790059820852</v>
      </c>
      <c r="O2649" s="11">
        <v>4.1634397710090916</v>
      </c>
      <c r="P2649" s="11">
        <v>-1.7426497111882411</v>
      </c>
      <c r="Q2649" s="26">
        <v>1480</v>
      </c>
      <c r="R2649">
        <v>19590</v>
      </c>
      <c r="S2649">
        <v>23540</v>
      </c>
      <c r="T2649" s="27">
        <f t="shared" si="165"/>
        <v>44610</v>
      </c>
      <c r="U2649" s="46" t="str">
        <f t="shared" si="166"/>
        <v>GA</v>
      </c>
      <c r="V2649">
        <f t="shared" si="167"/>
        <v>107991.4445686082</v>
      </c>
    </row>
    <row r="2650" spans="1:22" x14ac:dyDescent="0.2">
      <c r="A2650" s="24">
        <v>13265</v>
      </c>
      <c r="B2650" s="25" t="s">
        <v>2868</v>
      </c>
      <c r="C2650" s="46">
        <v>939</v>
      </c>
      <c r="D2650" s="46">
        <v>939</v>
      </c>
      <c r="E2650" s="53">
        <v>682</v>
      </c>
      <c r="F2650" s="54">
        <v>431.84</v>
      </c>
      <c r="G2650" s="46">
        <v>431.84</v>
      </c>
      <c r="H2650" s="53">
        <v>174.84</v>
      </c>
      <c r="I2650" s="54">
        <v>73.795360000000002</v>
      </c>
      <c r="J2650" s="46">
        <v>73.795360000000002</v>
      </c>
      <c r="K2650" s="54">
        <v>12.387320000000001</v>
      </c>
      <c r="L2650" s="46">
        <v>20.951059999999998</v>
      </c>
      <c r="M2650" s="53">
        <f t="shared" si="164"/>
        <v>-8.5637399999999975</v>
      </c>
      <c r="N2650" s="11">
        <v>2.3074881824115341</v>
      </c>
      <c r="O2650" s="11">
        <v>3.9027266074497939</v>
      </c>
      <c r="P2650" s="11">
        <v>-1.5952384250382601</v>
      </c>
      <c r="Q2650" s="26">
        <v>110</v>
      </c>
      <c r="R2650">
        <v>8970</v>
      </c>
      <c r="S2650">
        <v>15290</v>
      </c>
      <c r="T2650" s="27">
        <f t="shared" si="165"/>
        <v>24370</v>
      </c>
      <c r="U2650" s="46" t="str">
        <f t="shared" si="166"/>
        <v>GA</v>
      </c>
      <c r="V2650">
        <f t="shared" si="167"/>
        <v>56233.487005369083</v>
      </c>
    </row>
    <row r="2651" spans="1:22" x14ac:dyDescent="0.2">
      <c r="A2651" s="24">
        <v>45085</v>
      </c>
      <c r="B2651" s="25" t="s">
        <v>2869</v>
      </c>
      <c r="C2651" s="46">
        <v>594</v>
      </c>
      <c r="D2651" s="46">
        <v>993</v>
      </c>
      <c r="E2651" s="53">
        <v>346</v>
      </c>
      <c r="F2651" s="54">
        <v>156.16</v>
      </c>
      <c r="G2651" s="46">
        <v>555.16</v>
      </c>
      <c r="H2651" s="53">
        <v>0</v>
      </c>
      <c r="I2651" s="54">
        <v>73.795360000000002</v>
      </c>
      <c r="J2651" s="46">
        <v>73.795360000000002</v>
      </c>
      <c r="K2651" s="54">
        <v>12.94023</v>
      </c>
      <c r="L2651" s="46">
        <v>20.61232</v>
      </c>
      <c r="M2651" s="53">
        <f t="shared" si="164"/>
        <v>-7.6720900000000007</v>
      </c>
      <c r="N2651" s="11">
        <v>2.410483284736908</v>
      </c>
      <c r="O2651" s="11">
        <v>3.8396267160358262</v>
      </c>
      <c r="P2651" s="11">
        <v>-1.429143431298918</v>
      </c>
      <c r="Q2651" s="26">
        <v>69060</v>
      </c>
      <c r="R2651">
        <v>41230</v>
      </c>
      <c r="S2651">
        <v>34290</v>
      </c>
      <c r="T2651" s="27">
        <f t="shared" si="165"/>
        <v>144580</v>
      </c>
      <c r="U2651" s="46" t="str">
        <f t="shared" si="166"/>
        <v>SC</v>
      </c>
      <c r="V2651">
        <f t="shared" si="167"/>
        <v>348507.67330726213</v>
      </c>
    </row>
    <row r="2652" spans="1:22" x14ac:dyDescent="0.2">
      <c r="A2652" s="24">
        <v>36119</v>
      </c>
      <c r="B2652" s="25" t="s">
        <v>2870</v>
      </c>
      <c r="C2652" s="46">
        <v>927</v>
      </c>
      <c r="D2652" s="46">
        <v>486</v>
      </c>
      <c r="E2652" s="53">
        <v>144</v>
      </c>
      <c r="F2652" s="54">
        <v>611.32000000000005</v>
      </c>
      <c r="G2652" s="46">
        <v>170.32</v>
      </c>
      <c r="H2652" s="53">
        <v>0</v>
      </c>
      <c r="I2652" s="54"/>
      <c r="J2652" s="46">
        <v>73.706140000000005</v>
      </c>
      <c r="K2652" s="54">
        <v>24.265809999999998</v>
      </c>
      <c r="L2652" s="46">
        <v>22.385300000000001</v>
      </c>
      <c r="M2652" s="53">
        <f t="shared" si="164"/>
        <v>1.8805099999999975</v>
      </c>
      <c r="N2652" s="11">
        <v>4.5201924073684712</v>
      </c>
      <c r="O2652" s="11">
        <v>4.1698943120656384</v>
      </c>
      <c r="P2652" s="11">
        <v>0.35029809530283451</v>
      </c>
      <c r="Q2652" s="26">
        <v>610</v>
      </c>
      <c r="R2652">
        <v>11830</v>
      </c>
      <c r="S2652">
        <v>550</v>
      </c>
      <c r="T2652" s="27">
        <f t="shared" si="165"/>
        <v>12990</v>
      </c>
      <c r="U2652" s="46" t="str">
        <f t="shared" si="166"/>
        <v>NY</v>
      </c>
      <c r="V2652">
        <f t="shared" si="167"/>
        <v>58717.299371716443</v>
      </c>
    </row>
    <row r="2653" spans="1:22" x14ac:dyDescent="0.2">
      <c r="A2653" s="24">
        <v>13201</v>
      </c>
      <c r="B2653" s="25" t="s">
        <v>2871</v>
      </c>
      <c r="C2653" s="46">
        <v>874</v>
      </c>
      <c r="D2653" s="46">
        <v>1076</v>
      </c>
      <c r="E2653" s="53">
        <v>46</v>
      </c>
      <c r="F2653" s="54">
        <v>457.44</v>
      </c>
      <c r="G2653" s="46">
        <v>659.44</v>
      </c>
      <c r="H2653" s="53">
        <v>0</v>
      </c>
      <c r="I2653" s="54">
        <v>73.668779999999998</v>
      </c>
      <c r="J2653" s="46">
        <v>73.668779999999998</v>
      </c>
      <c r="K2653" s="54">
        <v>12.47458</v>
      </c>
      <c r="L2653" s="46">
        <v>19.39753</v>
      </c>
      <c r="M2653" s="53">
        <f t="shared" si="164"/>
        <v>-6.9229500000000002</v>
      </c>
      <c r="N2653" s="11">
        <v>2.323742821736039</v>
      </c>
      <c r="O2653" s="11">
        <v>3.6133377714447681</v>
      </c>
      <c r="P2653" s="11">
        <v>-1.289594949708728</v>
      </c>
      <c r="Q2653" s="26">
        <v>87260</v>
      </c>
      <c r="R2653">
        <v>14250</v>
      </c>
      <c r="S2653">
        <v>8320</v>
      </c>
      <c r="T2653" s="27">
        <f t="shared" si="165"/>
        <v>109830</v>
      </c>
      <c r="U2653" s="46" t="str">
        <f t="shared" si="166"/>
        <v>GA</v>
      </c>
      <c r="V2653">
        <f t="shared" si="167"/>
        <v>255216.67411126915</v>
      </c>
    </row>
    <row r="2654" spans="1:22" x14ac:dyDescent="0.2">
      <c r="A2654" s="24">
        <v>28147</v>
      </c>
      <c r="B2654" s="25" t="s">
        <v>2872</v>
      </c>
      <c r="C2654" s="46">
        <v>401</v>
      </c>
      <c r="D2654" s="46">
        <v>224</v>
      </c>
      <c r="E2654" s="53">
        <v>192</v>
      </c>
      <c r="F2654" s="54">
        <v>116.3</v>
      </c>
      <c r="G2654" s="46">
        <v>0</v>
      </c>
      <c r="H2654" s="53">
        <v>0</v>
      </c>
      <c r="I2654" s="54">
        <v>73.668779999999998</v>
      </c>
      <c r="J2654" s="46">
        <v>73.668779999999998</v>
      </c>
      <c r="K2654" s="54">
        <v>11.308009999999999</v>
      </c>
      <c r="L2654" s="46">
        <v>16.073519999999998</v>
      </c>
      <c r="M2654" s="53">
        <f t="shared" si="164"/>
        <v>-4.765509999999999</v>
      </c>
      <c r="N2654" s="11">
        <v>2.1064362139342041</v>
      </c>
      <c r="O2654" s="11">
        <v>2.9941470350128552</v>
      </c>
      <c r="P2654" s="11">
        <v>-0.8877108210786504</v>
      </c>
      <c r="Q2654" s="26">
        <v>8960</v>
      </c>
      <c r="R2654">
        <v>64630</v>
      </c>
      <c r="S2654">
        <v>1760</v>
      </c>
      <c r="T2654" s="27">
        <f t="shared" si="165"/>
        <v>75350</v>
      </c>
      <c r="U2654" s="46" t="str">
        <f t="shared" si="166"/>
        <v>MS</v>
      </c>
      <c r="V2654">
        <f t="shared" si="167"/>
        <v>158719.96871994229</v>
      </c>
    </row>
    <row r="2655" spans="1:22" x14ac:dyDescent="0.2">
      <c r="A2655" s="24">
        <v>37141</v>
      </c>
      <c r="B2655" s="25" t="s">
        <v>2873</v>
      </c>
      <c r="C2655" s="46">
        <v>806</v>
      </c>
      <c r="D2655" s="46">
        <v>1124</v>
      </c>
      <c r="E2655" s="53">
        <v>418</v>
      </c>
      <c r="F2655" s="54">
        <v>460.82</v>
      </c>
      <c r="G2655" s="46">
        <v>778.81989999999996</v>
      </c>
      <c r="H2655" s="53">
        <v>72.819980000000001</v>
      </c>
      <c r="I2655" s="54">
        <v>73.542199999999994</v>
      </c>
      <c r="J2655" s="46">
        <v>73.542199999999994</v>
      </c>
      <c r="K2655" s="54">
        <v>13.07362</v>
      </c>
      <c r="L2655" s="46">
        <v>23.13336</v>
      </c>
      <c r="M2655" s="53">
        <f t="shared" si="164"/>
        <v>-10.05974</v>
      </c>
      <c r="N2655" s="11">
        <v>2.4353309393265921</v>
      </c>
      <c r="O2655" s="11">
        <v>4.3092416131553621</v>
      </c>
      <c r="P2655" s="11">
        <v>-1.873910673828771</v>
      </c>
      <c r="Q2655" s="26">
        <v>60420</v>
      </c>
      <c r="R2655">
        <v>2220</v>
      </c>
      <c r="S2655">
        <v>55500</v>
      </c>
      <c r="T2655" s="27">
        <f t="shared" si="165"/>
        <v>118140</v>
      </c>
      <c r="U2655" s="46" t="str">
        <f t="shared" si="166"/>
        <v>NC</v>
      </c>
      <c r="V2655">
        <f t="shared" si="167"/>
        <v>287709.9971720436</v>
      </c>
    </row>
    <row r="2656" spans="1:22" x14ac:dyDescent="0.2">
      <c r="A2656" s="24">
        <v>37169</v>
      </c>
      <c r="B2656" s="25" t="s">
        <v>2874</v>
      </c>
      <c r="C2656" s="46">
        <v>2030</v>
      </c>
      <c r="D2656" s="46">
        <v>2030</v>
      </c>
      <c r="E2656" s="53">
        <v>269</v>
      </c>
      <c r="F2656" s="54">
        <v>1785.98</v>
      </c>
      <c r="G2656" s="46">
        <v>1785.98</v>
      </c>
      <c r="H2656" s="53">
        <v>24.98</v>
      </c>
      <c r="I2656" s="54">
        <v>73.542199999999994</v>
      </c>
      <c r="J2656" s="46">
        <v>73.542199999999994</v>
      </c>
      <c r="K2656" s="54">
        <v>11.55062</v>
      </c>
      <c r="L2656" s="46">
        <v>19.40493</v>
      </c>
      <c r="M2656" s="53">
        <f t="shared" si="164"/>
        <v>-7.8543099999999999</v>
      </c>
      <c r="N2656" s="11">
        <v>2.1516291780244892</v>
      </c>
      <c r="O2656" s="11">
        <v>3.6147162304294271</v>
      </c>
      <c r="P2656" s="11">
        <v>-1.463087052404938</v>
      </c>
      <c r="Q2656" s="26">
        <v>1700</v>
      </c>
      <c r="R2656">
        <v>56320</v>
      </c>
      <c r="S2656">
        <v>13940</v>
      </c>
      <c r="T2656" s="27">
        <f t="shared" si="165"/>
        <v>71960</v>
      </c>
      <c r="U2656" s="46" t="str">
        <f t="shared" si="166"/>
        <v>NC</v>
      </c>
      <c r="V2656">
        <f t="shared" si="167"/>
        <v>154831.23565064225</v>
      </c>
    </row>
    <row r="2657" spans="1:22" x14ac:dyDescent="0.2">
      <c r="A2657" s="24">
        <v>51115</v>
      </c>
      <c r="B2657" s="25" t="s">
        <v>2875</v>
      </c>
      <c r="C2657" s="46">
        <v>2075</v>
      </c>
      <c r="D2657" s="46">
        <v>2075</v>
      </c>
      <c r="E2657" s="53">
        <v>575</v>
      </c>
      <c r="F2657" s="54">
        <v>1665.48</v>
      </c>
      <c r="G2657" s="46">
        <v>1665.48</v>
      </c>
      <c r="H2657" s="53">
        <v>165.48</v>
      </c>
      <c r="I2657" s="54"/>
      <c r="J2657" s="46">
        <v>73.463179999999994</v>
      </c>
      <c r="K2657" s="54">
        <v>13.32314</v>
      </c>
      <c r="L2657" s="46">
        <v>22.249189999999999</v>
      </c>
      <c r="M2657" s="53">
        <f t="shared" si="164"/>
        <v>-8.9260499999999983</v>
      </c>
      <c r="N2657" s="11">
        <v>2.4818110860633622</v>
      </c>
      <c r="O2657" s="11">
        <v>4.144539980659971</v>
      </c>
      <c r="P2657" s="11">
        <v>-1.662728894596609</v>
      </c>
      <c r="Q2657" s="26">
        <v>2010</v>
      </c>
      <c r="R2657">
        <v>7480</v>
      </c>
      <c r="S2657">
        <v>0</v>
      </c>
      <c r="T2657" s="27">
        <f t="shared" si="165"/>
        <v>9490</v>
      </c>
      <c r="U2657" s="46" t="str">
        <f t="shared" si="166"/>
        <v>VA</v>
      </c>
      <c r="V2657">
        <f t="shared" si="167"/>
        <v>23552.387206741307</v>
      </c>
    </row>
    <row r="2658" spans="1:22" x14ac:dyDescent="0.2">
      <c r="A2658" s="24">
        <v>12045</v>
      </c>
      <c r="B2658" s="25" t="s">
        <v>2876</v>
      </c>
      <c r="C2658" s="46">
        <v>42.723700000000001</v>
      </c>
      <c r="D2658" s="46">
        <v>179.01599999999999</v>
      </c>
      <c r="E2658" s="53">
        <v>52.257100000000001</v>
      </c>
      <c r="F2658" s="54">
        <v>0</v>
      </c>
      <c r="G2658" s="46">
        <v>61.779949999999999</v>
      </c>
      <c r="H2658" s="53">
        <v>0</v>
      </c>
      <c r="I2658" s="54">
        <v>73.415620000000004</v>
      </c>
      <c r="J2658" s="46">
        <v>73.415620000000004</v>
      </c>
      <c r="K2658" s="54">
        <v>13.46504</v>
      </c>
      <c r="L2658" s="46">
        <v>21.735009999999999</v>
      </c>
      <c r="M2658" s="53">
        <f t="shared" si="164"/>
        <v>-8.2699699999999989</v>
      </c>
      <c r="N2658" s="11">
        <v>2.5082439684854032</v>
      </c>
      <c r="O2658" s="11">
        <v>4.048759434615115</v>
      </c>
      <c r="P2658" s="11">
        <v>-1.5405154661297129</v>
      </c>
      <c r="Q2658" s="26">
        <v>310</v>
      </c>
      <c r="R2658">
        <v>1630</v>
      </c>
      <c r="S2658">
        <v>9700</v>
      </c>
      <c r="T2658" s="27">
        <f t="shared" si="165"/>
        <v>11640</v>
      </c>
      <c r="U2658" s="46" t="str">
        <f t="shared" si="166"/>
        <v>FL</v>
      </c>
      <c r="V2658">
        <f t="shared" si="167"/>
        <v>29195.959793170092</v>
      </c>
    </row>
    <row r="2659" spans="1:22" x14ac:dyDescent="0.2">
      <c r="A2659" s="24">
        <v>12077</v>
      </c>
      <c r="B2659" s="25" t="s">
        <v>2877</v>
      </c>
      <c r="C2659" s="46">
        <v>158.90100000000001</v>
      </c>
      <c r="D2659" s="46">
        <v>432.93099999999998</v>
      </c>
      <c r="E2659" s="53">
        <v>131.96799999999999</v>
      </c>
      <c r="F2659" s="54">
        <v>0</v>
      </c>
      <c r="G2659" s="46">
        <v>149.41849999999999</v>
      </c>
      <c r="H2659" s="53">
        <v>0</v>
      </c>
      <c r="I2659" s="54">
        <v>73.415620000000004</v>
      </c>
      <c r="J2659" s="46">
        <v>73.415620000000004</v>
      </c>
      <c r="K2659" s="54">
        <v>13.722200000000001</v>
      </c>
      <c r="L2659" s="46">
        <v>21.609079999999999</v>
      </c>
      <c r="M2659" s="53">
        <f t="shared" si="164"/>
        <v>-7.8868799999999979</v>
      </c>
      <c r="N2659" s="11">
        <v>2.556147280984713</v>
      </c>
      <c r="O2659" s="11">
        <v>4.0253014157045612</v>
      </c>
      <c r="P2659" s="11">
        <v>-1.469154134719848</v>
      </c>
      <c r="Q2659" s="26">
        <v>2320</v>
      </c>
      <c r="R2659">
        <v>2600</v>
      </c>
      <c r="S2659">
        <v>9090</v>
      </c>
      <c r="T2659" s="27">
        <f t="shared" si="165"/>
        <v>14010</v>
      </c>
      <c r="U2659" s="46" t="str">
        <f t="shared" si="166"/>
        <v>FL</v>
      </c>
      <c r="V2659">
        <f t="shared" si="167"/>
        <v>35811.623406595827</v>
      </c>
    </row>
    <row r="2660" spans="1:22" x14ac:dyDescent="0.2">
      <c r="A2660" s="24">
        <v>12125</v>
      </c>
      <c r="B2660" s="25" t="s">
        <v>2878</v>
      </c>
      <c r="C2660" s="46">
        <v>1347</v>
      </c>
      <c r="D2660" s="46">
        <v>1347</v>
      </c>
      <c r="E2660" s="53">
        <v>932</v>
      </c>
      <c r="F2660" s="54">
        <v>665.04</v>
      </c>
      <c r="G2660" s="46">
        <v>665.04</v>
      </c>
      <c r="H2660" s="53">
        <v>250.04</v>
      </c>
      <c r="I2660" s="54">
        <v>73.415620000000004</v>
      </c>
      <c r="J2660" s="46">
        <v>73.415620000000004</v>
      </c>
      <c r="K2660" s="54">
        <v>15.386670000000001</v>
      </c>
      <c r="L2660" s="46">
        <v>23.536259999999999</v>
      </c>
      <c r="M2660" s="53">
        <f t="shared" si="164"/>
        <v>-8.1495899999999981</v>
      </c>
      <c r="N2660" s="11">
        <v>2.8662018250651542</v>
      </c>
      <c r="O2660" s="11">
        <v>4.384293116522807</v>
      </c>
      <c r="P2660" s="11">
        <v>-1.5180912914576521</v>
      </c>
      <c r="Q2660" s="26">
        <v>4870</v>
      </c>
      <c r="R2660">
        <v>12430</v>
      </c>
      <c r="S2660">
        <v>25460</v>
      </c>
      <c r="T2660" s="27">
        <f t="shared" si="165"/>
        <v>42760</v>
      </c>
      <c r="U2660" s="46" t="str">
        <f t="shared" si="166"/>
        <v>FL</v>
      </c>
      <c r="V2660">
        <f t="shared" si="167"/>
        <v>122558.79003978599</v>
      </c>
    </row>
    <row r="2661" spans="1:22" x14ac:dyDescent="0.2">
      <c r="A2661" s="24">
        <v>45033</v>
      </c>
      <c r="B2661" s="25" t="s">
        <v>2879</v>
      </c>
      <c r="C2661" s="46">
        <v>552</v>
      </c>
      <c r="D2661" s="46">
        <v>776</v>
      </c>
      <c r="E2661" s="53">
        <v>163</v>
      </c>
      <c r="F2661" s="54">
        <v>159.72</v>
      </c>
      <c r="G2661" s="46">
        <v>383.72</v>
      </c>
      <c r="H2661" s="53">
        <v>0</v>
      </c>
      <c r="I2661" s="54">
        <v>73.415620000000004</v>
      </c>
      <c r="J2661" s="46">
        <v>73.415620000000004</v>
      </c>
      <c r="K2661" s="54">
        <v>12.52135</v>
      </c>
      <c r="L2661" s="46">
        <v>19.754670000000001</v>
      </c>
      <c r="M2661" s="53">
        <f t="shared" si="164"/>
        <v>-7.2333200000000009</v>
      </c>
      <c r="N2661" s="11">
        <v>2.3324550550755658</v>
      </c>
      <c r="O2661" s="11">
        <v>3.6798651824962669</v>
      </c>
      <c r="P2661" s="11">
        <v>-1.3474101274207011</v>
      </c>
      <c r="Q2661" s="26">
        <v>78420</v>
      </c>
      <c r="R2661">
        <v>6050</v>
      </c>
      <c r="S2661">
        <v>25020</v>
      </c>
      <c r="T2661" s="27">
        <f t="shared" si="165"/>
        <v>109490</v>
      </c>
      <c r="U2661" s="46" t="str">
        <f t="shared" si="166"/>
        <v>SC</v>
      </c>
      <c r="V2661">
        <f t="shared" si="167"/>
        <v>255380.5039802237</v>
      </c>
    </row>
    <row r="2662" spans="1:22" x14ac:dyDescent="0.2">
      <c r="A2662" s="24">
        <v>13319</v>
      </c>
      <c r="B2662" s="25" t="s">
        <v>2880</v>
      </c>
      <c r="C2662" s="46">
        <v>746</v>
      </c>
      <c r="D2662" s="46">
        <v>746</v>
      </c>
      <c r="E2662" s="53">
        <v>746</v>
      </c>
      <c r="F2662" s="54">
        <v>230.66</v>
      </c>
      <c r="G2662" s="46">
        <v>230.66</v>
      </c>
      <c r="H2662" s="53">
        <v>230.66</v>
      </c>
      <c r="I2662" s="54">
        <v>73.289050000000003</v>
      </c>
      <c r="J2662" s="46">
        <v>73.289050000000003</v>
      </c>
      <c r="K2662" s="54">
        <v>13.09624</v>
      </c>
      <c r="L2662" s="46">
        <v>20.204049999999999</v>
      </c>
      <c r="M2662" s="53">
        <f t="shared" si="164"/>
        <v>-7.1078099999999989</v>
      </c>
      <c r="N2662" s="11">
        <v>2.43954455314186</v>
      </c>
      <c r="O2662" s="11">
        <v>3.7635748985132982</v>
      </c>
      <c r="P2662" s="11">
        <v>-1.3240303453714379</v>
      </c>
      <c r="Q2662" s="26">
        <v>6570</v>
      </c>
      <c r="R2662">
        <v>9790</v>
      </c>
      <c r="S2662">
        <v>23920</v>
      </c>
      <c r="T2662" s="27">
        <f t="shared" si="165"/>
        <v>40280</v>
      </c>
      <c r="U2662" s="46" t="str">
        <f t="shared" si="166"/>
        <v>GA</v>
      </c>
      <c r="V2662">
        <f t="shared" si="167"/>
        <v>98264.854600554128</v>
      </c>
    </row>
    <row r="2663" spans="1:22" x14ac:dyDescent="0.2">
      <c r="A2663" s="24">
        <v>13141</v>
      </c>
      <c r="B2663" s="25" t="s">
        <v>2881</v>
      </c>
      <c r="C2663" s="46">
        <v>602</v>
      </c>
      <c r="D2663" s="46">
        <v>769</v>
      </c>
      <c r="E2663" s="53">
        <v>321</v>
      </c>
      <c r="F2663" s="54">
        <v>0</v>
      </c>
      <c r="G2663" s="46">
        <v>0</v>
      </c>
      <c r="H2663" s="53">
        <v>0</v>
      </c>
      <c r="I2663" s="54">
        <v>73.162459999999996</v>
      </c>
      <c r="J2663" s="46">
        <v>73.162459999999996</v>
      </c>
      <c r="K2663" s="54">
        <v>14.907019999999999</v>
      </c>
      <c r="L2663" s="46">
        <v>23.484860000000001</v>
      </c>
      <c r="M2663" s="53">
        <f t="shared" si="164"/>
        <v>-8.5778400000000019</v>
      </c>
      <c r="N2663" s="11">
        <v>2.7768534666879021</v>
      </c>
      <c r="O2663" s="11">
        <v>4.3747184149266616</v>
      </c>
      <c r="P2663" s="11">
        <v>-1.5978649482387599</v>
      </c>
      <c r="Q2663" s="26">
        <v>850</v>
      </c>
      <c r="R2663">
        <v>18130</v>
      </c>
      <c r="S2663">
        <v>39590</v>
      </c>
      <c r="T2663" s="27">
        <f t="shared" si="165"/>
        <v>58570</v>
      </c>
      <c r="U2663" s="46" t="str">
        <f t="shared" si="166"/>
        <v>GA</v>
      </c>
      <c r="V2663">
        <f t="shared" si="167"/>
        <v>162640.30754391043</v>
      </c>
    </row>
    <row r="2664" spans="1:22" x14ac:dyDescent="0.2">
      <c r="A2664" s="24">
        <v>37005</v>
      </c>
      <c r="B2664" s="25" t="s">
        <v>2882</v>
      </c>
      <c r="C2664" s="46">
        <v>1785</v>
      </c>
      <c r="D2664" s="46">
        <v>1638</v>
      </c>
      <c r="E2664" s="53">
        <v>403</v>
      </c>
      <c r="F2664" s="54">
        <v>1555.8</v>
      </c>
      <c r="G2664" s="46">
        <v>1408.8</v>
      </c>
      <c r="H2664" s="53">
        <v>173.8</v>
      </c>
      <c r="I2664" s="54"/>
      <c r="J2664" s="46">
        <v>73.140690000000006</v>
      </c>
      <c r="K2664" s="54">
        <v>11.40522</v>
      </c>
      <c r="L2664" s="46">
        <v>18.621130000000001</v>
      </c>
      <c r="M2664" s="53">
        <f t="shared" si="164"/>
        <v>-7.2159100000000009</v>
      </c>
      <c r="N2664" s="11">
        <v>2.1245443217583531</v>
      </c>
      <c r="O2664" s="11">
        <v>3.468711345000282</v>
      </c>
      <c r="P2664" s="11">
        <v>-1.3441670232419289</v>
      </c>
      <c r="Q2664" s="26">
        <v>550</v>
      </c>
      <c r="R2664">
        <v>50170</v>
      </c>
      <c r="S2664">
        <v>1530</v>
      </c>
      <c r="T2664" s="27">
        <f t="shared" si="165"/>
        <v>52250</v>
      </c>
      <c r="U2664" s="46" t="str">
        <f t="shared" si="166"/>
        <v>NC</v>
      </c>
      <c r="V2664">
        <f t="shared" si="167"/>
        <v>111007.44081187395</v>
      </c>
    </row>
    <row r="2665" spans="1:22" x14ac:dyDescent="0.2">
      <c r="A2665" s="24">
        <v>13125</v>
      </c>
      <c r="B2665" s="25" t="s">
        <v>2883</v>
      </c>
      <c r="C2665" s="46">
        <v>484</v>
      </c>
      <c r="D2665" s="46">
        <v>969</v>
      </c>
      <c r="E2665" s="53">
        <v>160</v>
      </c>
      <c r="F2665" s="54">
        <v>0</v>
      </c>
      <c r="G2665" s="46">
        <v>418.86</v>
      </c>
      <c r="H2665" s="53">
        <v>0</v>
      </c>
      <c r="I2665" s="54">
        <v>73.035889999999995</v>
      </c>
      <c r="J2665" s="46">
        <v>73.035889999999995</v>
      </c>
      <c r="K2665" s="54">
        <v>13.20519</v>
      </c>
      <c r="L2665" s="46">
        <v>20.82423</v>
      </c>
      <c r="M2665" s="53">
        <f t="shared" si="164"/>
        <v>-7.61904</v>
      </c>
      <c r="N2665" s="11">
        <v>2.4598395675173461</v>
      </c>
      <c r="O2665" s="11">
        <v>3.8791009381221881</v>
      </c>
      <c r="P2665" s="11">
        <v>-1.419261370604842</v>
      </c>
      <c r="Q2665" s="26">
        <v>7520</v>
      </c>
      <c r="R2665">
        <v>7280</v>
      </c>
      <c r="S2665">
        <v>9110</v>
      </c>
      <c r="T2665" s="27">
        <f t="shared" si="165"/>
        <v>23910</v>
      </c>
      <c r="U2665" s="46" t="str">
        <f t="shared" si="166"/>
        <v>GA</v>
      </c>
      <c r="V2665">
        <f t="shared" si="167"/>
        <v>58814.764059339745</v>
      </c>
    </row>
    <row r="2666" spans="1:22" x14ac:dyDescent="0.2">
      <c r="A2666" s="24">
        <v>37081</v>
      </c>
      <c r="B2666" s="25" t="s">
        <v>2884</v>
      </c>
      <c r="C2666" s="46">
        <v>3043</v>
      </c>
      <c r="D2666" s="46">
        <v>2646</v>
      </c>
      <c r="E2666" s="53">
        <v>1608</v>
      </c>
      <c r="F2666" s="54">
        <v>2787.66</v>
      </c>
      <c r="G2666" s="46">
        <v>2390.66</v>
      </c>
      <c r="H2666" s="53">
        <v>1352.66</v>
      </c>
      <c r="I2666" s="54">
        <v>73.035889999999995</v>
      </c>
      <c r="J2666" s="46">
        <v>73.035889999999995</v>
      </c>
      <c r="K2666" s="54">
        <v>11.93127</v>
      </c>
      <c r="L2666" s="46">
        <v>19.516549999999999</v>
      </c>
      <c r="M2666" s="53">
        <f t="shared" si="164"/>
        <v>-7.5852799999999991</v>
      </c>
      <c r="N2666" s="11">
        <v>2.222535990525897</v>
      </c>
      <c r="O2666" s="11">
        <v>3.6355086077088359</v>
      </c>
      <c r="P2666" s="11">
        <v>-1.412972617182938</v>
      </c>
      <c r="Q2666" s="26">
        <v>5390</v>
      </c>
      <c r="R2666">
        <v>103660</v>
      </c>
      <c r="S2666">
        <v>9250</v>
      </c>
      <c r="T2666" s="27">
        <f t="shared" si="165"/>
        <v>118300</v>
      </c>
      <c r="U2666" s="46" t="str">
        <f t="shared" si="166"/>
        <v>NC</v>
      </c>
      <c r="V2666">
        <f t="shared" si="167"/>
        <v>262926.0076792136</v>
      </c>
    </row>
    <row r="2667" spans="1:22" x14ac:dyDescent="0.2">
      <c r="A2667" s="24">
        <v>13009</v>
      </c>
      <c r="B2667" s="25" t="s">
        <v>2885</v>
      </c>
      <c r="C2667" s="46">
        <v>1343</v>
      </c>
      <c r="D2667" s="46">
        <v>1343</v>
      </c>
      <c r="E2667" s="53">
        <v>1343</v>
      </c>
      <c r="F2667" s="54">
        <v>650.88</v>
      </c>
      <c r="G2667" s="46">
        <v>650.88</v>
      </c>
      <c r="H2667" s="53">
        <v>650.88</v>
      </c>
      <c r="I2667" s="54">
        <v>72.909300000000002</v>
      </c>
      <c r="J2667" s="46">
        <v>72.909300000000002</v>
      </c>
      <c r="K2667" s="54">
        <v>13.849970000000001</v>
      </c>
      <c r="L2667" s="46">
        <v>23.946560000000002</v>
      </c>
      <c r="M2667" s="53">
        <f t="shared" si="164"/>
        <v>-10.096590000000001</v>
      </c>
      <c r="N2667" s="11">
        <v>2.5799480518590201</v>
      </c>
      <c r="O2667" s="11">
        <v>4.460723078874909</v>
      </c>
      <c r="P2667" s="11">
        <v>-1.8807750270158889</v>
      </c>
      <c r="Q2667" s="26">
        <v>2490</v>
      </c>
      <c r="R2667">
        <v>16590</v>
      </c>
      <c r="S2667">
        <v>18430</v>
      </c>
      <c r="T2667" s="27">
        <f t="shared" si="165"/>
        <v>37510</v>
      </c>
      <c r="U2667" s="46" t="str">
        <f t="shared" si="166"/>
        <v>GA</v>
      </c>
      <c r="V2667">
        <f t="shared" si="167"/>
        <v>96773.851425231842</v>
      </c>
    </row>
    <row r="2668" spans="1:22" x14ac:dyDescent="0.2">
      <c r="A2668" s="24">
        <v>37077</v>
      </c>
      <c r="B2668" s="25" t="s">
        <v>2886</v>
      </c>
      <c r="C2668" s="46">
        <v>1650</v>
      </c>
      <c r="D2668" s="46">
        <v>1650</v>
      </c>
      <c r="E2668" s="53">
        <v>429</v>
      </c>
      <c r="F2668" s="54">
        <v>1376.78</v>
      </c>
      <c r="G2668" s="46">
        <v>1376.78</v>
      </c>
      <c r="H2668" s="53">
        <v>155.78</v>
      </c>
      <c r="I2668" s="54">
        <v>72.909300000000002</v>
      </c>
      <c r="J2668" s="46">
        <v>72.909300000000002</v>
      </c>
      <c r="K2668" s="54">
        <v>11.981949999999999</v>
      </c>
      <c r="L2668" s="46">
        <v>19.548010000000001</v>
      </c>
      <c r="M2668" s="53">
        <f t="shared" si="164"/>
        <v>-7.566060000000002</v>
      </c>
      <c r="N2668" s="11">
        <v>2.2319765717883988</v>
      </c>
      <c r="O2668" s="11">
        <v>3.6413689211760478</v>
      </c>
      <c r="P2668" s="11">
        <v>-1.409392349387649</v>
      </c>
      <c r="Q2668" s="26">
        <v>5850</v>
      </c>
      <c r="R2668">
        <v>56910</v>
      </c>
      <c r="S2668">
        <v>25230</v>
      </c>
      <c r="T2668" s="27">
        <f t="shared" si="165"/>
        <v>87990</v>
      </c>
      <c r="U2668" s="46" t="str">
        <f t="shared" si="166"/>
        <v>NC</v>
      </c>
      <c r="V2668">
        <f t="shared" si="167"/>
        <v>196391.6185516612</v>
      </c>
    </row>
    <row r="2669" spans="1:22" x14ac:dyDescent="0.2">
      <c r="A2669" s="24">
        <v>40095</v>
      </c>
      <c r="B2669" s="25" t="s">
        <v>2887</v>
      </c>
      <c r="C2669" s="46">
        <v>558</v>
      </c>
      <c r="D2669" s="46">
        <v>558</v>
      </c>
      <c r="E2669" s="53">
        <v>392</v>
      </c>
      <c r="F2669" s="54">
        <v>199.68</v>
      </c>
      <c r="G2669" s="46">
        <v>199.68</v>
      </c>
      <c r="H2669" s="53">
        <v>33.679989999999997</v>
      </c>
      <c r="I2669" s="54"/>
      <c r="J2669" s="46">
        <v>72.846440000000001</v>
      </c>
      <c r="K2669" s="54">
        <v>11.508459999999999</v>
      </c>
      <c r="L2669" s="46">
        <v>15.051259999999999</v>
      </c>
      <c r="M2669" s="53">
        <f t="shared" si="164"/>
        <v>-3.5427999999999997</v>
      </c>
      <c r="N2669" s="11">
        <v>2.1437756873767562</v>
      </c>
      <c r="O2669" s="11">
        <v>2.803722240194281</v>
      </c>
      <c r="P2669" s="11">
        <v>-0.65994655281752479</v>
      </c>
      <c r="Q2669" s="26">
        <v>10940</v>
      </c>
      <c r="R2669">
        <v>27890</v>
      </c>
      <c r="S2669">
        <v>97160</v>
      </c>
      <c r="T2669" s="27">
        <f t="shared" si="165"/>
        <v>135990</v>
      </c>
      <c r="U2669" s="46" t="str">
        <f t="shared" si="166"/>
        <v>OK</v>
      </c>
      <c r="V2669">
        <f t="shared" si="167"/>
        <v>291532.05572636507</v>
      </c>
    </row>
    <row r="2670" spans="1:22" x14ac:dyDescent="0.2">
      <c r="A2670" s="24">
        <v>47057</v>
      </c>
      <c r="B2670" s="25" t="s">
        <v>2888</v>
      </c>
      <c r="C2670" s="46">
        <v>2046</v>
      </c>
      <c r="D2670" s="46">
        <v>1057</v>
      </c>
      <c r="E2670" s="53">
        <v>413</v>
      </c>
      <c r="F2670" s="54">
        <v>1817.3</v>
      </c>
      <c r="G2670" s="46">
        <v>828.3</v>
      </c>
      <c r="H2670" s="53">
        <v>184.3</v>
      </c>
      <c r="I2670" s="54"/>
      <c r="J2670" s="46">
        <v>72.782169999999994</v>
      </c>
      <c r="K2670" s="54">
        <v>11.57789</v>
      </c>
      <c r="L2670" s="46">
        <v>16.529820000000001</v>
      </c>
      <c r="M2670" s="53">
        <f t="shared" si="164"/>
        <v>-4.9519300000000008</v>
      </c>
      <c r="N2670" s="11">
        <v>2.1567089856611981</v>
      </c>
      <c r="O2670" s="11">
        <v>3.0791457964587838</v>
      </c>
      <c r="P2670" s="11">
        <v>-0.92243681079758566</v>
      </c>
      <c r="Q2670" s="26">
        <v>340</v>
      </c>
      <c r="R2670">
        <v>39760</v>
      </c>
      <c r="S2670">
        <v>27210</v>
      </c>
      <c r="T2670" s="27">
        <f t="shared" si="165"/>
        <v>67310</v>
      </c>
      <c r="U2670" s="46" t="str">
        <f t="shared" si="166"/>
        <v>TN</v>
      </c>
      <c r="V2670">
        <f t="shared" si="167"/>
        <v>145168.08182485524</v>
      </c>
    </row>
    <row r="2671" spans="1:22" x14ac:dyDescent="0.2">
      <c r="A2671" s="24">
        <v>13249</v>
      </c>
      <c r="B2671" s="25" t="s">
        <v>2889</v>
      </c>
      <c r="C2671" s="46">
        <v>1565</v>
      </c>
      <c r="D2671" s="46">
        <v>1565</v>
      </c>
      <c r="E2671" s="53">
        <v>497</v>
      </c>
      <c r="F2671" s="54">
        <v>878.12</v>
      </c>
      <c r="G2671" s="46">
        <v>878.12</v>
      </c>
      <c r="H2671" s="53">
        <v>0</v>
      </c>
      <c r="I2671" s="54">
        <v>72.656149999999997</v>
      </c>
      <c r="J2671" s="46">
        <v>72.656149999999997</v>
      </c>
      <c r="K2671" s="54">
        <v>14.22489</v>
      </c>
      <c r="L2671" s="46">
        <v>21.37951</v>
      </c>
      <c r="M2671" s="53">
        <f t="shared" si="164"/>
        <v>-7.1546199999999995</v>
      </c>
      <c r="N2671" s="11">
        <v>2.6497874900385239</v>
      </c>
      <c r="O2671" s="11">
        <v>3.982537519879136</v>
      </c>
      <c r="P2671" s="11">
        <v>-1.3327500298406121</v>
      </c>
      <c r="Q2671" s="26">
        <v>12190</v>
      </c>
      <c r="R2671">
        <v>7820</v>
      </c>
      <c r="S2671">
        <v>7120</v>
      </c>
      <c r="T2671" s="27">
        <f t="shared" si="165"/>
        <v>27130</v>
      </c>
      <c r="U2671" s="46" t="str">
        <f t="shared" si="166"/>
        <v>GA</v>
      </c>
      <c r="V2671">
        <f t="shared" si="167"/>
        <v>71888.734604745157</v>
      </c>
    </row>
    <row r="2672" spans="1:22" x14ac:dyDescent="0.2">
      <c r="A2672" s="24">
        <v>17147</v>
      </c>
      <c r="B2672" s="25" t="s">
        <v>2890</v>
      </c>
      <c r="C2672" s="46">
        <v>1885</v>
      </c>
      <c r="D2672" s="46">
        <v>1474</v>
      </c>
      <c r="E2672" s="53">
        <v>0</v>
      </c>
      <c r="F2672" s="54">
        <v>1782.8</v>
      </c>
      <c r="G2672" s="46">
        <v>1371.8</v>
      </c>
      <c r="H2672" s="53">
        <v>0</v>
      </c>
      <c r="I2672" s="54">
        <v>72.656149999999997</v>
      </c>
      <c r="J2672" s="46">
        <v>72.656149999999997</v>
      </c>
      <c r="K2672" s="54">
        <v>13.36495</v>
      </c>
      <c r="L2672" s="46">
        <v>10.32352</v>
      </c>
      <c r="M2672" s="53">
        <f t="shared" si="164"/>
        <v>3.0414300000000001</v>
      </c>
      <c r="N2672" s="11">
        <v>2.4895993793266848</v>
      </c>
      <c r="O2672" s="11">
        <v>1.923047148284627</v>
      </c>
      <c r="P2672" s="11">
        <v>0.56655223104205843</v>
      </c>
      <c r="Q2672" s="26">
        <v>247570</v>
      </c>
      <c r="R2672">
        <v>4690</v>
      </c>
      <c r="S2672">
        <v>180</v>
      </c>
      <c r="T2672" s="27">
        <f t="shared" si="165"/>
        <v>252440</v>
      </c>
      <c r="U2672" s="46" t="str">
        <f t="shared" si="166"/>
        <v>IL</v>
      </c>
      <c r="V2672">
        <f t="shared" si="167"/>
        <v>628474.46731722832</v>
      </c>
    </row>
    <row r="2673" spans="1:22" x14ac:dyDescent="0.2">
      <c r="A2673" s="24">
        <v>47171</v>
      </c>
      <c r="B2673" s="25" t="s">
        <v>2891</v>
      </c>
      <c r="C2673" s="46">
        <v>2404.4499999999998</v>
      </c>
      <c r="D2673" s="46">
        <v>1631.73</v>
      </c>
      <c r="E2673" s="53">
        <v>832.995</v>
      </c>
      <c r="F2673" s="54">
        <v>2224.87</v>
      </c>
      <c r="G2673" s="46">
        <v>1452.143</v>
      </c>
      <c r="H2673" s="53">
        <v>653.41279999999995</v>
      </c>
      <c r="I2673" s="54"/>
      <c r="J2673" s="46">
        <v>72.571910000000003</v>
      </c>
      <c r="K2673" s="54">
        <v>11.54299</v>
      </c>
      <c r="L2673" s="46">
        <v>16.488810000000001</v>
      </c>
      <c r="M2673" s="53">
        <f t="shared" si="164"/>
        <v>-4.9458200000000012</v>
      </c>
      <c r="N2673" s="11">
        <v>2.150207875044361</v>
      </c>
      <c r="O2673" s="11">
        <v>3.0715065257883971</v>
      </c>
      <c r="P2673" s="11">
        <v>-0.92129865074403627</v>
      </c>
      <c r="Q2673" s="26">
        <v>160</v>
      </c>
      <c r="R2673">
        <v>6650</v>
      </c>
      <c r="S2673">
        <v>660</v>
      </c>
      <c r="T2673" s="27">
        <f t="shared" si="165"/>
        <v>7470</v>
      </c>
      <c r="U2673" s="46" t="str">
        <f t="shared" si="166"/>
        <v>TN</v>
      </c>
      <c r="V2673">
        <f t="shared" si="167"/>
        <v>16062.052826581375</v>
      </c>
    </row>
    <row r="2674" spans="1:22" x14ac:dyDescent="0.2">
      <c r="A2674" s="24">
        <v>28159</v>
      </c>
      <c r="B2674" s="25" t="s">
        <v>2892</v>
      </c>
      <c r="C2674" s="46">
        <v>1008</v>
      </c>
      <c r="D2674" s="46">
        <v>607</v>
      </c>
      <c r="E2674" s="53">
        <v>511</v>
      </c>
      <c r="F2674" s="54">
        <v>626.14</v>
      </c>
      <c r="G2674" s="46">
        <v>225.14</v>
      </c>
      <c r="H2674" s="53">
        <v>129.13999999999999</v>
      </c>
      <c r="I2674" s="54">
        <v>72.529570000000007</v>
      </c>
      <c r="J2674" s="46">
        <v>72.529570000000007</v>
      </c>
      <c r="K2674" s="54">
        <v>11.618209999999999</v>
      </c>
      <c r="L2674" s="46">
        <v>17.014230000000001</v>
      </c>
      <c r="M2674" s="53">
        <f t="shared" si="164"/>
        <v>-5.3960200000000018</v>
      </c>
      <c r="N2674" s="11">
        <v>2.1642197243451782</v>
      </c>
      <c r="O2674" s="11">
        <v>3.1693808392640048</v>
      </c>
      <c r="P2674" s="11">
        <v>-1.0051611149188271</v>
      </c>
      <c r="Q2674" s="26">
        <v>7080</v>
      </c>
      <c r="R2674">
        <v>56420</v>
      </c>
      <c r="S2674">
        <v>300</v>
      </c>
      <c r="T2674" s="27">
        <f t="shared" si="165"/>
        <v>63800</v>
      </c>
      <c r="U2674" s="46" t="str">
        <f t="shared" si="166"/>
        <v>MS</v>
      </c>
      <c r="V2674">
        <f t="shared" si="167"/>
        <v>138077.21841322238</v>
      </c>
    </row>
    <row r="2675" spans="1:22" x14ac:dyDescent="0.2">
      <c r="A2675" s="24">
        <v>28065</v>
      </c>
      <c r="B2675" s="25" t="s">
        <v>2893</v>
      </c>
      <c r="C2675" s="46">
        <v>787</v>
      </c>
      <c r="D2675" s="46">
        <v>359</v>
      </c>
      <c r="E2675" s="53">
        <v>242</v>
      </c>
      <c r="F2675" s="54">
        <v>488.96</v>
      </c>
      <c r="G2675" s="46">
        <v>60.959989999999998</v>
      </c>
      <c r="H2675" s="53">
        <v>0</v>
      </c>
      <c r="I2675" s="54">
        <v>72.402990000000003</v>
      </c>
      <c r="J2675" s="46">
        <v>72.402990000000003</v>
      </c>
      <c r="K2675" s="54">
        <v>11.49141</v>
      </c>
      <c r="L2675" s="46">
        <v>16.35361</v>
      </c>
      <c r="M2675" s="53">
        <f t="shared" si="164"/>
        <v>-4.8621999999999996</v>
      </c>
      <c r="N2675" s="11">
        <v>2.1405996433648058</v>
      </c>
      <c r="O2675" s="11">
        <v>3.0463217075821958</v>
      </c>
      <c r="P2675" s="11">
        <v>-0.90572206421738999</v>
      </c>
      <c r="Q2675" s="26">
        <v>4570</v>
      </c>
      <c r="R2675">
        <v>43570</v>
      </c>
      <c r="S2675">
        <v>110</v>
      </c>
      <c r="T2675" s="27">
        <f t="shared" si="165"/>
        <v>48250</v>
      </c>
      <c r="U2675" s="46" t="str">
        <f t="shared" si="166"/>
        <v>MS</v>
      </c>
      <c r="V2675">
        <f t="shared" si="167"/>
        <v>103283.93279235189</v>
      </c>
    </row>
    <row r="2676" spans="1:22" x14ac:dyDescent="0.2">
      <c r="A2676" s="24">
        <v>37131</v>
      </c>
      <c r="B2676" s="25" t="s">
        <v>2894</v>
      </c>
      <c r="C2676" s="46">
        <v>913</v>
      </c>
      <c r="D2676" s="46">
        <v>1260</v>
      </c>
      <c r="E2676" s="53">
        <v>157</v>
      </c>
      <c r="F2676" s="54">
        <v>656.82</v>
      </c>
      <c r="G2676" s="46">
        <v>1003.82</v>
      </c>
      <c r="H2676" s="53">
        <v>0</v>
      </c>
      <c r="I2676" s="54">
        <v>72.276409999999998</v>
      </c>
      <c r="J2676" s="46">
        <v>72.276409999999998</v>
      </c>
      <c r="K2676" s="54">
        <v>11.95917</v>
      </c>
      <c r="L2676" s="46">
        <v>19.21969</v>
      </c>
      <c r="M2676" s="53">
        <f t="shared" si="164"/>
        <v>-7.2605199999999996</v>
      </c>
      <c r="N2676" s="11">
        <v>2.2277331534545439</v>
      </c>
      <c r="O2676" s="11">
        <v>3.580210049035073</v>
      </c>
      <c r="P2676" s="11">
        <v>-1.352476895580528</v>
      </c>
      <c r="Q2676" s="26">
        <v>98160</v>
      </c>
      <c r="R2676">
        <v>32400</v>
      </c>
      <c r="S2676">
        <v>1210</v>
      </c>
      <c r="T2676" s="27">
        <f t="shared" si="165"/>
        <v>131770</v>
      </c>
      <c r="U2676" s="46" t="str">
        <f t="shared" si="166"/>
        <v>NC</v>
      </c>
      <c r="V2676">
        <f t="shared" si="167"/>
        <v>293548.39763070527</v>
      </c>
    </row>
    <row r="2677" spans="1:22" x14ac:dyDescent="0.2">
      <c r="A2677" s="24">
        <v>28061</v>
      </c>
      <c r="B2677" s="25" t="s">
        <v>2895</v>
      </c>
      <c r="C2677" s="46">
        <v>607</v>
      </c>
      <c r="D2677" s="46">
        <v>233</v>
      </c>
      <c r="E2677" s="53">
        <v>307</v>
      </c>
      <c r="F2677" s="54">
        <v>294.45999999999998</v>
      </c>
      <c r="G2677" s="46">
        <v>0</v>
      </c>
      <c r="H2677" s="53">
        <v>0</v>
      </c>
      <c r="I2677" s="54">
        <v>72.149829999999994</v>
      </c>
      <c r="J2677" s="46">
        <v>72.149829999999994</v>
      </c>
      <c r="K2677" s="54">
        <v>11.440670000000001</v>
      </c>
      <c r="L2677" s="46">
        <v>16.510639999999999</v>
      </c>
      <c r="M2677" s="53">
        <f t="shared" si="164"/>
        <v>-5.0699699999999979</v>
      </c>
      <c r="N2677" s="11">
        <v>2.1311478854078341</v>
      </c>
      <c r="O2677" s="11">
        <v>3.0755729797931401</v>
      </c>
      <c r="P2677" s="11">
        <v>-0.94442509438530686</v>
      </c>
      <c r="Q2677" s="26">
        <v>2330</v>
      </c>
      <c r="R2677">
        <v>44840</v>
      </c>
      <c r="S2677">
        <v>980</v>
      </c>
      <c r="T2677" s="27">
        <f t="shared" si="165"/>
        <v>48150</v>
      </c>
      <c r="U2677" s="46" t="str">
        <f t="shared" si="166"/>
        <v>MS</v>
      </c>
      <c r="V2677">
        <f t="shared" si="167"/>
        <v>102614.77068238721</v>
      </c>
    </row>
    <row r="2678" spans="1:22" x14ac:dyDescent="0.2">
      <c r="A2678" s="24">
        <v>37047</v>
      </c>
      <c r="B2678" s="25" t="s">
        <v>2896</v>
      </c>
      <c r="C2678" s="46">
        <v>834</v>
      </c>
      <c r="D2678" s="46">
        <v>1039</v>
      </c>
      <c r="E2678" s="53">
        <v>240</v>
      </c>
      <c r="F2678" s="54">
        <v>442.52</v>
      </c>
      <c r="G2678" s="46">
        <v>647.52</v>
      </c>
      <c r="H2678" s="53">
        <v>0</v>
      </c>
      <c r="I2678" s="54">
        <v>72.149829999999994</v>
      </c>
      <c r="J2678" s="46">
        <v>72.149829999999994</v>
      </c>
      <c r="K2678" s="54">
        <v>13.85422</v>
      </c>
      <c r="L2678" s="46">
        <v>21.482970000000002</v>
      </c>
      <c r="M2678" s="53">
        <f t="shared" si="164"/>
        <v>-7.6287500000000019</v>
      </c>
      <c r="N2678" s="11">
        <v>2.5807397343839931</v>
      </c>
      <c r="O2678" s="11">
        <v>4.0018098667105964</v>
      </c>
      <c r="P2678" s="11">
        <v>-1.421070132326604</v>
      </c>
      <c r="Q2678" s="26">
        <v>138250</v>
      </c>
      <c r="R2678">
        <v>5140</v>
      </c>
      <c r="S2678">
        <v>78240</v>
      </c>
      <c r="T2678" s="27">
        <f t="shared" si="165"/>
        <v>221630</v>
      </c>
      <c r="U2678" s="46" t="str">
        <f t="shared" si="166"/>
        <v>NC</v>
      </c>
      <c r="V2678">
        <f t="shared" si="167"/>
        <v>571969.34733152436</v>
      </c>
    </row>
    <row r="2679" spans="1:22" x14ac:dyDescent="0.2">
      <c r="A2679" s="24">
        <v>26013</v>
      </c>
      <c r="B2679" s="25" t="s">
        <v>2897</v>
      </c>
      <c r="C2679" s="46">
        <v>833</v>
      </c>
      <c r="D2679" s="46">
        <v>833</v>
      </c>
      <c r="E2679" s="53">
        <v>110</v>
      </c>
      <c r="F2679" s="54">
        <v>708.34</v>
      </c>
      <c r="G2679" s="46">
        <v>708.34</v>
      </c>
      <c r="H2679" s="53">
        <v>0</v>
      </c>
      <c r="I2679" s="54"/>
      <c r="J2679" s="46">
        <v>72.097920000000002</v>
      </c>
      <c r="K2679" s="54">
        <v>18.084440000000001</v>
      </c>
      <c r="L2679" s="46">
        <v>15.98626</v>
      </c>
      <c r="M2679" s="53">
        <f t="shared" si="164"/>
        <v>2.098180000000001</v>
      </c>
      <c r="N2679" s="11">
        <v>3.368737675746686</v>
      </c>
      <c r="O2679" s="11">
        <v>2.9778923956883498</v>
      </c>
      <c r="P2679" s="11">
        <v>0.39084528005833657</v>
      </c>
      <c r="Q2679" s="26">
        <v>9760</v>
      </c>
      <c r="R2679">
        <v>490</v>
      </c>
      <c r="S2679">
        <v>10790</v>
      </c>
      <c r="T2679" s="27">
        <f t="shared" si="165"/>
        <v>21040</v>
      </c>
      <c r="U2679" s="46" t="str">
        <f t="shared" si="166"/>
        <v>MI</v>
      </c>
      <c r="V2679">
        <f t="shared" si="167"/>
        <v>70878.24069771028</v>
      </c>
    </row>
    <row r="2680" spans="1:22" x14ac:dyDescent="0.2">
      <c r="A2680" s="24">
        <v>46109</v>
      </c>
      <c r="B2680" s="25" t="s">
        <v>2898</v>
      </c>
      <c r="C2680" s="46">
        <v>439</v>
      </c>
      <c r="D2680" s="46">
        <v>533</v>
      </c>
      <c r="E2680" s="53">
        <v>2</v>
      </c>
      <c r="F2680" s="54">
        <v>180.88</v>
      </c>
      <c r="G2680" s="46">
        <v>274.88</v>
      </c>
      <c r="H2680" s="53">
        <v>0</v>
      </c>
      <c r="I2680" s="54">
        <v>72.023250000000004</v>
      </c>
      <c r="J2680" s="46">
        <v>72.023250000000004</v>
      </c>
      <c r="K2680" s="54">
        <v>14.382250000000001</v>
      </c>
      <c r="L2680" s="46">
        <v>11.82916</v>
      </c>
      <c r="M2680" s="53">
        <f t="shared" si="164"/>
        <v>2.553090000000001</v>
      </c>
      <c r="N2680" s="11">
        <v>2.6791002340690548</v>
      </c>
      <c r="O2680" s="11">
        <v>2.203515119320016</v>
      </c>
      <c r="P2680" s="11">
        <v>0.47558511474903897</v>
      </c>
      <c r="Q2680" s="26">
        <v>349340</v>
      </c>
      <c r="R2680">
        <v>98250</v>
      </c>
      <c r="S2680">
        <v>133950</v>
      </c>
      <c r="T2680" s="27">
        <f t="shared" si="165"/>
        <v>581540</v>
      </c>
      <c r="U2680" s="46" t="str">
        <f t="shared" si="166"/>
        <v>SD</v>
      </c>
      <c r="V2680">
        <f t="shared" si="167"/>
        <v>1558003.9501205182</v>
      </c>
    </row>
    <row r="2681" spans="1:22" x14ac:dyDescent="0.2">
      <c r="A2681" s="24">
        <v>51031</v>
      </c>
      <c r="B2681" s="25" t="s">
        <v>2899</v>
      </c>
      <c r="C2681" s="46">
        <v>1272</v>
      </c>
      <c r="D2681" s="46">
        <v>1272</v>
      </c>
      <c r="E2681" s="53">
        <v>851</v>
      </c>
      <c r="F2681" s="54">
        <v>934.04</v>
      </c>
      <c r="G2681" s="46">
        <v>934.04</v>
      </c>
      <c r="H2681" s="53">
        <v>513.04</v>
      </c>
      <c r="I2681" s="54">
        <v>72.023250000000004</v>
      </c>
      <c r="J2681" s="46">
        <v>72.023250000000004</v>
      </c>
      <c r="K2681" s="54">
        <v>12.233790000000001</v>
      </c>
      <c r="L2681" s="46">
        <v>19.34496</v>
      </c>
      <c r="M2681" s="53">
        <f t="shared" si="164"/>
        <v>-7.1111699999999995</v>
      </c>
      <c r="N2681" s="11">
        <v>2.2788888840446839</v>
      </c>
      <c r="O2681" s="11">
        <v>3.603545124306454</v>
      </c>
      <c r="P2681" s="11">
        <v>-1.3246562402617701</v>
      </c>
      <c r="Q2681" s="26">
        <v>3800</v>
      </c>
      <c r="R2681">
        <v>83620</v>
      </c>
      <c r="S2681">
        <v>6590</v>
      </c>
      <c r="T2681" s="27">
        <f t="shared" si="165"/>
        <v>94010</v>
      </c>
      <c r="U2681" s="46" t="str">
        <f t="shared" si="166"/>
        <v>VA</v>
      </c>
      <c r="V2681">
        <f t="shared" si="167"/>
        <v>214238.34398904073</v>
      </c>
    </row>
    <row r="2682" spans="1:22" x14ac:dyDescent="0.2">
      <c r="A2682" s="24">
        <v>47009</v>
      </c>
      <c r="B2682" s="25" t="s">
        <v>2900</v>
      </c>
      <c r="C2682" s="46">
        <v>3375</v>
      </c>
      <c r="D2682" s="46">
        <v>2869</v>
      </c>
      <c r="E2682" s="53">
        <v>1962</v>
      </c>
      <c r="F2682" s="54">
        <v>3106.86</v>
      </c>
      <c r="G2682" s="46">
        <v>2600.86</v>
      </c>
      <c r="H2682" s="53">
        <v>1693.86</v>
      </c>
      <c r="I2682" s="54"/>
      <c r="J2682" s="46">
        <v>71.87406</v>
      </c>
      <c r="K2682" s="54">
        <v>11.75586</v>
      </c>
      <c r="L2682" s="46">
        <v>16.808679999999999</v>
      </c>
      <c r="M2682" s="53">
        <f t="shared" si="164"/>
        <v>-5.0528199999999988</v>
      </c>
      <c r="N2682" s="11">
        <v>2.1898609242422462</v>
      </c>
      <c r="O2682" s="11">
        <v>3.1310913467914849</v>
      </c>
      <c r="P2682" s="11">
        <v>-0.94123042254923917</v>
      </c>
      <c r="Q2682" s="26">
        <v>5230</v>
      </c>
      <c r="R2682">
        <v>86120</v>
      </c>
      <c r="S2682">
        <v>3120</v>
      </c>
      <c r="T2682" s="27">
        <f t="shared" si="165"/>
        <v>94470</v>
      </c>
      <c r="U2682" s="46" t="str">
        <f t="shared" si="166"/>
        <v>TN</v>
      </c>
      <c r="V2682">
        <f t="shared" si="167"/>
        <v>206876.16151316499</v>
      </c>
    </row>
    <row r="2683" spans="1:22" x14ac:dyDescent="0.2">
      <c r="A2683" s="24">
        <v>13091</v>
      </c>
      <c r="B2683" s="25" t="s">
        <v>2901</v>
      </c>
      <c r="C2683" s="46">
        <v>867</v>
      </c>
      <c r="D2683" s="46">
        <v>867</v>
      </c>
      <c r="E2683" s="53">
        <v>640</v>
      </c>
      <c r="F2683" s="54">
        <v>81.779970000000006</v>
      </c>
      <c r="G2683" s="46">
        <v>81.779970000000006</v>
      </c>
      <c r="H2683" s="53">
        <v>0</v>
      </c>
      <c r="I2683" s="54">
        <v>71.770099999999999</v>
      </c>
      <c r="J2683" s="46">
        <v>71.770099999999999</v>
      </c>
      <c r="K2683" s="54">
        <v>14.819889999999999</v>
      </c>
      <c r="L2683" s="46">
        <v>22.715890000000002</v>
      </c>
      <c r="M2683" s="53">
        <f t="shared" si="164"/>
        <v>-7.8960000000000026</v>
      </c>
      <c r="N2683" s="11">
        <v>2.760623043534749</v>
      </c>
      <c r="O2683" s="11">
        <v>4.2314760358140706</v>
      </c>
      <c r="P2683" s="11">
        <v>-1.470852992279321</v>
      </c>
      <c r="Q2683" s="26">
        <v>43270</v>
      </c>
      <c r="R2683">
        <v>24560</v>
      </c>
      <c r="S2683">
        <v>33530</v>
      </c>
      <c r="T2683" s="27">
        <f t="shared" si="165"/>
        <v>101360</v>
      </c>
      <c r="U2683" s="46" t="str">
        <f t="shared" si="166"/>
        <v>GA</v>
      </c>
      <c r="V2683">
        <f t="shared" si="167"/>
        <v>279816.75169268216</v>
      </c>
    </row>
    <row r="2684" spans="1:22" x14ac:dyDescent="0.2">
      <c r="A2684" s="24">
        <v>37185</v>
      </c>
      <c r="B2684" s="25" t="s">
        <v>2902</v>
      </c>
      <c r="C2684" s="46">
        <v>1237</v>
      </c>
      <c r="D2684" s="46">
        <v>1208</v>
      </c>
      <c r="E2684" s="53">
        <v>269</v>
      </c>
      <c r="F2684" s="54">
        <v>937.54</v>
      </c>
      <c r="G2684" s="46">
        <v>908.54</v>
      </c>
      <c r="H2684" s="53">
        <v>0</v>
      </c>
      <c r="I2684" s="54">
        <v>71.770099999999999</v>
      </c>
      <c r="J2684" s="46">
        <v>71.770099999999999</v>
      </c>
      <c r="K2684" s="54">
        <v>12.41596</v>
      </c>
      <c r="L2684" s="46">
        <v>20.401679999999999</v>
      </c>
      <c r="M2684" s="53">
        <f t="shared" si="164"/>
        <v>-7.9857199999999988</v>
      </c>
      <c r="N2684" s="11">
        <v>2.3128231912386461</v>
      </c>
      <c r="O2684" s="11">
        <v>3.800389067315749</v>
      </c>
      <c r="P2684" s="11">
        <v>-1.487565876077104</v>
      </c>
      <c r="Q2684" s="26">
        <v>3730</v>
      </c>
      <c r="R2684">
        <v>39800</v>
      </c>
      <c r="S2684">
        <v>15260</v>
      </c>
      <c r="T2684" s="27">
        <f t="shared" si="165"/>
        <v>58790</v>
      </c>
      <c r="U2684" s="46" t="str">
        <f t="shared" si="166"/>
        <v>NC</v>
      </c>
      <c r="V2684">
        <f t="shared" si="167"/>
        <v>135970.87541292</v>
      </c>
    </row>
    <row r="2685" spans="1:22" x14ac:dyDescent="0.2">
      <c r="A2685" s="24">
        <v>47127</v>
      </c>
      <c r="B2685" s="25" t="s">
        <v>2903</v>
      </c>
      <c r="C2685" s="46">
        <v>1563</v>
      </c>
      <c r="D2685" s="46">
        <v>1563</v>
      </c>
      <c r="E2685" s="53">
        <v>146</v>
      </c>
      <c r="F2685" s="54">
        <v>1342.04</v>
      </c>
      <c r="G2685" s="46">
        <v>1342.04</v>
      </c>
      <c r="H2685" s="53">
        <v>0</v>
      </c>
      <c r="I2685" s="54"/>
      <c r="J2685" s="46">
        <v>71.730059999999995</v>
      </c>
      <c r="K2685" s="54">
        <v>11.54299</v>
      </c>
      <c r="L2685" s="46">
        <v>16.15137</v>
      </c>
      <c r="M2685" s="53">
        <f t="shared" si="164"/>
        <v>-4.6083800000000004</v>
      </c>
      <c r="N2685" s="11">
        <v>2.150207875044361</v>
      </c>
      <c r="O2685" s="11">
        <v>3.0086487960879489</v>
      </c>
      <c r="P2685" s="11">
        <v>-0.8584409210435886</v>
      </c>
      <c r="Q2685" s="26">
        <v>1850</v>
      </c>
      <c r="R2685">
        <v>28970</v>
      </c>
      <c r="S2685">
        <v>750</v>
      </c>
      <c r="T2685" s="27">
        <f t="shared" si="165"/>
        <v>31570</v>
      </c>
      <c r="U2685" s="46" t="str">
        <f t="shared" si="166"/>
        <v>TN</v>
      </c>
      <c r="V2685">
        <f t="shared" si="167"/>
        <v>67882.062615150469</v>
      </c>
    </row>
    <row r="2686" spans="1:22" x14ac:dyDescent="0.2">
      <c r="A2686" s="24">
        <v>22049</v>
      </c>
      <c r="B2686" s="25" t="s">
        <v>2904</v>
      </c>
      <c r="C2686" s="46">
        <v>417</v>
      </c>
      <c r="D2686" s="46">
        <v>438</v>
      </c>
      <c r="E2686" s="53">
        <v>205</v>
      </c>
      <c r="F2686" s="54">
        <v>72.34</v>
      </c>
      <c r="G2686" s="46">
        <v>93.34</v>
      </c>
      <c r="H2686" s="53">
        <v>0</v>
      </c>
      <c r="I2686" s="54">
        <v>71.643519999999995</v>
      </c>
      <c r="J2686" s="46">
        <v>71.643519999999995</v>
      </c>
      <c r="K2686" s="54">
        <v>11.548830000000001</v>
      </c>
      <c r="L2686" s="46">
        <v>16.826640000000001</v>
      </c>
      <c r="M2686" s="53">
        <f t="shared" si="164"/>
        <v>-5.2778100000000006</v>
      </c>
      <c r="N2686" s="11">
        <v>2.1512957399727939</v>
      </c>
      <c r="O2686" s="11">
        <v>3.134436904002901</v>
      </c>
      <c r="P2686" s="11">
        <v>-0.98314116403010643</v>
      </c>
      <c r="Q2686" s="26">
        <v>350</v>
      </c>
      <c r="R2686">
        <v>6240</v>
      </c>
      <c r="S2686">
        <v>0</v>
      </c>
      <c r="T2686" s="27">
        <f t="shared" si="165"/>
        <v>6590</v>
      </c>
      <c r="U2686" s="46" t="str">
        <f t="shared" si="166"/>
        <v>LA</v>
      </c>
      <c r="V2686">
        <f t="shared" si="167"/>
        <v>14177.038926420712</v>
      </c>
    </row>
    <row r="2687" spans="1:22" x14ac:dyDescent="0.2">
      <c r="A2687" s="24">
        <v>45061</v>
      </c>
      <c r="B2687" s="25" t="s">
        <v>2905</v>
      </c>
      <c r="C2687" s="46">
        <v>420</v>
      </c>
      <c r="D2687" s="46">
        <v>914</v>
      </c>
      <c r="E2687" s="53">
        <v>159</v>
      </c>
      <c r="F2687" s="54">
        <v>0</v>
      </c>
      <c r="G2687" s="46">
        <v>475.64</v>
      </c>
      <c r="H2687" s="53">
        <v>0</v>
      </c>
      <c r="I2687" s="54">
        <v>71.516940000000005</v>
      </c>
      <c r="J2687" s="46">
        <v>71.516940000000005</v>
      </c>
      <c r="K2687" s="54">
        <v>12.69688</v>
      </c>
      <c r="L2687" s="46">
        <v>21.032240000000002</v>
      </c>
      <c r="M2687" s="53">
        <f t="shared" si="164"/>
        <v>-8.3353600000000014</v>
      </c>
      <c r="N2687" s="11">
        <v>2.3651524747481578</v>
      </c>
      <c r="O2687" s="11">
        <v>3.9178486750679862</v>
      </c>
      <c r="P2687" s="11">
        <v>-1.552696200319827</v>
      </c>
      <c r="Q2687" s="26">
        <v>88640</v>
      </c>
      <c r="R2687">
        <v>12490</v>
      </c>
      <c r="S2687">
        <v>26530</v>
      </c>
      <c r="T2687" s="27">
        <f t="shared" si="165"/>
        <v>127660</v>
      </c>
      <c r="U2687" s="46" t="str">
        <f t="shared" si="166"/>
        <v>SC</v>
      </c>
      <c r="V2687">
        <f t="shared" si="167"/>
        <v>301935.36492634984</v>
      </c>
    </row>
    <row r="2688" spans="1:22" x14ac:dyDescent="0.2">
      <c r="A2688" s="24">
        <v>26103</v>
      </c>
      <c r="B2688" s="25" t="s">
        <v>2906</v>
      </c>
      <c r="C2688" s="46">
        <v>835.60199999999998</v>
      </c>
      <c r="D2688" s="46">
        <v>720.69200000000001</v>
      </c>
      <c r="E2688" s="53">
        <v>108.377</v>
      </c>
      <c r="F2688" s="54">
        <v>693.45540000000005</v>
      </c>
      <c r="G2688" s="46">
        <v>578.54560000000004</v>
      </c>
      <c r="H2688" s="53">
        <v>0</v>
      </c>
      <c r="I2688" s="54"/>
      <c r="J2688" s="46">
        <v>71.464320000000001</v>
      </c>
      <c r="K2688" s="54">
        <v>17.71688</v>
      </c>
      <c r="L2688" s="46">
        <v>15.639900000000001</v>
      </c>
      <c r="M2688" s="53">
        <f t="shared" si="164"/>
        <v>2.0769799999999989</v>
      </c>
      <c r="N2688" s="11">
        <v>3.3002692454221938</v>
      </c>
      <c r="O2688" s="11">
        <v>2.9133730640766649</v>
      </c>
      <c r="P2688" s="11">
        <v>0.38689618134552961</v>
      </c>
      <c r="Q2688" s="26">
        <v>6370</v>
      </c>
      <c r="R2688">
        <v>570</v>
      </c>
      <c r="S2688">
        <v>34900</v>
      </c>
      <c r="T2688" s="27">
        <f t="shared" si="165"/>
        <v>41840</v>
      </c>
      <c r="U2688" s="46" t="str">
        <f t="shared" si="166"/>
        <v>MI</v>
      </c>
      <c r="V2688">
        <f t="shared" si="167"/>
        <v>138083.26522846459</v>
      </c>
    </row>
    <row r="2689" spans="1:22" x14ac:dyDescent="0.2">
      <c r="A2689" s="24">
        <v>12067</v>
      </c>
      <c r="B2689" s="25" t="s">
        <v>2907</v>
      </c>
      <c r="C2689" s="46">
        <v>1207</v>
      </c>
      <c r="D2689" s="46">
        <v>1207</v>
      </c>
      <c r="E2689" s="53">
        <v>1207</v>
      </c>
      <c r="F2689" s="54">
        <v>622.36</v>
      </c>
      <c r="G2689" s="46">
        <v>622.36</v>
      </c>
      <c r="H2689" s="53">
        <v>622.36</v>
      </c>
      <c r="I2689" s="54">
        <v>71.390370000000004</v>
      </c>
      <c r="J2689" s="46">
        <v>71.390370000000004</v>
      </c>
      <c r="K2689" s="54">
        <v>14.733370000000001</v>
      </c>
      <c r="L2689" s="46">
        <v>21.667670000000001</v>
      </c>
      <c r="M2689" s="53">
        <f t="shared" si="164"/>
        <v>-6.9343000000000004</v>
      </c>
      <c r="N2689" s="11">
        <v>2.7445062501087101</v>
      </c>
      <c r="O2689" s="11">
        <v>4.0362154578547198</v>
      </c>
      <c r="P2689" s="11">
        <v>-1.2917092077460099</v>
      </c>
      <c r="Q2689" s="26">
        <v>13210</v>
      </c>
      <c r="R2689">
        <v>17820</v>
      </c>
      <c r="S2689">
        <v>37530</v>
      </c>
      <c r="T2689" s="27">
        <f t="shared" si="165"/>
        <v>68560</v>
      </c>
      <c r="U2689" s="46" t="str">
        <f t="shared" si="166"/>
        <v>FL</v>
      </c>
      <c r="V2689">
        <f t="shared" si="167"/>
        <v>188163.34850745316</v>
      </c>
    </row>
    <row r="2690" spans="1:22" x14ac:dyDescent="0.2">
      <c r="A2690" s="24">
        <v>26131</v>
      </c>
      <c r="B2690" s="25" t="s">
        <v>2908</v>
      </c>
      <c r="C2690" s="46">
        <v>479</v>
      </c>
      <c r="D2690" s="46">
        <v>479</v>
      </c>
      <c r="E2690" s="53">
        <v>49</v>
      </c>
      <c r="F2690" s="54">
        <v>351.42</v>
      </c>
      <c r="G2690" s="46">
        <v>351.42</v>
      </c>
      <c r="H2690" s="53">
        <v>0</v>
      </c>
      <c r="I2690" s="54"/>
      <c r="J2690" s="46">
        <v>71.30077</v>
      </c>
      <c r="K2690" s="54">
        <v>17.66771</v>
      </c>
      <c r="L2690" s="46">
        <v>15.52444</v>
      </c>
      <c r="M2690" s="53">
        <f t="shared" si="164"/>
        <v>2.1432699999999993</v>
      </c>
      <c r="N2690" s="11">
        <v>3.2911099443038592</v>
      </c>
      <c r="O2690" s="11">
        <v>2.8918653783511621</v>
      </c>
      <c r="P2690" s="11">
        <v>0.39924456595269731</v>
      </c>
      <c r="Q2690" s="26">
        <v>21600</v>
      </c>
      <c r="R2690">
        <v>570</v>
      </c>
      <c r="S2690">
        <v>13550</v>
      </c>
      <c r="T2690" s="27">
        <f t="shared" si="165"/>
        <v>35720</v>
      </c>
      <c r="U2690" s="46" t="str">
        <f t="shared" si="166"/>
        <v>MI</v>
      </c>
      <c r="V2690">
        <f t="shared" si="167"/>
        <v>117558.44721053385</v>
      </c>
    </row>
    <row r="2691" spans="1:22" x14ac:dyDescent="0.2">
      <c r="A2691" s="24">
        <v>13077</v>
      </c>
      <c r="B2691" s="25" t="s">
        <v>2909</v>
      </c>
      <c r="C2691" s="46">
        <v>3263</v>
      </c>
      <c r="D2691" s="46">
        <v>3263</v>
      </c>
      <c r="E2691" s="53">
        <v>2360</v>
      </c>
      <c r="F2691" s="54">
        <v>2830.64</v>
      </c>
      <c r="G2691" s="46">
        <v>2830.64</v>
      </c>
      <c r="H2691" s="53">
        <v>1927.64</v>
      </c>
      <c r="I2691" s="54">
        <v>71.263779999999997</v>
      </c>
      <c r="J2691" s="46">
        <v>71.263779999999997</v>
      </c>
      <c r="K2691" s="54">
        <v>12.1426</v>
      </c>
      <c r="L2691" s="46">
        <v>20.421279999999999</v>
      </c>
      <c r="M2691" s="53">
        <f t="shared" si="164"/>
        <v>-8.2786799999999996</v>
      </c>
      <c r="N2691" s="11">
        <v>2.2619021712323799</v>
      </c>
      <c r="O2691" s="11">
        <v>3.8040401208426848</v>
      </c>
      <c r="P2691" s="11">
        <v>-1.542137949610304</v>
      </c>
      <c r="Q2691" s="26">
        <v>250</v>
      </c>
      <c r="R2691">
        <v>48620</v>
      </c>
      <c r="S2691">
        <v>13680</v>
      </c>
      <c r="T2691" s="27">
        <f t="shared" si="165"/>
        <v>62550</v>
      </c>
      <c r="U2691" s="46" t="str">
        <f t="shared" si="166"/>
        <v>GA</v>
      </c>
      <c r="V2691">
        <f t="shared" si="167"/>
        <v>141481.98081058537</v>
      </c>
    </row>
    <row r="2692" spans="1:22" x14ac:dyDescent="0.2">
      <c r="A2692" s="24">
        <v>55031</v>
      </c>
      <c r="B2692" s="25" t="s">
        <v>2910</v>
      </c>
      <c r="C2692" s="46">
        <v>608</v>
      </c>
      <c r="D2692" s="46">
        <v>608</v>
      </c>
      <c r="E2692" s="53">
        <v>95</v>
      </c>
      <c r="F2692" s="54">
        <v>392.22</v>
      </c>
      <c r="G2692" s="46">
        <v>392.22</v>
      </c>
      <c r="H2692" s="53">
        <v>0</v>
      </c>
      <c r="I2692" s="54"/>
      <c r="J2692" s="46">
        <v>71.22824</v>
      </c>
      <c r="K2692" s="54">
        <v>16.404450000000001</v>
      </c>
      <c r="L2692" s="46">
        <v>14.202310000000001</v>
      </c>
      <c r="M2692" s="53">
        <f t="shared" si="164"/>
        <v>2.20214</v>
      </c>
      <c r="N2692" s="11">
        <v>3.0557920933632849</v>
      </c>
      <c r="O2692" s="11">
        <v>2.6455813273529021</v>
      </c>
      <c r="P2692" s="11">
        <v>0.41021076601038281</v>
      </c>
      <c r="Q2692" s="26">
        <v>4610</v>
      </c>
      <c r="R2692">
        <v>40350</v>
      </c>
      <c r="S2692">
        <v>34740</v>
      </c>
      <c r="T2692" s="27">
        <f t="shared" si="165"/>
        <v>79700</v>
      </c>
      <c r="U2692" s="46" t="str">
        <f t="shared" si="166"/>
        <v>WI</v>
      </c>
      <c r="V2692">
        <f t="shared" si="167"/>
        <v>243546.6298410538</v>
      </c>
    </row>
    <row r="2693" spans="1:22" x14ac:dyDescent="0.2">
      <c r="A2693" s="24">
        <v>13107</v>
      </c>
      <c r="B2693" s="25" t="s">
        <v>2911</v>
      </c>
      <c r="C2693" s="46">
        <v>791</v>
      </c>
      <c r="D2693" s="46">
        <v>887</v>
      </c>
      <c r="E2693" s="53">
        <v>201</v>
      </c>
      <c r="F2693" s="54">
        <v>56.159970000000001</v>
      </c>
      <c r="G2693" s="46">
        <v>152.16</v>
      </c>
      <c r="H2693" s="53">
        <v>0</v>
      </c>
      <c r="I2693" s="54">
        <v>71.137209999999996</v>
      </c>
      <c r="J2693" s="46">
        <v>71.137209999999996</v>
      </c>
      <c r="K2693" s="54">
        <v>14.5876</v>
      </c>
      <c r="L2693" s="46">
        <v>21.617609999999999</v>
      </c>
      <c r="M2693" s="53">
        <f t="shared" si="164"/>
        <v>-7.030009999999999</v>
      </c>
      <c r="N2693" s="11">
        <v>2.7173524708933399</v>
      </c>
      <c r="O2693" s="11">
        <v>4.0268903691017419</v>
      </c>
      <c r="P2693" s="11">
        <v>-1.3095378982084021</v>
      </c>
      <c r="Q2693" s="26">
        <v>59460</v>
      </c>
      <c r="R2693">
        <v>27310</v>
      </c>
      <c r="S2693">
        <v>67520</v>
      </c>
      <c r="T2693" s="27">
        <f t="shared" si="165"/>
        <v>154290</v>
      </c>
      <c r="U2693" s="46" t="str">
        <f t="shared" si="166"/>
        <v>GA</v>
      </c>
      <c r="V2693">
        <f t="shared" si="167"/>
        <v>419260.31273413339</v>
      </c>
    </row>
    <row r="2694" spans="1:22" x14ac:dyDescent="0.2">
      <c r="A2694" s="24">
        <v>37065</v>
      </c>
      <c r="B2694" s="25" t="s">
        <v>2912</v>
      </c>
      <c r="C2694" s="46">
        <v>496</v>
      </c>
      <c r="D2694" s="46">
        <v>708</v>
      </c>
      <c r="E2694" s="53">
        <v>34</v>
      </c>
      <c r="F2694" s="54">
        <v>229.94</v>
      </c>
      <c r="G2694" s="46">
        <v>441.94</v>
      </c>
      <c r="H2694" s="53">
        <v>0</v>
      </c>
      <c r="I2694" s="54">
        <v>71.137209999999996</v>
      </c>
      <c r="J2694" s="46">
        <v>71.137209999999996</v>
      </c>
      <c r="K2694" s="54">
        <v>12.03054</v>
      </c>
      <c r="L2694" s="46">
        <v>19.304010000000002</v>
      </c>
      <c r="M2694" s="53">
        <f t="shared" si="164"/>
        <v>-7.2734700000000014</v>
      </c>
      <c r="N2694" s="11">
        <v>2.2410278315268561</v>
      </c>
      <c r="O2694" s="11">
        <v>3.5959170303305368</v>
      </c>
      <c r="P2694" s="11">
        <v>-1.354889198803682</v>
      </c>
      <c r="Q2694" s="26">
        <v>115460</v>
      </c>
      <c r="R2694">
        <v>11840</v>
      </c>
      <c r="S2694">
        <v>31740</v>
      </c>
      <c r="T2694" s="27">
        <f t="shared" si="165"/>
        <v>159040</v>
      </c>
      <c r="U2694" s="46" t="str">
        <f t="shared" si="166"/>
        <v>NC</v>
      </c>
      <c r="V2694">
        <f t="shared" si="167"/>
        <v>356413.06632603123</v>
      </c>
    </row>
    <row r="2695" spans="1:22" x14ac:dyDescent="0.2">
      <c r="A2695" s="24">
        <v>45083</v>
      </c>
      <c r="B2695" s="25" t="s">
        <v>2913</v>
      </c>
      <c r="C2695" s="46">
        <v>2767</v>
      </c>
      <c r="D2695" s="46">
        <v>2767</v>
      </c>
      <c r="E2695" s="53">
        <v>2012</v>
      </c>
      <c r="F2695" s="54">
        <v>2364.64</v>
      </c>
      <c r="G2695" s="46">
        <v>2364.64</v>
      </c>
      <c r="H2695" s="53">
        <v>1609.64</v>
      </c>
      <c r="I2695" s="54">
        <v>71.137209999999996</v>
      </c>
      <c r="J2695" s="46">
        <v>71.137209999999996</v>
      </c>
      <c r="K2695" s="54">
        <v>12.32151</v>
      </c>
      <c r="L2695" s="46">
        <v>20.622699999999998</v>
      </c>
      <c r="M2695" s="53">
        <f t="shared" si="164"/>
        <v>-8.3011899999999983</v>
      </c>
      <c r="N2695" s="11">
        <v>2.295229211360128</v>
      </c>
      <c r="O2695" s="11">
        <v>3.8415602841791712</v>
      </c>
      <c r="P2695" s="11">
        <v>-1.546331072819044</v>
      </c>
      <c r="Q2695" s="26">
        <v>680</v>
      </c>
      <c r="R2695">
        <v>125800</v>
      </c>
      <c r="S2695">
        <v>36880</v>
      </c>
      <c r="T2695" s="27">
        <f t="shared" si="165"/>
        <v>163360</v>
      </c>
      <c r="U2695" s="46" t="str">
        <f t="shared" si="166"/>
        <v>SC</v>
      </c>
      <c r="V2695">
        <f t="shared" si="167"/>
        <v>374948.64396779053</v>
      </c>
    </row>
    <row r="2696" spans="1:22" x14ac:dyDescent="0.2">
      <c r="A2696" s="24">
        <v>28035</v>
      </c>
      <c r="B2696" s="25" t="s">
        <v>2914</v>
      </c>
      <c r="C2696" s="46">
        <v>1462</v>
      </c>
      <c r="D2696" s="46">
        <v>1032</v>
      </c>
      <c r="E2696" s="53">
        <v>698</v>
      </c>
      <c r="F2696" s="54">
        <v>1089.28</v>
      </c>
      <c r="G2696" s="46">
        <v>659.28</v>
      </c>
      <c r="H2696" s="53">
        <v>325.27999999999997</v>
      </c>
      <c r="I2696" s="54">
        <v>70.884050000000002</v>
      </c>
      <c r="J2696" s="46">
        <v>70.884050000000002</v>
      </c>
      <c r="K2696" s="54">
        <v>11.57587</v>
      </c>
      <c r="L2696" s="46">
        <v>17.006039999999999</v>
      </c>
      <c r="M2696" s="53">
        <f t="shared" si="164"/>
        <v>-5.4301699999999986</v>
      </c>
      <c r="N2696" s="11">
        <v>2.156332703614035</v>
      </c>
      <c r="O2696" s="11">
        <v>3.1678552204688208</v>
      </c>
      <c r="P2696" s="11">
        <v>-1.011522516854787</v>
      </c>
      <c r="Q2696" s="26">
        <v>8380</v>
      </c>
      <c r="R2696">
        <v>25810</v>
      </c>
      <c r="S2696">
        <v>4180</v>
      </c>
      <c r="T2696" s="27">
        <f t="shared" si="165"/>
        <v>38370</v>
      </c>
      <c r="U2696" s="46" t="str">
        <f t="shared" si="166"/>
        <v>MS</v>
      </c>
      <c r="V2696">
        <f t="shared" si="167"/>
        <v>82738.485837670523</v>
      </c>
    </row>
    <row r="2697" spans="1:22" x14ac:dyDescent="0.2">
      <c r="A2697" s="24">
        <v>45001</v>
      </c>
      <c r="B2697" s="25" t="s">
        <v>2915</v>
      </c>
      <c r="C2697" s="46">
        <v>1531</v>
      </c>
      <c r="D2697" s="46">
        <v>1531</v>
      </c>
      <c r="E2697" s="53">
        <v>1320</v>
      </c>
      <c r="F2697" s="54">
        <v>1028.18</v>
      </c>
      <c r="G2697" s="46">
        <v>1028.18</v>
      </c>
      <c r="H2697" s="53">
        <v>817.18</v>
      </c>
      <c r="I2697" s="54">
        <v>70.884050000000002</v>
      </c>
      <c r="J2697" s="46">
        <v>70.884050000000002</v>
      </c>
      <c r="K2697" s="54">
        <v>13.27472</v>
      </c>
      <c r="L2697" s="46">
        <v>20.337140000000002</v>
      </c>
      <c r="M2697" s="53">
        <f t="shared" si="164"/>
        <v>-7.0624200000000013</v>
      </c>
      <c r="N2697" s="11">
        <v>2.472791493625905</v>
      </c>
      <c r="O2697" s="11">
        <v>3.78836666963063</v>
      </c>
      <c r="P2697" s="11">
        <v>-1.315575176004727</v>
      </c>
      <c r="Q2697" s="26">
        <v>290</v>
      </c>
      <c r="R2697">
        <v>56690</v>
      </c>
      <c r="S2697">
        <v>32780</v>
      </c>
      <c r="T2697" s="27">
        <f t="shared" si="165"/>
        <v>89760</v>
      </c>
      <c r="U2697" s="46" t="str">
        <f t="shared" si="166"/>
        <v>SC</v>
      </c>
      <c r="V2697">
        <f t="shared" si="167"/>
        <v>221957.76446786124</v>
      </c>
    </row>
    <row r="2698" spans="1:22" x14ac:dyDescent="0.2">
      <c r="A2698" s="24">
        <v>17099</v>
      </c>
      <c r="B2698" s="25" t="s">
        <v>2916</v>
      </c>
      <c r="C2698" s="46">
        <v>1517</v>
      </c>
      <c r="D2698" s="46">
        <v>2855</v>
      </c>
      <c r="E2698" s="53">
        <v>0</v>
      </c>
      <c r="F2698" s="54">
        <v>1428.3</v>
      </c>
      <c r="G2698" s="46">
        <v>2766.3</v>
      </c>
      <c r="H2698" s="53">
        <v>0</v>
      </c>
      <c r="I2698" s="54">
        <v>70.757469999999998</v>
      </c>
      <c r="J2698" s="46">
        <v>70.757469999999998</v>
      </c>
      <c r="K2698" s="54">
        <v>13.371409999999999</v>
      </c>
      <c r="L2698" s="46">
        <v>11.89156</v>
      </c>
      <c r="M2698" s="53">
        <f t="shared" si="164"/>
        <v>1.479849999999999</v>
      </c>
      <c r="N2698" s="11">
        <v>2.4908027367646439</v>
      </c>
      <c r="O2698" s="11">
        <v>2.215138881569032</v>
      </c>
      <c r="P2698" s="11">
        <v>0.27566385519561182</v>
      </c>
      <c r="Q2698" s="26">
        <v>563800</v>
      </c>
      <c r="R2698">
        <v>20660</v>
      </c>
      <c r="S2698">
        <v>12420</v>
      </c>
      <c r="T2698" s="27">
        <f t="shared" si="165"/>
        <v>596880</v>
      </c>
      <c r="U2698" s="46" t="str">
        <f t="shared" si="166"/>
        <v>IL</v>
      </c>
      <c r="V2698">
        <f t="shared" si="167"/>
        <v>1486710.3375200806</v>
      </c>
    </row>
    <row r="2699" spans="1:22" x14ac:dyDescent="0.2">
      <c r="A2699" s="24">
        <v>37069</v>
      </c>
      <c r="B2699" s="25" t="s">
        <v>2917</v>
      </c>
      <c r="C2699" s="46">
        <v>1947</v>
      </c>
      <c r="D2699" s="46">
        <v>1815</v>
      </c>
      <c r="E2699" s="53">
        <v>262</v>
      </c>
      <c r="F2699" s="54">
        <v>1612.38</v>
      </c>
      <c r="G2699" s="46">
        <v>1480.38</v>
      </c>
      <c r="H2699" s="53">
        <v>0</v>
      </c>
      <c r="I2699" s="54">
        <v>70.757469999999998</v>
      </c>
      <c r="J2699" s="46">
        <v>70.757469999999998</v>
      </c>
      <c r="K2699" s="54">
        <v>12.83492</v>
      </c>
      <c r="L2699" s="46">
        <v>20.146100000000001</v>
      </c>
      <c r="M2699" s="53">
        <f t="shared" si="164"/>
        <v>-7.3111800000000002</v>
      </c>
      <c r="N2699" s="11">
        <v>2.3908663231592819</v>
      </c>
      <c r="O2699" s="11">
        <v>3.7527800744374891</v>
      </c>
      <c r="P2699" s="11">
        <v>-1.3619137512782069</v>
      </c>
      <c r="Q2699" s="26">
        <v>17260</v>
      </c>
      <c r="R2699">
        <v>67260</v>
      </c>
      <c r="S2699">
        <v>15940</v>
      </c>
      <c r="T2699" s="27">
        <f t="shared" si="165"/>
        <v>100460</v>
      </c>
      <c r="U2699" s="46" t="str">
        <f t="shared" si="166"/>
        <v>NC</v>
      </c>
      <c r="V2699">
        <f t="shared" si="167"/>
        <v>240186.43082458148</v>
      </c>
    </row>
    <row r="2700" spans="1:22" x14ac:dyDescent="0.2">
      <c r="A2700" s="24">
        <v>38097</v>
      </c>
      <c r="B2700" s="25" t="s">
        <v>2918</v>
      </c>
      <c r="C2700" s="46">
        <v>815</v>
      </c>
      <c r="D2700" s="46">
        <v>815</v>
      </c>
      <c r="E2700" s="53">
        <v>2</v>
      </c>
      <c r="F2700" s="54">
        <v>785.52</v>
      </c>
      <c r="G2700" s="46">
        <v>785.52</v>
      </c>
      <c r="H2700" s="53">
        <v>0</v>
      </c>
      <c r="I2700" s="54"/>
      <c r="J2700" s="46">
        <v>70.688180000000003</v>
      </c>
      <c r="K2700" s="54">
        <v>14.57033</v>
      </c>
      <c r="L2700" s="46">
        <v>12.159739999999999</v>
      </c>
      <c r="M2700" s="53">
        <f t="shared" ref="M2700:M2763" si="168">K2700-L2700</f>
        <v>2.4105900000000009</v>
      </c>
      <c r="N2700" s="11">
        <v>2.7141354456683322</v>
      </c>
      <c r="O2700" s="11">
        <v>2.2650949802860358</v>
      </c>
      <c r="P2700" s="11">
        <v>0.44904046538229592</v>
      </c>
      <c r="Q2700" s="26">
        <v>418950</v>
      </c>
      <c r="R2700">
        <v>1030</v>
      </c>
      <c r="S2700">
        <v>590</v>
      </c>
      <c r="T2700" s="27">
        <f t="shared" ref="T2700:T2763" si="169">SUM(Q2700:S2700)</f>
        <v>420570</v>
      </c>
      <c r="U2700" s="46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">
      <c r="A2701" s="24">
        <v>1113</v>
      </c>
      <c r="B2701" s="25" t="s">
        <v>2919</v>
      </c>
      <c r="C2701" s="46">
        <v>1267</v>
      </c>
      <c r="D2701" s="46">
        <v>1267</v>
      </c>
      <c r="E2701" s="53">
        <v>729</v>
      </c>
      <c r="F2701" s="54">
        <v>843.62</v>
      </c>
      <c r="G2701" s="46">
        <v>843.62</v>
      </c>
      <c r="H2701" s="53">
        <v>305.62</v>
      </c>
      <c r="I2701" s="54">
        <v>70.630889999999994</v>
      </c>
      <c r="J2701" s="46">
        <v>70.630889999999994</v>
      </c>
      <c r="K2701" s="54">
        <v>11.568899999999999</v>
      </c>
      <c r="L2701" s="46">
        <v>16.824750000000002</v>
      </c>
      <c r="M2701" s="53">
        <f t="shared" si="168"/>
        <v>-5.2558500000000024</v>
      </c>
      <c r="N2701" s="11">
        <v>2.1550343442730782</v>
      </c>
      <c r="O2701" s="11">
        <v>3.13408483812709</v>
      </c>
      <c r="P2701" s="11">
        <v>-0.97905049385401077</v>
      </c>
      <c r="Q2701" s="26">
        <v>24340</v>
      </c>
      <c r="R2701">
        <v>37550</v>
      </c>
      <c r="S2701">
        <v>990</v>
      </c>
      <c r="T2701" s="27">
        <f t="shared" si="169"/>
        <v>62880</v>
      </c>
      <c r="U2701" s="46" t="str">
        <f t="shared" si="170"/>
        <v>AL</v>
      </c>
      <c r="V2701">
        <f t="shared" si="171"/>
        <v>135508.55956789115</v>
      </c>
    </row>
    <row r="2702" spans="1:22" x14ac:dyDescent="0.2">
      <c r="A2702" s="24">
        <v>28111</v>
      </c>
      <c r="B2702" s="25" t="s">
        <v>2920</v>
      </c>
      <c r="C2702" s="46">
        <v>772</v>
      </c>
      <c r="D2702" s="46">
        <v>468</v>
      </c>
      <c r="E2702" s="53">
        <v>450</v>
      </c>
      <c r="F2702" s="54">
        <v>406.82</v>
      </c>
      <c r="G2702" s="46">
        <v>102.82</v>
      </c>
      <c r="H2702" s="53">
        <v>84.819980000000001</v>
      </c>
      <c r="I2702" s="54">
        <v>70.630889999999994</v>
      </c>
      <c r="J2702" s="46">
        <v>70.630889999999994</v>
      </c>
      <c r="K2702" s="54">
        <v>11.57192</v>
      </c>
      <c r="L2702" s="46">
        <v>17.065629999999999</v>
      </c>
      <c r="M2702" s="53">
        <f t="shared" si="168"/>
        <v>-5.4937099999999983</v>
      </c>
      <c r="N2702" s="11">
        <v>2.155596904561413</v>
      </c>
      <c r="O2702" s="11">
        <v>3.1789555408601489</v>
      </c>
      <c r="P2702" s="11">
        <v>-1.023358636298737</v>
      </c>
      <c r="Q2702" s="26">
        <v>8940</v>
      </c>
      <c r="R2702">
        <v>21950</v>
      </c>
      <c r="S2702">
        <v>2290</v>
      </c>
      <c r="T2702" s="27">
        <f t="shared" si="169"/>
        <v>33180</v>
      </c>
      <c r="U2702" s="46" t="str">
        <f t="shared" si="170"/>
        <v>MS</v>
      </c>
      <c r="V2702">
        <f t="shared" si="171"/>
        <v>71522.705293347681</v>
      </c>
    </row>
    <row r="2703" spans="1:22" x14ac:dyDescent="0.2">
      <c r="A2703" s="24">
        <v>37199</v>
      </c>
      <c r="B2703" s="25" t="s">
        <v>2921</v>
      </c>
      <c r="C2703" s="46">
        <v>2316</v>
      </c>
      <c r="D2703" s="46">
        <v>2316</v>
      </c>
      <c r="E2703" s="53">
        <v>363</v>
      </c>
      <c r="F2703" s="54">
        <v>2104.44</v>
      </c>
      <c r="G2703" s="46">
        <v>2104.44</v>
      </c>
      <c r="H2703" s="53">
        <v>151.44</v>
      </c>
      <c r="I2703" s="54"/>
      <c r="J2703" s="46">
        <v>70.586659999999995</v>
      </c>
      <c r="K2703" s="54">
        <v>11.11843</v>
      </c>
      <c r="L2703" s="46">
        <v>16.76624</v>
      </c>
      <c r="M2703" s="53">
        <f t="shared" si="168"/>
        <v>-5.6478099999999998</v>
      </c>
      <c r="N2703" s="11">
        <v>2.071121584973171</v>
      </c>
      <c r="O2703" s="11">
        <v>3.1231856982362252</v>
      </c>
      <c r="P2703" s="11">
        <v>-1.052064113263053</v>
      </c>
      <c r="Q2703" s="26">
        <v>460</v>
      </c>
      <c r="R2703">
        <v>16190</v>
      </c>
      <c r="S2703">
        <v>1660</v>
      </c>
      <c r="T2703" s="27">
        <f t="shared" si="169"/>
        <v>18310</v>
      </c>
      <c r="U2703" s="46" t="str">
        <f t="shared" si="170"/>
        <v>NC</v>
      </c>
      <c r="V2703">
        <f t="shared" si="171"/>
        <v>37922.236220858758</v>
      </c>
    </row>
    <row r="2704" spans="1:22" x14ac:dyDescent="0.2">
      <c r="A2704" s="24">
        <v>12073</v>
      </c>
      <c r="B2704" s="25" t="s">
        <v>2922</v>
      </c>
      <c r="C2704" s="46">
        <v>1137</v>
      </c>
      <c r="D2704" s="46">
        <v>1575</v>
      </c>
      <c r="E2704" s="53">
        <v>828</v>
      </c>
      <c r="F2704" s="54">
        <v>605.78</v>
      </c>
      <c r="G2704" s="46">
        <v>1043.78</v>
      </c>
      <c r="H2704" s="53">
        <v>296.77999999999997</v>
      </c>
      <c r="I2704" s="54">
        <v>70.504310000000004</v>
      </c>
      <c r="J2704" s="46">
        <v>70.504310000000004</v>
      </c>
      <c r="K2704" s="54">
        <v>14.024039999999999</v>
      </c>
      <c r="L2704" s="46">
        <v>21.63458</v>
      </c>
      <c r="M2704" s="53">
        <f t="shared" si="168"/>
        <v>-7.6105400000000003</v>
      </c>
      <c r="N2704" s="11">
        <v>2.612373505299503</v>
      </c>
      <c r="O2704" s="11">
        <v>4.0300515108543991</v>
      </c>
      <c r="P2704" s="11">
        <v>-1.4176780055548961</v>
      </c>
      <c r="Q2704" s="26">
        <v>8760</v>
      </c>
      <c r="R2704">
        <v>11700</v>
      </c>
      <c r="S2704">
        <v>29610</v>
      </c>
      <c r="T2704" s="27">
        <f t="shared" si="169"/>
        <v>50070</v>
      </c>
      <c r="U2704" s="46" t="str">
        <f t="shared" si="170"/>
        <v>FL</v>
      </c>
      <c r="V2704">
        <f t="shared" si="171"/>
        <v>130801.54141034611</v>
      </c>
    </row>
    <row r="2705" spans="1:22" x14ac:dyDescent="0.2">
      <c r="A2705" s="24">
        <v>28085</v>
      </c>
      <c r="B2705" s="25" t="s">
        <v>2923</v>
      </c>
      <c r="C2705" s="46">
        <v>937</v>
      </c>
      <c r="D2705" s="46">
        <v>437</v>
      </c>
      <c r="E2705" s="53">
        <v>388</v>
      </c>
      <c r="F2705" s="54">
        <v>624.66</v>
      </c>
      <c r="G2705" s="46">
        <v>124.66</v>
      </c>
      <c r="H2705" s="53">
        <v>75.66</v>
      </c>
      <c r="I2705" s="54">
        <v>70.504310000000004</v>
      </c>
      <c r="J2705" s="46">
        <v>70.504310000000004</v>
      </c>
      <c r="K2705" s="54">
        <v>11.553570000000001</v>
      </c>
      <c r="L2705" s="46">
        <v>16.794899999999998</v>
      </c>
      <c r="M2705" s="53">
        <f t="shared" si="168"/>
        <v>-5.2413299999999978</v>
      </c>
      <c r="N2705" s="11">
        <v>2.1521786988359408</v>
      </c>
      <c r="O2705" s="11">
        <v>3.12852443262816</v>
      </c>
      <c r="P2705" s="11">
        <v>-0.97634573379221967</v>
      </c>
      <c r="Q2705" s="26">
        <v>6640</v>
      </c>
      <c r="R2705">
        <v>65470</v>
      </c>
      <c r="S2705">
        <v>90</v>
      </c>
      <c r="T2705" s="27">
        <f t="shared" si="169"/>
        <v>72200</v>
      </c>
      <c r="U2705" s="46" t="str">
        <f t="shared" si="170"/>
        <v>MS</v>
      </c>
      <c r="V2705">
        <f t="shared" si="171"/>
        <v>155387.30205595493</v>
      </c>
    </row>
    <row r="2706" spans="1:22" x14ac:dyDescent="0.2">
      <c r="A2706" s="24">
        <v>40069</v>
      </c>
      <c r="B2706" s="25" t="s">
        <v>2924</v>
      </c>
      <c r="C2706" s="46">
        <v>557</v>
      </c>
      <c r="D2706" s="46">
        <v>557</v>
      </c>
      <c r="E2706" s="53">
        <v>557</v>
      </c>
      <c r="F2706" s="54">
        <v>198.68</v>
      </c>
      <c r="G2706" s="46">
        <v>198.68</v>
      </c>
      <c r="H2706" s="53">
        <v>198.68</v>
      </c>
      <c r="I2706" s="54"/>
      <c r="J2706" s="46">
        <v>70.469179999999994</v>
      </c>
      <c r="K2706" s="54">
        <v>11.508459999999999</v>
      </c>
      <c r="L2706" s="46">
        <v>14.93723</v>
      </c>
      <c r="M2706" s="53">
        <f t="shared" si="168"/>
        <v>-3.4287700000000001</v>
      </c>
      <c r="N2706" s="11">
        <v>2.1437756873767562</v>
      </c>
      <c r="O2706" s="11">
        <v>2.7824809323536521</v>
      </c>
      <c r="P2706" s="11">
        <v>-0.63870524497689529</v>
      </c>
      <c r="Q2706" s="26">
        <v>9540</v>
      </c>
      <c r="R2706">
        <v>69800</v>
      </c>
      <c r="S2706">
        <v>165430</v>
      </c>
      <c r="T2706" s="27">
        <f t="shared" si="169"/>
        <v>244770</v>
      </c>
      <c r="U2706" s="46" t="str">
        <f t="shared" si="170"/>
        <v>OK</v>
      </c>
      <c r="V2706">
        <f t="shared" si="171"/>
        <v>524731.97499920859</v>
      </c>
    </row>
    <row r="2707" spans="1:22" x14ac:dyDescent="0.2">
      <c r="A2707" s="24">
        <v>55003</v>
      </c>
      <c r="B2707" s="25" t="s">
        <v>2925</v>
      </c>
      <c r="C2707" s="46">
        <v>621</v>
      </c>
      <c r="D2707" s="46">
        <v>621</v>
      </c>
      <c r="E2707" s="53">
        <v>78</v>
      </c>
      <c r="F2707" s="54">
        <v>517.34</v>
      </c>
      <c r="G2707" s="46">
        <v>517.34</v>
      </c>
      <c r="H2707" s="53">
        <v>0</v>
      </c>
      <c r="I2707" s="54"/>
      <c r="J2707" s="46">
        <v>70.309629999999999</v>
      </c>
      <c r="K2707" s="54">
        <v>17.091090000000001</v>
      </c>
      <c r="L2707" s="46">
        <v>15.109489999999999</v>
      </c>
      <c r="M2707" s="53">
        <f t="shared" si="168"/>
        <v>1.981600000000002</v>
      </c>
      <c r="N2707" s="11">
        <v>3.183698184880341</v>
      </c>
      <c r="O2707" s="11">
        <v>2.8145692221776168</v>
      </c>
      <c r="P2707" s="11">
        <v>0.3691289627027235</v>
      </c>
      <c r="Q2707" s="26">
        <v>13490</v>
      </c>
      <c r="R2707">
        <v>16700</v>
      </c>
      <c r="S2707">
        <v>1580</v>
      </c>
      <c r="T2707" s="27">
        <f t="shared" si="169"/>
        <v>31770</v>
      </c>
      <c r="U2707" s="46" t="str">
        <f t="shared" si="170"/>
        <v>WI</v>
      </c>
      <c r="V2707">
        <f t="shared" si="171"/>
        <v>101146.09133364844</v>
      </c>
    </row>
    <row r="2708" spans="1:22" x14ac:dyDescent="0.2">
      <c r="A2708" s="24">
        <v>37189</v>
      </c>
      <c r="B2708" s="25" t="s">
        <v>2926</v>
      </c>
      <c r="C2708" s="46">
        <v>2854</v>
      </c>
      <c r="D2708" s="46">
        <v>2711</v>
      </c>
      <c r="E2708" s="53">
        <v>876</v>
      </c>
      <c r="F2708" s="54">
        <v>2653.56</v>
      </c>
      <c r="G2708" s="46">
        <v>2510.56</v>
      </c>
      <c r="H2708" s="53">
        <v>675.56</v>
      </c>
      <c r="I2708" s="54"/>
      <c r="J2708" s="46">
        <v>70.301130000000001</v>
      </c>
      <c r="K2708" s="54">
        <v>11.06324</v>
      </c>
      <c r="L2708" s="46">
        <v>16.749939999999999</v>
      </c>
      <c r="M2708" s="53">
        <f t="shared" si="168"/>
        <v>-5.6866999999999983</v>
      </c>
      <c r="N2708" s="11">
        <v>2.0608408888429919</v>
      </c>
      <c r="O2708" s="11">
        <v>3.1201493629051522</v>
      </c>
      <c r="P2708" s="11">
        <v>-1.059308474062159</v>
      </c>
      <c r="Q2708" s="26">
        <v>400</v>
      </c>
      <c r="R2708">
        <v>24960</v>
      </c>
      <c r="S2708">
        <v>1540</v>
      </c>
      <c r="T2708" s="27">
        <f t="shared" si="169"/>
        <v>26900</v>
      </c>
      <c r="U2708" s="46" t="str">
        <f t="shared" si="170"/>
        <v>NC</v>
      </c>
      <c r="V2708">
        <f t="shared" si="171"/>
        <v>55436.619909876485</v>
      </c>
    </row>
    <row r="2709" spans="1:22" x14ac:dyDescent="0.2">
      <c r="A2709" s="24">
        <v>37011</v>
      </c>
      <c r="B2709" s="25" t="s">
        <v>2927</v>
      </c>
      <c r="C2709" s="46">
        <v>1690</v>
      </c>
      <c r="D2709" s="46">
        <v>1396</v>
      </c>
      <c r="E2709" s="53">
        <v>768</v>
      </c>
      <c r="F2709" s="54">
        <v>1488.84</v>
      </c>
      <c r="G2709" s="46">
        <v>1194.8399999999999</v>
      </c>
      <c r="H2709" s="53">
        <v>566.84</v>
      </c>
      <c r="I2709" s="54"/>
      <c r="J2709" s="46">
        <v>70.170959999999994</v>
      </c>
      <c r="K2709" s="54">
        <v>10.994590000000001</v>
      </c>
      <c r="L2709" s="46">
        <v>16.345030000000001</v>
      </c>
      <c r="M2709" s="53">
        <f t="shared" si="168"/>
        <v>-5.3504400000000008</v>
      </c>
      <c r="N2709" s="11">
        <v>2.048052887586663</v>
      </c>
      <c r="O2709" s="11">
        <v>3.0447234402729562</v>
      </c>
      <c r="P2709" s="11">
        <v>-0.99667055268629279</v>
      </c>
      <c r="Q2709" s="26">
        <v>380</v>
      </c>
      <c r="R2709">
        <v>12130</v>
      </c>
      <c r="S2709">
        <v>2070</v>
      </c>
      <c r="T2709" s="27">
        <f t="shared" si="169"/>
        <v>14580</v>
      </c>
      <c r="U2709" s="46" t="str">
        <f t="shared" si="170"/>
        <v>NC</v>
      </c>
      <c r="V2709">
        <f t="shared" si="171"/>
        <v>29860.611101013546</v>
      </c>
    </row>
    <row r="2710" spans="1:22" x14ac:dyDescent="0.2">
      <c r="A2710" s="24">
        <v>36079</v>
      </c>
      <c r="B2710" s="25" t="s">
        <v>2928</v>
      </c>
      <c r="C2710" s="46">
        <v>4680</v>
      </c>
      <c r="D2710" s="46">
        <v>4017</v>
      </c>
      <c r="E2710" s="53">
        <v>3764</v>
      </c>
      <c r="F2710" s="54">
        <v>4342.5200000000004</v>
      </c>
      <c r="G2710" s="46">
        <v>3679.52</v>
      </c>
      <c r="H2710" s="53">
        <v>3426.52</v>
      </c>
      <c r="I2710" s="54"/>
      <c r="J2710" s="46">
        <v>70.097980000000007</v>
      </c>
      <c r="K2710" s="54">
        <v>24.33212</v>
      </c>
      <c r="L2710" s="46">
        <v>22.24042</v>
      </c>
      <c r="M2710" s="53">
        <f t="shared" si="168"/>
        <v>2.0916999999999994</v>
      </c>
      <c r="N2710" s="11">
        <v>4.5325445175404644</v>
      </c>
      <c r="O2710" s="11">
        <v>4.1429063204849088</v>
      </c>
      <c r="P2710" s="11">
        <v>0.38963819705555391</v>
      </c>
      <c r="Q2710" s="26">
        <v>430</v>
      </c>
      <c r="R2710">
        <v>7020</v>
      </c>
      <c r="S2710">
        <v>150</v>
      </c>
      <c r="T2710" s="27">
        <f t="shared" si="169"/>
        <v>7600</v>
      </c>
      <c r="U2710" s="46" t="str">
        <f t="shared" si="170"/>
        <v>NY</v>
      </c>
      <c r="V2710">
        <f t="shared" si="171"/>
        <v>34447.338333307533</v>
      </c>
    </row>
    <row r="2711" spans="1:22" x14ac:dyDescent="0.2">
      <c r="A2711" s="24">
        <v>36093</v>
      </c>
      <c r="B2711" s="25" t="s">
        <v>2929</v>
      </c>
      <c r="C2711" s="46">
        <v>1745</v>
      </c>
      <c r="D2711" s="46">
        <v>1322</v>
      </c>
      <c r="E2711" s="53">
        <v>1007</v>
      </c>
      <c r="F2711" s="54">
        <v>1579.42</v>
      </c>
      <c r="G2711" s="46">
        <v>1156.42</v>
      </c>
      <c r="H2711" s="53">
        <v>841.42</v>
      </c>
      <c r="I2711" s="54"/>
      <c r="J2711" s="46">
        <v>70.085560000000001</v>
      </c>
      <c r="K2711" s="54">
        <v>22.534610000000001</v>
      </c>
      <c r="L2711" s="46">
        <v>20.89132</v>
      </c>
      <c r="M2711" s="53">
        <f t="shared" si="168"/>
        <v>1.6432900000000004</v>
      </c>
      <c r="N2711" s="11">
        <v>4.1977075162547486</v>
      </c>
      <c r="O2711" s="11">
        <v>3.8915983453222922</v>
      </c>
      <c r="P2711" s="11">
        <v>0.3061091709324576</v>
      </c>
      <c r="Q2711" s="26">
        <v>6250</v>
      </c>
      <c r="R2711">
        <v>17270</v>
      </c>
      <c r="S2711">
        <v>470</v>
      </c>
      <c r="T2711" s="27">
        <f t="shared" si="169"/>
        <v>23990</v>
      </c>
      <c r="U2711" s="46" t="str">
        <f t="shared" si="170"/>
        <v>NY</v>
      </c>
      <c r="V2711">
        <f t="shared" si="171"/>
        <v>100703.00331495142</v>
      </c>
    </row>
    <row r="2712" spans="1:22" x14ac:dyDescent="0.2">
      <c r="A2712" s="24">
        <v>37087</v>
      </c>
      <c r="B2712" s="25" t="s">
        <v>2930</v>
      </c>
      <c r="C2712" s="46">
        <v>3057</v>
      </c>
      <c r="D2712" s="46">
        <v>3057</v>
      </c>
      <c r="E2712" s="53">
        <v>742</v>
      </c>
      <c r="F2712" s="54">
        <v>2847.98</v>
      </c>
      <c r="G2712" s="46">
        <v>2847.98</v>
      </c>
      <c r="H2712" s="53">
        <v>532.98</v>
      </c>
      <c r="I2712" s="54"/>
      <c r="J2712" s="46">
        <v>70.036159999999995</v>
      </c>
      <c r="K2712" s="54">
        <v>11.07752</v>
      </c>
      <c r="L2712" s="46">
        <v>16.546579999999999</v>
      </c>
      <c r="M2712" s="53">
        <f t="shared" si="168"/>
        <v>-5.4690599999999989</v>
      </c>
      <c r="N2712" s="11">
        <v>2.0635009421269022</v>
      </c>
      <c r="O2712" s="11">
        <v>3.0822678197807951</v>
      </c>
      <c r="P2712" s="11">
        <v>-1.018766877653893</v>
      </c>
      <c r="Q2712" s="26">
        <v>2030</v>
      </c>
      <c r="R2712">
        <v>34370</v>
      </c>
      <c r="S2712">
        <v>1540</v>
      </c>
      <c r="T2712" s="27">
        <f t="shared" si="169"/>
        <v>37940</v>
      </c>
      <c r="U2712" s="46" t="str">
        <f t="shared" si="170"/>
        <v>NC</v>
      </c>
      <c r="V2712">
        <f t="shared" si="171"/>
        <v>78289.225744294672</v>
      </c>
    </row>
    <row r="2713" spans="1:22" x14ac:dyDescent="0.2">
      <c r="A2713" s="24">
        <v>47019</v>
      </c>
      <c r="B2713" s="25" t="s">
        <v>2931</v>
      </c>
      <c r="C2713" s="46">
        <v>2385</v>
      </c>
      <c r="D2713" s="46">
        <v>1649</v>
      </c>
      <c r="E2713" s="53">
        <v>1127</v>
      </c>
      <c r="F2713" s="54">
        <v>2164.04</v>
      </c>
      <c r="G2713" s="46">
        <v>1428.04</v>
      </c>
      <c r="H2713" s="53">
        <v>906.04</v>
      </c>
      <c r="I2713" s="54"/>
      <c r="J2713" s="46">
        <v>70.018159999999995</v>
      </c>
      <c r="K2713" s="54">
        <v>11.54299</v>
      </c>
      <c r="L2713" s="46">
        <v>16.103380000000001</v>
      </c>
      <c r="M2713" s="53">
        <f t="shared" si="168"/>
        <v>-4.5603900000000017</v>
      </c>
      <c r="N2713" s="11">
        <v>2.150207875044361</v>
      </c>
      <c r="O2713" s="11">
        <v>2.9997093032941948</v>
      </c>
      <c r="P2713" s="11">
        <v>-0.84950142824983443</v>
      </c>
      <c r="Q2713" s="26">
        <v>660</v>
      </c>
      <c r="R2713">
        <v>26590</v>
      </c>
      <c r="S2713">
        <v>2010</v>
      </c>
      <c r="T2713" s="27">
        <f t="shared" si="169"/>
        <v>29260</v>
      </c>
      <c r="U2713" s="46" t="str">
        <f t="shared" si="170"/>
        <v>TN</v>
      </c>
      <c r="V2713">
        <f t="shared" si="171"/>
        <v>62915.082423797998</v>
      </c>
    </row>
    <row r="2714" spans="1:22" x14ac:dyDescent="0.2">
      <c r="A2714" s="24">
        <v>28019</v>
      </c>
      <c r="B2714" s="25" t="s">
        <v>2932</v>
      </c>
      <c r="C2714" s="46">
        <v>414</v>
      </c>
      <c r="D2714" s="46">
        <v>253</v>
      </c>
      <c r="E2714" s="53">
        <v>18</v>
      </c>
      <c r="F2714" s="54">
        <v>75.62</v>
      </c>
      <c r="G2714" s="46">
        <v>0</v>
      </c>
      <c r="H2714" s="53">
        <v>0</v>
      </c>
      <c r="I2714" s="54">
        <v>69.997990000000001</v>
      </c>
      <c r="J2714" s="46">
        <v>69.997990000000001</v>
      </c>
      <c r="K2714" s="54">
        <v>11.568899999999999</v>
      </c>
      <c r="L2714" s="46">
        <v>16.815190000000001</v>
      </c>
      <c r="M2714" s="53">
        <f t="shared" si="168"/>
        <v>-5.2462900000000019</v>
      </c>
      <c r="N2714" s="11">
        <v>2.1550343442730782</v>
      </c>
      <c r="O2714" s="11">
        <v>3.1323040181415029</v>
      </c>
      <c r="P2714" s="11">
        <v>-0.97726967386842445</v>
      </c>
      <c r="Q2714" s="26">
        <v>8020</v>
      </c>
      <c r="R2714">
        <v>20600</v>
      </c>
      <c r="S2714">
        <v>150</v>
      </c>
      <c r="T2714" s="27">
        <f t="shared" si="169"/>
        <v>28770</v>
      </c>
      <c r="U2714" s="46" t="str">
        <f t="shared" si="170"/>
        <v>MS</v>
      </c>
      <c r="V2714">
        <f t="shared" si="171"/>
        <v>62000.338084736461</v>
      </c>
    </row>
    <row r="2715" spans="1:22" x14ac:dyDescent="0.2">
      <c r="A2715" s="24">
        <v>12039</v>
      </c>
      <c r="B2715" s="25" t="s">
        <v>2933</v>
      </c>
      <c r="C2715" s="46">
        <v>179</v>
      </c>
      <c r="D2715" s="46">
        <v>433</v>
      </c>
      <c r="E2715" s="53">
        <v>45</v>
      </c>
      <c r="F2715" s="54">
        <v>0</v>
      </c>
      <c r="G2715" s="46">
        <v>0</v>
      </c>
      <c r="H2715" s="53">
        <v>0</v>
      </c>
      <c r="I2715" s="54">
        <v>69.871420000000001</v>
      </c>
      <c r="J2715" s="46">
        <v>69.871420000000001</v>
      </c>
      <c r="K2715" s="54">
        <v>13.446160000000001</v>
      </c>
      <c r="L2715" s="46">
        <v>21.004549999999998</v>
      </c>
      <c r="M2715" s="53">
        <f t="shared" si="168"/>
        <v>-7.5583899999999975</v>
      </c>
      <c r="N2715" s="11">
        <v>2.5047270352921109</v>
      </c>
      <c r="O2715" s="11">
        <v>3.9126906305699838</v>
      </c>
      <c r="P2715" s="11">
        <v>-1.407963595277874</v>
      </c>
      <c r="Q2715" s="26">
        <v>19320</v>
      </c>
      <c r="R2715">
        <v>15370</v>
      </c>
      <c r="S2715">
        <v>23350</v>
      </c>
      <c r="T2715" s="27">
        <f t="shared" si="169"/>
        <v>58040</v>
      </c>
      <c r="U2715" s="46" t="str">
        <f t="shared" si="170"/>
        <v>FL</v>
      </c>
      <c r="V2715">
        <f t="shared" si="171"/>
        <v>145374.35712835411</v>
      </c>
    </row>
    <row r="2716" spans="1:22" x14ac:dyDescent="0.2">
      <c r="A2716" s="24">
        <v>37013</v>
      </c>
      <c r="B2716" s="25" t="s">
        <v>2934</v>
      </c>
      <c r="C2716" s="46">
        <v>646</v>
      </c>
      <c r="D2716" s="46">
        <v>1430</v>
      </c>
      <c r="E2716" s="53">
        <v>172</v>
      </c>
      <c r="F2716" s="54">
        <v>161.44</v>
      </c>
      <c r="G2716" s="46">
        <v>945.44</v>
      </c>
      <c r="H2716" s="53">
        <v>0</v>
      </c>
      <c r="I2716" s="54">
        <v>69.618260000000006</v>
      </c>
      <c r="J2716" s="46">
        <v>69.618260000000006</v>
      </c>
      <c r="K2716" s="54">
        <v>15.054399999999999</v>
      </c>
      <c r="L2716" s="46">
        <v>21.878550000000001</v>
      </c>
      <c r="M2716" s="53">
        <f t="shared" si="168"/>
        <v>-6.8241500000000013</v>
      </c>
      <c r="N2716" s="11">
        <v>2.8043071538715552</v>
      </c>
      <c r="O2716" s="11">
        <v>4.0754978133526754</v>
      </c>
      <c r="P2716" s="11">
        <v>-1.27119065948112</v>
      </c>
      <c r="Q2716" s="26">
        <v>123770</v>
      </c>
      <c r="R2716">
        <v>3640</v>
      </c>
      <c r="S2716">
        <v>36680</v>
      </c>
      <c r="T2716" s="27">
        <f t="shared" si="169"/>
        <v>164090</v>
      </c>
      <c r="U2716" s="46" t="str">
        <f t="shared" si="170"/>
        <v>NC</v>
      </c>
      <c r="V2716">
        <f t="shared" si="171"/>
        <v>460158.76087878348</v>
      </c>
    </row>
    <row r="2717" spans="1:22" x14ac:dyDescent="0.2">
      <c r="A2717" s="24">
        <v>37127</v>
      </c>
      <c r="B2717" s="25" t="s">
        <v>2935</v>
      </c>
      <c r="C2717" s="46">
        <v>1598</v>
      </c>
      <c r="D2717" s="46">
        <v>1414</v>
      </c>
      <c r="E2717" s="53">
        <v>587</v>
      </c>
      <c r="F2717" s="54">
        <v>1322.92</v>
      </c>
      <c r="G2717" s="46">
        <v>1138.92</v>
      </c>
      <c r="H2717" s="53">
        <v>311.92</v>
      </c>
      <c r="I2717" s="54">
        <v>69.618260000000006</v>
      </c>
      <c r="J2717" s="46">
        <v>69.618260000000006</v>
      </c>
      <c r="K2717" s="54">
        <v>11.983000000000001</v>
      </c>
      <c r="L2717" s="46">
        <v>19.601109999999998</v>
      </c>
      <c r="M2717" s="53">
        <f t="shared" si="168"/>
        <v>-7.6181099999999979</v>
      </c>
      <c r="N2717" s="11">
        <v>2.232172163941629</v>
      </c>
      <c r="O2717" s="11">
        <v>3.651260295782182</v>
      </c>
      <c r="P2717" s="11">
        <v>-1.419088131840553</v>
      </c>
      <c r="Q2717" s="26">
        <v>81070</v>
      </c>
      <c r="R2717">
        <v>36470</v>
      </c>
      <c r="S2717">
        <v>23220</v>
      </c>
      <c r="T2717" s="27">
        <f t="shared" si="169"/>
        <v>140760</v>
      </c>
      <c r="U2717" s="46" t="str">
        <f t="shared" si="170"/>
        <v>NC</v>
      </c>
      <c r="V2717">
        <f t="shared" si="171"/>
        <v>314200.55379642372</v>
      </c>
    </row>
    <row r="2718" spans="1:22" x14ac:dyDescent="0.2">
      <c r="A2718" s="24">
        <v>29011</v>
      </c>
      <c r="B2718" s="25" t="s">
        <v>2936</v>
      </c>
      <c r="C2718" s="46">
        <v>714</v>
      </c>
      <c r="D2718" s="46">
        <v>402</v>
      </c>
      <c r="E2718" s="53">
        <v>776</v>
      </c>
      <c r="F2718" s="54">
        <v>612.54</v>
      </c>
      <c r="G2718" s="46">
        <v>300.54000000000002</v>
      </c>
      <c r="H2718" s="53">
        <v>674.54</v>
      </c>
      <c r="I2718" s="54">
        <v>69.491680000000002</v>
      </c>
      <c r="J2718" s="46">
        <v>69.491680000000002</v>
      </c>
      <c r="K2718" s="54">
        <v>13.4053</v>
      </c>
      <c r="L2718" s="46">
        <v>11.4793</v>
      </c>
      <c r="M2718" s="53">
        <f t="shared" si="168"/>
        <v>1.9260000000000002</v>
      </c>
      <c r="N2718" s="11">
        <v>2.4971157063579001</v>
      </c>
      <c r="O2718" s="11">
        <v>2.138343813864235</v>
      </c>
      <c r="P2718" s="11">
        <v>0.35877189249366398</v>
      </c>
      <c r="Q2718" s="26">
        <v>149360</v>
      </c>
      <c r="R2718">
        <v>141330</v>
      </c>
      <c r="S2718">
        <v>3470</v>
      </c>
      <c r="T2718" s="27">
        <f t="shared" si="169"/>
        <v>294160</v>
      </c>
      <c r="U2718" s="46" t="str">
        <f t="shared" si="170"/>
        <v>MO</v>
      </c>
      <c r="V2718">
        <f t="shared" si="171"/>
        <v>734551.5561822399</v>
      </c>
    </row>
    <row r="2719" spans="1:22" x14ac:dyDescent="0.2">
      <c r="A2719" s="24">
        <v>13015</v>
      </c>
      <c r="B2719" s="25" t="s">
        <v>2937</v>
      </c>
      <c r="C2719" s="46">
        <v>1009</v>
      </c>
      <c r="D2719" s="46">
        <v>1703</v>
      </c>
      <c r="E2719" s="53">
        <v>887</v>
      </c>
      <c r="F2719" s="54">
        <v>381.8</v>
      </c>
      <c r="G2719" s="46">
        <v>1075.8</v>
      </c>
      <c r="H2719" s="53">
        <v>259.8</v>
      </c>
      <c r="I2719" s="54">
        <v>69.365099999999998</v>
      </c>
      <c r="J2719" s="46">
        <v>69.365099999999998</v>
      </c>
      <c r="K2719" s="54">
        <v>13.474970000000001</v>
      </c>
      <c r="L2719" s="46">
        <v>20.900870000000001</v>
      </c>
      <c r="M2719" s="53">
        <f t="shared" si="168"/>
        <v>-7.4259000000000004</v>
      </c>
      <c r="N2719" s="11">
        <v>2.5100937114202222</v>
      </c>
      <c r="O2719" s="11">
        <v>3.8933773025254661</v>
      </c>
      <c r="P2719" s="11">
        <v>-1.3832835911052439</v>
      </c>
      <c r="Q2719" s="26">
        <v>11390</v>
      </c>
      <c r="R2719">
        <v>50070</v>
      </c>
      <c r="S2719">
        <v>12650</v>
      </c>
      <c r="T2719" s="27">
        <f t="shared" si="169"/>
        <v>74110</v>
      </c>
      <c r="U2719" s="46" t="str">
        <f t="shared" si="170"/>
        <v>GA</v>
      </c>
      <c r="V2719">
        <f t="shared" si="171"/>
        <v>186023.04495335266</v>
      </c>
    </row>
    <row r="2720" spans="1:22" x14ac:dyDescent="0.2">
      <c r="A2720" s="24">
        <v>28031</v>
      </c>
      <c r="B2720" s="25" t="s">
        <v>2938</v>
      </c>
      <c r="C2720" s="46">
        <v>535</v>
      </c>
      <c r="D2720" s="46">
        <v>329</v>
      </c>
      <c r="E2720" s="53">
        <v>227</v>
      </c>
      <c r="F2720" s="54">
        <v>196.54</v>
      </c>
      <c r="G2720" s="46">
        <v>0</v>
      </c>
      <c r="H2720" s="53">
        <v>0</v>
      </c>
      <c r="I2720" s="54">
        <v>69.365099999999998</v>
      </c>
      <c r="J2720" s="46">
        <v>69.365099999999998</v>
      </c>
      <c r="K2720" s="54">
        <v>11.463850000000001</v>
      </c>
      <c r="L2720" s="46">
        <v>16.840689999999999</v>
      </c>
      <c r="M2720" s="53">
        <f t="shared" si="168"/>
        <v>-5.3768399999999978</v>
      </c>
      <c r="N2720" s="11">
        <v>2.1354658150381569</v>
      </c>
      <c r="O2720" s="11">
        <v>3.1370541132913412</v>
      </c>
      <c r="P2720" s="11">
        <v>-1.0015882982531841</v>
      </c>
      <c r="Q2720" s="26">
        <v>8590</v>
      </c>
      <c r="R2720">
        <v>44980</v>
      </c>
      <c r="S2720">
        <v>150</v>
      </c>
      <c r="T2720" s="27">
        <f t="shared" si="169"/>
        <v>53720</v>
      </c>
      <c r="U2720" s="46" t="str">
        <f t="shared" si="170"/>
        <v>MS</v>
      </c>
      <c r="V2720">
        <f t="shared" si="171"/>
        <v>114717.22358384979</v>
      </c>
    </row>
    <row r="2721" spans="1:22" x14ac:dyDescent="0.2">
      <c r="A2721" s="24">
        <v>28073</v>
      </c>
      <c r="B2721" s="25" t="s">
        <v>2939</v>
      </c>
      <c r="C2721" s="46">
        <v>1669</v>
      </c>
      <c r="D2721" s="46">
        <v>906</v>
      </c>
      <c r="E2721" s="53">
        <v>568</v>
      </c>
      <c r="F2721" s="54">
        <v>1351.14</v>
      </c>
      <c r="G2721" s="46">
        <v>588.14</v>
      </c>
      <c r="H2721" s="53">
        <v>250.14</v>
      </c>
      <c r="I2721" s="54">
        <v>69.365099999999998</v>
      </c>
      <c r="J2721" s="46">
        <v>69.365099999999998</v>
      </c>
      <c r="K2721" s="54">
        <v>11.569559999999999</v>
      </c>
      <c r="L2721" s="46">
        <v>16.721689999999999</v>
      </c>
      <c r="M2721" s="53">
        <f t="shared" si="168"/>
        <v>-5.1521299999999997</v>
      </c>
      <c r="N2721" s="11">
        <v>2.1551572879122509</v>
      </c>
      <c r="O2721" s="11">
        <v>3.1148870025920949</v>
      </c>
      <c r="P2721" s="11">
        <v>-0.9597297146798448</v>
      </c>
      <c r="Q2721" s="26">
        <v>7620</v>
      </c>
      <c r="R2721">
        <v>37400</v>
      </c>
      <c r="S2721">
        <v>8510</v>
      </c>
      <c r="T2721" s="27">
        <f t="shared" si="169"/>
        <v>53530</v>
      </c>
      <c r="U2721" s="46" t="str">
        <f t="shared" si="170"/>
        <v>MS</v>
      </c>
      <c r="V2721">
        <f t="shared" si="171"/>
        <v>115365.56962194279</v>
      </c>
    </row>
    <row r="2722" spans="1:22" x14ac:dyDescent="0.2">
      <c r="A2722" s="24">
        <v>1011</v>
      </c>
      <c r="B2722" s="25" t="s">
        <v>2940</v>
      </c>
      <c r="C2722" s="46">
        <v>932</v>
      </c>
      <c r="D2722" s="46">
        <v>738</v>
      </c>
      <c r="E2722" s="53">
        <v>153</v>
      </c>
      <c r="F2722" s="54">
        <v>568.96</v>
      </c>
      <c r="G2722" s="46">
        <v>374.96</v>
      </c>
      <c r="H2722" s="53">
        <v>0</v>
      </c>
      <c r="I2722" s="54">
        <v>69.238529999999997</v>
      </c>
      <c r="J2722" s="46">
        <v>69.238529999999997</v>
      </c>
      <c r="K2722" s="54">
        <v>11.509029999999999</v>
      </c>
      <c r="L2722" s="46">
        <v>16.588419999999999</v>
      </c>
      <c r="M2722" s="53">
        <f t="shared" si="168"/>
        <v>-5.0793900000000001</v>
      </c>
      <c r="N2722" s="11">
        <v>2.1438818659742229</v>
      </c>
      <c r="O2722" s="11">
        <v>3.0900617013913529</v>
      </c>
      <c r="P2722" s="11">
        <v>-0.94617983541712991</v>
      </c>
      <c r="Q2722" s="26">
        <v>21090</v>
      </c>
      <c r="R2722">
        <v>48280</v>
      </c>
      <c r="S2722">
        <v>320</v>
      </c>
      <c r="T2722" s="27">
        <f t="shared" si="169"/>
        <v>69690</v>
      </c>
      <c r="U2722" s="46" t="str">
        <f t="shared" si="170"/>
        <v>AL</v>
      </c>
      <c r="V2722">
        <f t="shared" si="171"/>
        <v>149407.1272397436</v>
      </c>
    </row>
    <row r="2723" spans="1:22" x14ac:dyDescent="0.2">
      <c r="A2723" s="24">
        <v>13061</v>
      </c>
      <c r="B2723" s="25" t="s">
        <v>2941</v>
      </c>
      <c r="C2723" s="46">
        <v>924</v>
      </c>
      <c r="D2723" s="46">
        <v>924</v>
      </c>
      <c r="E2723" s="53">
        <v>90</v>
      </c>
      <c r="F2723" s="54">
        <v>335.02</v>
      </c>
      <c r="G2723" s="46">
        <v>335.02</v>
      </c>
      <c r="H2723" s="53">
        <v>0</v>
      </c>
      <c r="I2723" s="54">
        <v>69.238529999999997</v>
      </c>
      <c r="J2723" s="46">
        <v>69.238529999999997</v>
      </c>
      <c r="K2723" s="54">
        <v>13.54039</v>
      </c>
      <c r="L2723" s="46">
        <v>20.425689999999999</v>
      </c>
      <c r="M2723" s="53">
        <f t="shared" si="168"/>
        <v>-6.8852999999999991</v>
      </c>
      <c r="N2723" s="11">
        <v>2.5222800339575722</v>
      </c>
      <c r="O2723" s="11">
        <v>3.8048616078862452</v>
      </c>
      <c r="P2723" s="11">
        <v>-1.282581573928673</v>
      </c>
      <c r="Q2723" s="26">
        <v>27660</v>
      </c>
      <c r="R2723">
        <v>6760</v>
      </c>
      <c r="S2723">
        <v>5850</v>
      </c>
      <c r="T2723" s="27">
        <f t="shared" si="169"/>
        <v>40270</v>
      </c>
      <c r="U2723" s="46" t="str">
        <f t="shared" si="170"/>
        <v>GA</v>
      </c>
      <c r="V2723">
        <f t="shared" si="171"/>
        <v>101572.21696747142</v>
      </c>
    </row>
    <row r="2724" spans="1:22" x14ac:dyDescent="0.2">
      <c r="A2724" s="24">
        <v>37105</v>
      </c>
      <c r="B2724" s="25" t="s">
        <v>2942</v>
      </c>
      <c r="C2724" s="46">
        <v>2942</v>
      </c>
      <c r="D2724" s="46">
        <v>2608</v>
      </c>
      <c r="E2724" s="53">
        <v>1236</v>
      </c>
      <c r="F2724" s="54">
        <v>2678.74</v>
      </c>
      <c r="G2724" s="46">
        <v>2344.7399999999998</v>
      </c>
      <c r="H2724" s="53">
        <v>972.74</v>
      </c>
      <c r="I2724" s="54">
        <v>69.238529999999997</v>
      </c>
      <c r="J2724" s="46">
        <v>69.238529999999997</v>
      </c>
      <c r="K2724" s="54">
        <v>11.717370000000001</v>
      </c>
      <c r="L2724" s="46">
        <v>18.364470000000001</v>
      </c>
      <c r="M2724" s="53">
        <f t="shared" si="168"/>
        <v>-6.6471</v>
      </c>
      <c r="N2724" s="11">
        <v>2.182691074739608</v>
      </c>
      <c r="O2724" s="11">
        <v>3.4209011716215572</v>
      </c>
      <c r="P2724" s="11">
        <v>-1.2382100968819489</v>
      </c>
      <c r="Q2724" s="26">
        <v>7540</v>
      </c>
      <c r="R2724">
        <v>20490</v>
      </c>
      <c r="S2724">
        <v>16070</v>
      </c>
      <c r="T2724" s="27">
        <f t="shared" si="169"/>
        <v>44100</v>
      </c>
      <c r="U2724" s="46" t="str">
        <f t="shared" si="170"/>
        <v>NC</v>
      </c>
      <c r="V2724">
        <f t="shared" si="171"/>
        <v>96256.676396016715</v>
      </c>
    </row>
    <row r="2725" spans="1:22" x14ac:dyDescent="0.2">
      <c r="A2725" s="24">
        <v>31057</v>
      </c>
      <c r="B2725" s="25" t="s">
        <v>2943</v>
      </c>
      <c r="C2725" s="46">
        <v>480</v>
      </c>
      <c r="D2725" s="46">
        <v>412</v>
      </c>
      <c r="E2725" s="53">
        <v>218</v>
      </c>
      <c r="F2725" s="54">
        <v>332.98</v>
      </c>
      <c r="G2725" s="46">
        <v>264.98</v>
      </c>
      <c r="H2725" s="53">
        <v>70.980009999999993</v>
      </c>
      <c r="I2725" s="54">
        <v>69.111949999999993</v>
      </c>
      <c r="J2725" s="46">
        <v>69.111949999999993</v>
      </c>
      <c r="K2725" s="54">
        <v>0</v>
      </c>
      <c r="L2725" s="46">
        <v>0</v>
      </c>
      <c r="M2725" s="53">
        <f t="shared" si="168"/>
        <v>0</v>
      </c>
      <c r="N2725" s="11">
        <v>0</v>
      </c>
      <c r="O2725" s="11">
        <v>0</v>
      </c>
      <c r="P2725" s="11">
        <v>0</v>
      </c>
      <c r="Q2725" s="26">
        <v>0</v>
      </c>
      <c r="R2725">
        <v>0</v>
      </c>
      <c r="S2725">
        <v>0</v>
      </c>
      <c r="T2725" s="27">
        <f t="shared" si="169"/>
        <v>0</v>
      </c>
      <c r="U2725" s="46" t="str">
        <f t="shared" si="170"/>
        <v>NE</v>
      </c>
      <c r="V2725">
        <f t="shared" si="171"/>
        <v>0</v>
      </c>
    </row>
    <row r="2726" spans="1:22" x14ac:dyDescent="0.2">
      <c r="A2726" s="24">
        <v>37183</v>
      </c>
      <c r="B2726" s="25" t="s">
        <v>2944</v>
      </c>
      <c r="C2726" s="46">
        <v>3886</v>
      </c>
      <c r="D2726" s="46">
        <v>2928</v>
      </c>
      <c r="E2726" s="53">
        <v>1573</v>
      </c>
      <c r="F2726" s="54">
        <v>3628.86</v>
      </c>
      <c r="G2726" s="46">
        <v>2670.86</v>
      </c>
      <c r="H2726" s="53">
        <v>1315.86</v>
      </c>
      <c r="I2726" s="54">
        <v>69.111949999999993</v>
      </c>
      <c r="J2726" s="46">
        <v>69.111949999999993</v>
      </c>
      <c r="K2726" s="54">
        <v>11.76221</v>
      </c>
      <c r="L2726" s="46">
        <v>20.223800000000001</v>
      </c>
      <c r="M2726" s="53">
        <f t="shared" si="168"/>
        <v>-8.4615900000000011</v>
      </c>
      <c r="N2726" s="11">
        <v>2.191043791073676</v>
      </c>
      <c r="O2726" s="11">
        <v>3.7672538937764091</v>
      </c>
      <c r="P2726" s="11">
        <v>-1.576210102702732</v>
      </c>
      <c r="Q2726" s="26">
        <v>26420</v>
      </c>
      <c r="R2726">
        <v>61380</v>
      </c>
      <c r="S2726">
        <v>32390</v>
      </c>
      <c r="T2726" s="27">
        <f t="shared" si="169"/>
        <v>120190</v>
      </c>
      <c r="U2726" s="46" t="str">
        <f t="shared" si="170"/>
        <v>NC</v>
      </c>
      <c r="V2726">
        <f t="shared" si="171"/>
        <v>263341.5532491451</v>
      </c>
    </row>
    <row r="2727" spans="1:22" x14ac:dyDescent="0.2">
      <c r="A2727" s="24">
        <v>37053</v>
      </c>
      <c r="B2727" s="25" t="s">
        <v>2945</v>
      </c>
      <c r="C2727" s="46">
        <v>1281</v>
      </c>
      <c r="D2727" s="46">
        <v>1816</v>
      </c>
      <c r="E2727" s="53">
        <v>393</v>
      </c>
      <c r="F2727" s="54">
        <v>1032.3599999999999</v>
      </c>
      <c r="G2727" s="46">
        <v>1567.36</v>
      </c>
      <c r="H2727" s="53">
        <v>144.36000000000001</v>
      </c>
      <c r="I2727" s="54"/>
      <c r="J2727" s="46">
        <v>69.07105</v>
      </c>
      <c r="K2727" s="54">
        <v>11.695679999999999</v>
      </c>
      <c r="L2727" s="46">
        <v>19.34975</v>
      </c>
      <c r="M2727" s="53">
        <f t="shared" si="168"/>
        <v>-7.6540700000000008</v>
      </c>
      <c r="N2727" s="11">
        <v>2.1786506996886268</v>
      </c>
      <c r="O2727" s="11">
        <v>3.604437397081659</v>
      </c>
      <c r="P2727" s="11">
        <v>-1.425786697393032</v>
      </c>
      <c r="Q2727" s="26">
        <v>26320</v>
      </c>
      <c r="R2727">
        <v>21150</v>
      </c>
      <c r="S2727">
        <v>0</v>
      </c>
      <c r="T2727" s="27">
        <f t="shared" si="169"/>
        <v>47470</v>
      </c>
      <c r="U2727" s="46" t="str">
        <f t="shared" si="170"/>
        <v>NC</v>
      </c>
      <c r="V2727">
        <f t="shared" si="171"/>
        <v>103420.54871421911</v>
      </c>
    </row>
    <row r="2728" spans="1:22" x14ac:dyDescent="0.2">
      <c r="A2728" s="24">
        <v>48275</v>
      </c>
      <c r="B2728" s="25" t="s">
        <v>2946</v>
      </c>
      <c r="C2728" s="46">
        <v>195</v>
      </c>
      <c r="D2728" s="46">
        <v>233</v>
      </c>
      <c r="E2728" s="53">
        <v>163</v>
      </c>
      <c r="F2728" s="54">
        <v>0</v>
      </c>
      <c r="G2728" s="46">
        <v>33.619999999999997</v>
      </c>
      <c r="H2728" s="53">
        <v>0</v>
      </c>
      <c r="I2728" s="54"/>
      <c r="J2728" s="46">
        <v>68.786159999999995</v>
      </c>
      <c r="K2728" s="54">
        <v>11.4861</v>
      </c>
      <c r="L2728" s="46">
        <v>15.29191</v>
      </c>
      <c r="M2728" s="53">
        <f t="shared" si="168"/>
        <v>-3.8058099999999992</v>
      </c>
      <c r="N2728" s="11">
        <v>2.1396105059041921</v>
      </c>
      <c r="O2728" s="11">
        <v>2.8485500989318719</v>
      </c>
      <c r="P2728" s="11">
        <v>-0.70893959302767984</v>
      </c>
      <c r="Q2728" s="26">
        <v>200910</v>
      </c>
      <c r="R2728">
        <v>60</v>
      </c>
      <c r="S2728">
        <v>9760</v>
      </c>
      <c r="T2728" s="27">
        <f t="shared" si="169"/>
        <v>210730</v>
      </c>
      <c r="U2728" s="46" t="str">
        <f t="shared" si="170"/>
        <v>TX</v>
      </c>
      <c r="V2728">
        <f t="shared" si="171"/>
        <v>450880.12190919038</v>
      </c>
    </row>
    <row r="2729" spans="1:22" x14ac:dyDescent="0.2">
      <c r="A2729" s="24">
        <v>37115</v>
      </c>
      <c r="B2729" s="25" t="s">
        <v>2947</v>
      </c>
      <c r="C2729" s="46">
        <v>2385</v>
      </c>
      <c r="D2729" s="46">
        <v>2385</v>
      </c>
      <c r="E2729" s="53">
        <v>692</v>
      </c>
      <c r="F2729" s="54">
        <v>2166.34</v>
      </c>
      <c r="G2729" s="46">
        <v>2166.34</v>
      </c>
      <c r="H2729" s="53">
        <v>473.34</v>
      </c>
      <c r="I2729" s="54"/>
      <c r="J2729" s="46">
        <v>68.639560000000003</v>
      </c>
      <c r="K2729" s="54">
        <v>11.214969999999999</v>
      </c>
      <c r="L2729" s="46">
        <v>17.723649999999999</v>
      </c>
      <c r="M2729" s="53">
        <f t="shared" si="168"/>
        <v>-6.50868</v>
      </c>
      <c r="N2729" s="11">
        <v>2.0891048863757362</v>
      </c>
      <c r="O2729" s="11">
        <v>3.3015303491149162</v>
      </c>
      <c r="P2729" s="11">
        <v>-1.2124254627391799</v>
      </c>
      <c r="Q2729" s="26">
        <v>790</v>
      </c>
      <c r="R2729">
        <v>32020</v>
      </c>
      <c r="S2729">
        <v>3060</v>
      </c>
      <c r="T2729" s="27">
        <f t="shared" si="169"/>
        <v>35870</v>
      </c>
      <c r="U2729" s="46" t="str">
        <f t="shared" si="170"/>
        <v>NC</v>
      </c>
      <c r="V2729">
        <f t="shared" si="171"/>
        <v>74936.19227429766</v>
      </c>
    </row>
    <row r="2730" spans="1:22" x14ac:dyDescent="0.2">
      <c r="A2730" s="24">
        <v>40005</v>
      </c>
      <c r="B2730" s="25" t="s">
        <v>2948</v>
      </c>
      <c r="C2730" s="46">
        <v>430</v>
      </c>
      <c r="D2730" s="46">
        <v>430</v>
      </c>
      <c r="E2730" s="53">
        <v>430</v>
      </c>
      <c r="F2730" s="54">
        <v>130.16</v>
      </c>
      <c r="G2730" s="46">
        <v>130.16</v>
      </c>
      <c r="H2730" s="53">
        <v>130.16</v>
      </c>
      <c r="I2730" s="54"/>
      <c r="J2730" s="46">
        <v>68.48939</v>
      </c>
      <c r="K2730" s="54">
        <v>11.36252</v>
      </c>
      <c r="L2730" s="46">
        <v>16.368210000000001</v>
      </c>
      <c r="M2730" s="53">
        <f t="shared" si="168"/>
        <v>-5.0056900000000013</v>
      </c>
      <c r="N2730" s="11">
        <v>2.1165902408603881</v>
      </c>
      <c r="O2730" s="11">
        <v>3.0490413699032799</v>
      </c>
      <c r="P2730" s="11">
        <v>-0.93245112904289185</v>
      </c>
      <c r="Q2730" s="26">
        <v>1710</v>
      </c>
      <c r="R2730">
        <v>122320</v>
      </c>
      <c r="S2730">
        <v>119550</v>
      </c>
      <c r="T2730" s="27">
        <f t="shared" si="169"/>
        <v>243580</v>
      </c>
      <c r="U2730" s="46" t="str">
        <f t="shared" si="170"/>
        <v>OK</v>
      </c>
      <c r="V2730">
        <f t="shared" si="171"/>
        <v>515559.05086877331</v>
      </c>
    </row>
    <row r="2731" spans="1:22" x14ac:dyDescent="0.2">
      <c r="A2731" s="24">
        <v>25015</v>
      </c>
      <c r="B2731" s="25" t="s">
        <v>2949</v>
      </c>
      <c r="C2731" s="46">
        <v>3727</v>
      </c>
      <c r="D2731" s="46">
        <v>3118</v>
      </c>
      <c r="E2731" s="53">
        <v>2693</v>
      </c>
      <c r="F2731" s="54">
        <v>3637.88</v>
      </c>
      <c r="G2731" s="46">
        <v>3028.88</v>
      </c>
      <c r="H2731" s="53">
        <v>2603.88</v>
      </c>
      <c r="I2731" s="54"/>
      <c r="J2731" s="46">
        <v>68.287080000000003</v>
      </c>
      <c r="K2731" s="54">
        <v>22.19961</v>
      </c>
      <c r="L2731" s="46">
        <v>20.48583</v>
      </c>
      <c r="M2731" s="53">
        <f t="shared" si="168"/>
        <v>1.7137799999999999</v>
      </c>
      <c r="N2731" s="11">
        <v>4.1353043054627561</v>
      </c>
      <c r="O2731" s="11">
        <v>3.8160643813102162</v>
      </c>
      <c r="P2731" s="11">
        <v>0.31923992415253971</v>
      </c>
      <c r="Q2731" s="26">
        <v>12120</v>
      </c>
      <c r="R2731">
        <v>25200</v>
      </c>
      <c r="S2731">
        <v>1280</v>
      </c>
      <c r="T2731" s="27">
        <f t="shared" si="169"/>
        <v>38600</v>
      </c>
      <c r="U2731" s="46" t="str">
        <f t="shared" si="170"/>
        <v>MA</v>
      </c>
      <c r="V2731">
        <f t="shared" si="171"/>
        <v>159622.74619086238</v>
      </c>
    </row>
    <row r="2732" spans="1:22" x14ac:dyDescent="0.2">
      <c r="A2732" s="24">
        <v>9001</v>
      </c>
      <c r="B2732" s="25" t="s">
        <v>2950</v>
      </c>
      <c r="C2732" s="46">
        <v>13698</v>
      </c>
      <c r="D2732" s="46">
        <v>11331</v>
      </c>
      <c r="E2732" s="53">
        <v>12239</v>
      </c>
      <c r="F2732" s="54">
        <v>13452.84</v>
      </c>
      <c r="G2732" s="46">
        <v>11085.84</v>
      </c>
      <c r="H2732" s="53">
        <v>11993.84</v>
      </c>
      <c r="I2732" s="54"/>
      <c r="J2732" s="46">
        <v>68.150080000000003</v>
      </c>
      <c r="K2732" s="54">
        <v>23.78153</v>
      </c>
      <c r="L2732" s="46">
        <v>21.82705</v>
      </c>
      <c r="M2732" s="53">
        <f t="shared" si="168"/>
        <v>1.9544800000000002</v>
      </c>
      <c r="N2732" s="11">
        <v>4.4299815807346032</v>
      </c>
      <c r="O2732" s="11">
        <v>4.0659044839324139</v>
      </c>
      <c r="P2732" s="11">
        <v>0.3640770968021893</v>
      </c>
      <c r="Q2732" s="26">
        <v>800</v>
      </c>
      <c r="R2732">
        <v>13860</v>
      </c>
      <c r="S2732">
        <v>1130</v>
      </c>
      <c r="T2732" s="27">
        <f t="shared" si="169"/>
        <v>15790</v>
      </c>
      <c r="U2732" s="46" t="str">
        <f t="shared" si="170"/>
        <v>CT</v>
      </c>
      <c r="V2732">
        <f t="shared" si="171"/>
        <v>69949.409159799383</v>
      </c>
    </row>
    <row r="2733" spans="1:22" x14ac:dyDescent="0.2">
      <c r="A2733" s="24">
        <v>47107</v>
      </c>
      <c r="B2733" s="25" t="s">
        <v>2951</v>
      </c>
      <c r="C2733" s="46">
        <v>2052</v>
      </c>
      <c r="D2733" s="46">
        <v>1404</v>
      </c>
      <c r="E2733" s="53">
        <v>440</v>
      </c>
      <c r="F2733" s="54">
        <v>1809.28</v>
      </c>
      <c r="G2733" s="46">
        <v>1161.28</v>
      </c>
      <c r="H2733" s="53">
        <v>197.28</v>
      </c>
      <c r="I2733" s="54">
        <v>68.099320000000006</v>
      </c>
      <c r="J2733" s="46">
        <v>68.099320000000006</v>
      </c>
      <c r="K2733" s="54">
        <v>11.64124</v>
      </c>
      <c r="L2733" s="46">
        <v>16.803349999999998</v>
      </c>
      <c r="M2733" s="53">
        <f t="shared" si="168"/>
        <v>-5.1621099999999984</v>
      </c>
      <c r="N2733" s="11">
        <v>2.168509712239326</v>
      </c>
      <c r="O2733" s="11">
        <v>3.1300984837660479</v>
      </c>
      <c r="P2733" s="11">
        <v>-0.96158877152672251</v>
      </c>
      <c r="Q2733" s="26">
        <v>14380</v>
      </c>
      <c r="R2733">
        <v>82190</v>
      </c>
      <c r="S2733">
        <v>9360</v>
      </c>
      <c r="T2733" s="27">
        <f t="shared" si="169"/>
        <v>105930</v>
      </c>
      <c r="U2733" s="46" t="str">
        <f t="shared" si="170"/>
        <v>TN</v>
      </c>
      <c r="V2733">
        <f t="shared" si="171"/>
        <v>229710.23381751179</v>
      </c>
    </row>
    <row r="2734" spans="1:22" x14ac:dyDescent="0.2">
      <c r="A2734" s="24">
        <v>12041</v>
      </c>
      <c r="B2734" s="25" t="s">
        <v>2952</v>
      </c>
      <c r="C2734" s="46">
        <v>29</v>
      </c>
      <c r="D2734" s="46">
        <v>1503</v>
      </c>
      <c r="E2734" s="53">
        <v>412</v>
      </c>
      <c r="F2734" s="54">
        <v>0</v>
      </c>
      <c r="G2734" s="46">
        <v>849.64</v>
      </c>
      <c r="H2734" s="53">
        <v>0</v>
      </c>
      <c r="I2734" s="54">
        <v>67.972740000000002</v>
      </c>
      <c r="J2734" s="46">
        <v>67.972740000000002</v>
      </c>
      <c r="K2734" s="54">
        <v>15.323359999999999</v>
      </c>
      <c r="L2734" s="46">
        <v>21.376249999999999</v>
      </c>
      <c r="M2734" s="53">
        <f t="shared" si="168"/>
        <v>-6.0528899999999997</v>
      </c>
      <c r="N2734" s="11">
        <v>2.854408549616672</v>
      </c>
      <c r="O2734" s="11">
        <v>3.981930252812921</v>
      </c>
      <c r="P2734" s="11">
        <v>-1.1275217031962479</v>
      </c>
      <c r="Q2734" s="26">
        <v>25450</v>
      </c>
      <c r="R2734">
        <v>34400</v>
      </c>
      <c r="S2734">
        <v>44310</v>
      </c>
      <c r="T2734" s="27">
        <f t="shared" si="169"/>
        <v>104160</v>
      </c>
      <c r="U2734" s="46" t="str">
        <f t="shared" si="170"/>
        <v>FL</v>
      </c>
      <c r="V2734">
        <f t="shared" si="171"/>
        <v>297315.19452807255</v>
      </c>
    </row>
    <row r="2735" spans="1:22" x14ac:dyDescent="0.2">
      <c r="A2735" s="24">
        <v>37007</v>
      </c>
      <c r="B2735" s="25" t="s">
        <v>2953</v>
      </c>
      <c r="C2735" s="46">
        <v>563</v>
      </c>
      <c r="D2735" s="46">
        <v>889</v>
      </c>
      <c r="E2735" s="53">
        <v>281</v>
      </c>
      <c r="F2735" s="54">
        <v>198.52</v>
      </c>
      <c r="G2735" s="46">
        <v>524.52</v>
      </c>
      <c r="H2735" s="53">
        <v>0</v>
      </c>
      <c r="I2735" s="54">
        <v>67.972740000000002</v>
      </c>
      <c r="J2735" s="46">
        <v>67.972740000000002</v>
      </c>
      <c r="K2735" s="54">
        <v>13.20079</v>
      </c>
      <c r="L2735" s="46">
        <v>21.389489999999999</v>
      </c>
      <c r="M2735" s="53">
        <f t="shared" si="168"/>
        <v>-8.188699999999999</v>
      </c>
      <c r="N2735" s="11">
        <v>2.4590199432561972</v>
      </c>
      <c r="O2735" s="11">
        <v>3.984396576726013</v>
      </c>
      <c r="P2735" s="11">
        <v>-1.525376633469816</v>
      </c>
      <c r="Q2735" s="26">
        <v>7320</v>
      </c>
      <c r="R2735">
        <v>49700</v>
      </c>
      <c r="S2735">
        <v>30780</v>
      </c>
      <c r="T2735" s="27">
        <f t="shared" si="169"/>
        <v>87800</v>
      </c>
      <c r="U2735" s="46" t="str">
        <f t="shared" si="170"/>
        <v>NC</v>
      </c>
      <c r="V2735">
        <f t="shared" si="171"/>
        <v>215901.95101789411</v>
      </c>
    </row>
    <row r="2736" spans="1:22" x14ac:dyDescent="0.2">
      <c r="A2736" s="24">
        <v>13185</v>
      </c>
      <c r="B2736" s="25" t="s">
        <v>2954</v>
      </c>
      <c r="C2736" s="46">
        <v>1624</v>
      </c>
      <c r="D2736" s="46">
        <v>1624</v>
      </c>
      <c r="E2736" s="53">
        <v>795</v>
      </c>
      <c r="F2736" s="54">
        <v>1009.98</v>
      </c>
      <c r="G2736" s="46">
        <v>1009.98</v>
      </c>
      <c r="H2736" s="53">
        <v>180.98</v>
      </c>
      <c r="I2736" s="54">
        <v>67.719579999999993</v>
      </c>
      <c r="J2736" s="46">
        <v>67.719579999999993</v>
      </c>
      <c r="K2736" s="54">
        <v>13.804930000000001</v>
      </c>
      <c r="L2736" s="46">
        <v>20.194019999999998</v>
      </c>
      <c r="M2736" s="53">
        <f t="shared" si="168"/>
        <v>-6.3890899999999977</v>
      </c>
      <c r="N2736" s="11">
        <v>2.5715580798767168</v>
      </c>
      <c r="O2736" s="11">
        <v>3.7617065277543609</v>
      </c>
      <c r="P2736" s="11">
        <v>-1.1901484478776441</v>
      </c>
      <c r="Q2736" s="26">
        <v>38330</v>
      </c>
      <c r="R2736">
        <v>18640</v>
      </c>
      <c r="S2736">
        <v>25820</v>
      </c>
      <c r="T2736" s="27">
        <f t="shared" si="169"/>
        <v>82790</v>
      </c>
      <c r="U2736" s="46" t="str">
        <f t="shared" si="170"/>
        <v>GA</v>
      </c>
      <c r="V2736">
        <f t="shared" si="171"/>
        <v>212899.29343299338</v>
      </c>
    </row>
    <row r="2737" spans="1:22" x14ac:dyDescent="0.2">
      <c r="A2737" s="24">
        <v>37125</v>
      </c>
      <c r="B2737" s="25" t="s">
        <v>2955</v>
      </c>
      <c r="C2737" s="46">
        <v>1734</v>
      </c>
      <c r="D2737" s="46">
        <v>1162</v>
      </c>
      <c r="E2737" s="53">
        <v>459</v>
      </c>
      <c r="F2737" s="54">
        <v>1390.68</v>
      </c>
      <c r="G2737" s="46">
        <v>818.68</v>
      </c>
      <c r="H2737" s="53">
        <v>115.68</v>
      </c>
      <c r="I2737" s="54">
        <v>67.719579999999993</v>
      </c>
      <c r="J2737" s="46">
        <v>67.719579999999993</v>
      </c>
      <c r="K2737" s="54">
        <v>12.963340000000001</v>
      </c>
      <c r="L2737" s="46">
        <v>20.672419999999999</v>
      </c>
      <c r="M2737" s="53">
        <f t="shared" si="168"/>
        <v>-7.7090799999999984</v>
      </c>
      <c r="N2737" s="11">
        <v>2.4147881748903499</v>
      </c>
      <c r="O2737" s="11">
        <v>3.8508220383301501</v>
      </c>
      <c r="P2737" s="11">
        <v>-1.4360338634398</v>
      </c>
      <c r="Q2737" s="26">
        <v>21900</v>
      </c>
      <c r="R2737">
        <v>34790</v>
      </c>
      <c r="S2737">
        <v>55820</v>
      </c>
      <c r="T2737" s="27">
        <f t="shared" si="169"/>
        <v>112510</v>
      </c>
      <c r="U2737" s="46" t="str">
        <f t="shared" si="170"/>
        <v>NC</v>
      </c>
      <c r="V2737">
        <f t="shared" si="171"/>
        <v>271687.81755691324</v>
      </c>
    </row>
    <row r="2738" spans="1:22" x14ac:dyDescent="0.2">
      <c r="A2738" s="24">
        <v>45081</v>
      </c>
      <c r="B2738" s="25" t="s">
        <v>2956</v>
      </c>
      <c r="C2738" s="46">
        <v>667</v>
      </c>
      <c r="D2738" s="46">
        <v>1432</v>
      </c>
      <c r="E2738" s="53">
        <v>507</v>
      </c>
      <c r="F2738" s="54">
        <v>0</v>
      </c>
      <c r="G2738" s="46">
        <v>719.72</v>
      </c>
      <c r="H2738" s="53">
        <v>0</v>
      </c>
      <c r="I2738" s="54">
        <v>67.719579999999993</v>
      </c>
      <c r="J2738" s="46">
        <v>67.719579999999993</v>
      </c>
      <c r="K2738" s="54">
        <v>14.76355</v>
      </c>
      <c r="L2738" s="46">
        <v>23.362570000000002</v>
      </c>
      <c r="M2738" s="53">
        <f t="shared" si="168"/>
        <v>-8.5990200000000012</v>
      </c>
      <c r="N2738" s="11">
        <v>2.750128127427224</v>
      </c>
      <c r="O2738" s="11">
        <v>4.351938448813967</v>
      </c>
      <c r="P2738" s="11">
        <v>-1.601810321386743</v>
      </c>
      <c r="Q2738" s="26">
        <v>3420</v>
      </c>
      <c r="R2738">
        <v>68090</v>
      </c>
      <c r="S2738">
        <v>23390</v>
      </c>
      <c r="T2738" s="27">
        <f t="shared" si="169"/>
        <v>94900</v>
      </c>
      <c r="U2738" s="46" t="str">
        <f t="shared" si="170"/>
        <v>SC</v>
      </c>
      <c r="V2738">
        <f t="shared" si="171"/>
        <v>260987.15929284357</v>
      </c>
    </row>
    <row r="2739" spans="1:22" x14ac:dyDescent="0.2">
      <c r="A2739" s="24">
        <v>48459</v>
      </c>
      <c r="B2739" s="25" t="s">
        <v>2957</v>
      </c>
      <c r="C2739" s="46">
        <v>1253</v>
      </c>
      <c r="D2739" s="46">
        <v>1253</v>
      </c>
      <c r="E2739" s="53">
        <v>1016</v>
      </c>
      <c r="F2739" s="54">
        <v>1021.18</v>
      </c>
      <c r="G2739" s="46">
        <v>1021.18</v>
      </c>
      <c r="H2739" s="53">
        <v>784.18</v>
      </c>
      <c r="I2739" s="54">
        <v>67.719579999999993</v>
      </c>
      <c r="J2739" s="46">
        <v>67.719579999999993</v>
      </c>
      <c r="K2739" s="54">
        <v>11.615790000000001</v>
      </c>
      <c r="L2739" s="46">
        <v>16.860299999999999</v>
      </c>
      <c r="M2739" s="53">
        <f t="shared" si="168"/>
        <v>-5.2445099999999982</v>
      </c>
      <c r="N2739" s="11">
        <v>2.1637689310015462</v>
      </c>
      <c r="O2739" s="11">
        <v>3.1407070296006872</v>
      </c>
      <c r="P2739" s="11">
        <v>-0.97693809859914094</v>
      </c>
      <c r="Q2739" s="26">
        <v>4300</v>
      </c>
      <c r="R2739">
        <v>84260</v>
      </c>
      <c r="S2739">
        <v>0</v>
      </c>
      <c r="T2739" s="27">
        <f t="shared" si="169"/>
        <v>88560</v>
      </c>
      <c r="U2739" s="46" t="str">
        <f t="shared" si="170"/>
        <v>TX</v>
      </c>
      <c r="V2739">
        <f t="shared" si="171"/>
        <v>191623.37652949692</v>
      </c>
    </row>
    <row r="2740" spans="1:22" x14ac:dyDescent="0.2">
      <c r="A2740" s="24">
        <v>37075</v>
      </c>
      <c r="B2740" s="25" t="s">
        <v>2958</v>
      </c>
      <c r="C2740" s="46">
        <v>2335</v>
      </c>
      <c r="D2740" s="46">
        <v>1903</v>
      </c>
      <c r="E2740" s="53">
        <v>399</v>
      </c>
      <c r="F2740" s="54">
        <v>2122.98</v>
      </c>
      <c r="G2740" s="46">
        <v>1690.98</v>
      </c>
      <c r="H2740" s="53">
        <v>186.98</v>
      </c>
      <c r="I2740" s="54"/>
      <c r="J2740" s="46">
        <v>67.692830000000001</v>
      </c>
      <c r="K2740" s="54">
        <v>11.204359999999999</v>
      </c>
      <c r="L2740" s="46">
        <v>17.367560000000001</v>
      </c>
      <c r="M2740" s="53">
        <f t="shared" si="168"/>
        <v>-6.1632000000000016</v>
      </c>
      <c r="N2740" s="11">
        <v>2.0871284742369212</v>
      </c>
      <c r="O2740" s="11">
        <v>3.2351985302166462</v>
      </c>
      <c r="P2740" s="11">
        <v>-1.148070055979725</v>
      </c>
      <c r="Q2740" s="26">
        <v>280</v>
      </c>
      <c r="R2740">
        <v>3370</v>
      </c>
      <c r="S2740">
        <v>520</v>
      </c>
      <c r="T2740" s="27">
        <f t="shared" si="169"/>
        <v>4170</v>
      </c>
      <c r="U2740" s="46" t="str">
        <f t="shared" si="170"/>
        <v>NC</v>
      </c>
      <c r="V2740">
        <f t="shared" si="171"/>
        <v>8703.3257375679605</v>
      </c>
    </row>
    <row r="2741" spans="1:22" x14ac:dyDescent="0.2">
      <c r="A2741" s="24">
        <v>47115</v>
      </c>
      <c r="B2741" s="25" t="s">
        <v>2959</v>
      </c>
      <c r="C2741" s="46">
        <v>1491</v>
      </c>
      <c r="D2741" s="46">
        <v>1348</v>
      </c>
      <c r="E2741" s="53">
        <v>365</v>
      </c>
      <c r="F2741" s="54">
        <v>1264.5999999999999</v>
      </c>
      <c r="G2741" s="46">
        <v>1121.5999999999999</v>
      </c>
      <c r="H2741" s="53">
        <v>138.6</v>
      </c>
      <c r="I2741" s="54"/>
      <c r="J2741" s="46">
        <v>67.574259999999995</v>
      </c>
      <c r="K2741" s="54">
        <v>11.567550000000001</v>
      </c>
      <c r="L2741" s="46">
        <v>16.503450000000001</v>
      </c>
      <c r="M2741" s="53">
        <f t="shared" si="168"/>
        <v>-4.9359000000000002</v>
      </c>
      <c r="N2741" s="11">
        <v>2.1547828686474988</v>
      </c>
      <c r="O2741" s="11">
        <v>3.074233639239127</v>
      </c>
      <c r="P2741" s="11">
        <v>-0.9194507705916285</v>
      </c>
      <c r="Q2741" s="26">
        <v>7810</v>
      </c>
      <c r="R2741">
        <v>29060</v>
      </c>
      <c r="S2741">
        <v>6350</v>
      </c>
      <c r="T2741" s="27">
        <f t="shared" si="169"/>
        <v>43220</v>
      </c>
      <c r="U2741" s="46" t="str">
        <f t="shared" si="170"/>
        <v>TN</v>
      </c>
      <c r="V2741">
        <f t="shared" si="171"/>
        <v>93129.715582944904</v>
      </c>
    </row>
    <row r="2742" spans="1:22" x14ac:dyDescent="0.2">
      <c r="A2742" s="24">
        <v>48023</v>
      </c>
      <c r="B2742" s="25" t="s">
        <v>2960</v>
      </c>
      <c r="C2742" s="46">
        <v>236</v>
      </c>
      <c r="D2742" s="46">
        <v>401</v>
      </c>
      <c r="E2742" s="53">
        <v>245</v>
      </c>
      <c r="F2742" s="54">
        <v>36.619999999999997</v>
      </c>
      <c r="G2742" s="46">
        <v>201.62</v>
      </c>
      <c r="H2742" s="53">
        <v>45.62</v>
      </c>
      <c r="I2742" s="54"/>
      <c r="J2742" s="46">
        <v>67.545299999999997</v>
      </c>
      <c r="K2742" s="54">
        <v>11.4861</v>
      </c>
      <c r="L2742" s="46">
        <v>15.29622</v>
      </c>
      <c r="M2742" s="53">
        <f t="shared" si="168"/>
        <v>-3.8101199999999995</v>
      </c>
      <c r="N2742" s="11">
        <v>2.1396105059041921</v>
      </c>
      <c r="O2742" s="11">
        <v>2.8493529581513148</v>
      </c>
      <c r="P2742" s="11">
        <v>-0.70974245224712296</v>
      </c>
      <c r="Q2742" s="26">
        <v>133610</v>
      </c>
      <c r="R2742">
        <v>5530</v>
      </c>
      <c r="S2742">
        <v>254650</v>
      </c>
      <c r="T2742" s="27">
        <f t="shared" si="169"/>
        <v>393790</v>
      </c>
      <c r="U2742" s="46" t="str">
        <f t="shared" si="170"/>
        <v>TX</v>
      </c>
      <c r="V2742">
        <f t="shared" si="171"/>
        <v>842557.22112001176</v>
      </c>
    </row>
    <row r="2743" spans="1:22" x14ac:dyDescent="0.2">
      <c r="A2743" s="24">
        <v>5103</v>
      </c>
      <c r="B2743" s="25" t="s">
        <v>2961</v>
      </c>
      <c r="C2743" s="46">
        <v>1158</v>
      </c>
      <c r="D2743" s="46">
        <v>770</v>
      </c>
      <c r="E2743" s="53">
        <v>558</v>
      </c>
      <c r="F2743" s="54">
        <v>780.88</v>
      </c>
      <c r="G2743" s="46">
        <v>392.88</v>
      </c>
      <c r="H2743" s="53">
        <v>180.88</v>
      </c>
      <c r="I2743" s="54">
        <v>67.466419999999999</v>
      </c>
      <c r="J2743" s="46">
        <v>67.466419999999999</v>
      </c>
      <c r="K2743" s="54">
        <v>11.361230000000001</v>
      </c>
      <c r="L2743" s="46">
        <v>16.56531</v>
      </c>
      <c r="M2743" s="53">
        <f t="shared" si="168"/>
        <v>-5.2040799999999994</v>
      </c>
      <c r="N2743" s="11">
        <v>2.1163499419292791</v>
      </c>
      <c r="O2743" s="11">
        <v>3.085756811237911</v>
      </c>
      <c r="P2743" s="11">
        <v>-0.96940686930863262</v>
      </c>
      <c r="Q2743" s="26">
        <v>1000</v>
      </c>
      <c r="R2743">
        <v>14030</v>
      </c>
      <c r="S2743">
        <v>80</v>
      </c>
      <c r="T2743" s="27">
        <f t="shared" si="169"/>
        <v>15110</v>
      </c>
      <c r="U2743" s="46" t="str">
        <f t="shared" si="170"/>
        <v>AR</v>
      </c>
      <c r="V2743">
        <f t="shared" si="171"/>
        <v>31978.047622551407</v>
      </c>
    </row>
    <row r="2744" spans="1:22" x14ac:dyDescent="0.2">
      <c r="A2744" s="24">
        <v>37195</v>
      </c>
      <c r="B2744" s="25" t="s">
        <v>2962</v>
      </c>
      <c r="C2744" s="46">
        <v>1537</v>
      </c>
      <c r="D2744" s="46">
        <v>1407</v>
      </c>
      <c r="E2744" s="53">
        <v>338</v>
      </c>
      <c r="F2744" s="54">
        <v>1277</v>
      </c>
      <c r="G2744" s="46">
        <v>1147</v>
      </c>
      <c r="H2744" s="53">
        <v>78</v>
      </c>
      <c r="I2744" s="54">
        <v>67.466419999999999</v>
      </c>
      <c r="J2744" s="46">
        <v>67.466419999999999</v>
      </c>
      <c r="K2744" s="54">
        <v>12.00512</v>
      </c>
      <c r="L2744" s="46">
        <v>19.836040000000001</v>
      </c>
      <c r="M2744" s="53">
        <f t="shared" si="168"/>
        <v>-7.8309200000000008</v>
      </c>
      <c r="N2744" s="11">
        <v>2.236292638636312</v>
      </c>
      <c r="O2744" s="11">
        <v>3.6950226429802799</v>
      </c>
      <c r="P2744" s="11">
        <v>-1.458730004343969</v>
      </c>
      <c r="Q2744" s="26">
        <v>85680</v>
      </c>
      <c r="R2744">
        <v>13720</v>
      </c>
      <c r="S2744">
        <v>21420</v>
      </c>
      <c r="T2744" s="27">
        <f t="shared" si="169"/>
        <v>120820</v>
      </c>
      <c r="U2744" s="46" t="str">
        <f t="shared" si="170"/>
        <v>NC</v>
      </c>
      <c r="V2744">
        <f t="shared" si="171"/>
        <v>270188.87660003919</v>
      </c>
    </row>
    <row r="2745" spans="1:22" x14ac:dyDescent="0.2">
      <c r="A2745" s="24">
        <v>45025</v>
      </c>
      <c r="B2745" s="25" t="s">
        <v>2963</v>
      </c>
      <c r="C2745" s="46">
        <v>343</v>
      </c>
      <c r="D2745" s="46">
        <v>564</v>
      </c>
      <c r="E2745" s="53">
        <v>267</v>
      </c>
      <c r="F2745" s="54">
        <v>0</v>
      </c>
      <c r="G2745" s="46">
        <v>24.200009999999999</v>
      </c>
      <c r="H2745" s="53">
        <v>0</v>
      </c>
      <c r="I2745" s="54">
        <v>67.466419999999999</v>
      </c>
      <c r="J2745" s="46">
        <v>67.466419999999999</v>
      </c>
      <c r="K2745" s="54">
        <v>13.52628</v>
      </c>
      <c r="L2745" s="46">
        <v>21.52431</v>
      </c>
      <c r="M2745" s="53">
        <f t="shared" si="168"/>
        <v>-7.99803</v>
      </c>
      <c r="N2745" s="11">
        <v>2.519651647974662</v>
      </c>
      <c r="O2745" s="11">
        <v>4.0095106092005697</v>
      </c>
      <c r="P2745" s="11">
        <v>-1.489858961225909</v>
      </c>
      <c r="Q2745" s="26">
        <v>44600</v>
      </c>
      <c r="R2745">
        <v>38090</v>
      </c>
      <c r="S2745">
        <v>61140</v>
      </c>
      <c r="T2745" s="27">
        <f t="shared" si="169"/>
        <v>143830</v>
      </c>
      <c r="U2745" s="46" t="str">
        <f t="shared" si="170"/>
        <v>SC</v>
      </c>
      <c r="V2745">
        <f t="shared" si="171"/>
        <v>362401.49652819562</v>
      </c>
    </row>
    <row r="2746" spans="1:22" x14ac:dyDescent="0.2">
      <c r="A2746" s="24">
        <v>28127</v>
      </c>
      <c r="B2746" s="25" t="s">
        <v>2964</v>
      </c>
      <c r="C2746" s="46">
        <v>351</v>
      </c>
      <c r="D2746" s="46">
        <v>187</v>
      </c>
      <c r="E2746" s="53">
        <v>161</v>
      </c>
      <c r="F2746" s="54">
        <v>0</v>
      </c>
      <c r="G2746" s="46">
        <v>0</v>
      </c>
      <c r="H2746" s="53">
        <v>0</v>
      </c>
      <c r="I2746" s="54">
        <v>67.339839999999995</v>
      </c>
      <c r="J2746" s="46">
        <v>67.339839999999995</v>
      </c>
      <c r="K2746" s="54">
        <v>11.457470000000001</v>
      </c>
      <c r="L2746" s="46">
        <v>16.636769999999999</v>
      </c>
      <c r="M2746" s="53">
        <f t="shared" si="168"/>
        <v>-5.1792999999999978</v>
      </c>
      <c r="N2746" s="11">
        <v>2.134277359859492</v>
      </c>
      <c r="O2746" s="11">
        <v>3.0990682543519288</v>
      </c>
      <c r="P2746" s="11">
        <v>-0.96479089449243693</v>
      </c>
      <c r="Q2746" s="26">
        <v>6100</v>
      </c>
      <c r="R2746">
        <v>59190</v>
      </c>
      <c r="S2746">
        <v>420</v>
      </c>
      <c r="T2746" s="27">
        <f t="shared" si="169"/>
        <v>65710</v>
      </c>
      <c r="U2746" s="46" t="str">
        <f t="shared" si="170"/>
        <v>MS</v>
      </c>
      <c r="V2746">
        <f t="shared" si="171"/>
        <v>140243.36531636721</v>
      </c>
    </row>
    <row r="2747" spans="1:22" x14ac:dyDescent="0.2">
      <c r="A2747" s="24">
        <v>28077</v>
      </c>
      <c r="B2747" s="25" t="s">
        <v>2965</v>
      </c>
      <c r="C2747" s="46">
        <v>402</v>
      </c>
      <c r="D2747" s="46">
        <v>200</v>
      </c>
      <c r="E2747" s="53">
        <v>195</v>
      </c>
      <c r="F2747" s="54">
        <v>41.239989999999999</v>
      </c>
      <c r="G2747" s="46">
        <v>0</v>
      </c>
      <c r="H2747" s="53">
        <v>0</v>
      </c>
      <c r="I2747" s="54">
        <v>67.213260000000005</v>
      </c>
      <c r="J2747" s="46">
        <v>67.213260000000005</v>
      </c>
      <c r="K2747" s="54">
        <v>11.47889</v>
      </c>
      <c r="L2747" s="46">
        <v>16.786059999999999</v>
      </c>
      <c r="M2747" s="53">
        <f t="shared" si="168"/>
        <v>-5.3071699999999993</v>
      </c>
      <c r="N2747" s="11">
        <v>2.138267439785356</v>
      </c>
      <c r="O2747" s="11">
        <v>3.126877732976217</v>
      </c>
      <c r="P2747" s="11">
        <v>-0.98861029319086113</v>
      </c>
      <c r="Q2747" s="26">
        <v>7860</v>
      </c>
      <c r="R2747">
        <v>33260</v>
      </c>
      <c r="S2747">
        <v>360</v>
      </c>
      <c r="T2747" s="27">
        <f t="shared" si="169"/>
        <v>41480</v>
      </c>
      <c r="U2747" s="46" t="str">
        <f t="shared" si="170"/>
        <v>MS</v>
      </c>
      <c r="V2747">
        <f t="shared" si="171"/>
        <v>88695.333402296572</v>
      </c>
    </row>
    <row r="2748" spans="1:22" x14ac:dyDescent="0.2">
      <c r="A2748" s="24">
        <v>25001</v>
      </c>
      <c r="B2748" s="25" t="s">
        <v>2966</v>
      </c>
      <c r="C2748" s="46">
        <v>13535</v>
      </c>
      <c r="D2748" s="46">
        <v>8162</v>
      </c>
      <c r="E2748" s="53">
        <v>6988</v>
      </c>
      <c r="F2748" s="54">
        <v>13307.7</v>
      </c>
      <c r="G2748" s="46">
        <v>7934.7</v>
      </c>
      <c r="H2748" s="53">
        <v>6760.7</v>
      </c>
      <c r="I2748" s="54"/>
      <c r="J2748" s="46">
        <v>67.197710000000001</v>
      </c>
      <c r="K2748" s="54">
        <v>22.726030000000002</v>
      </c>
      <c r="L2748" s="46">
        <v>19.322870000000002</v>
      </c>
      <c r="M2748" s="53">
        <f t="shared" si="168"/>
        <v>3.4031599999999997</v>
      </c>
      <c r="N2748" s="11">
        <v>4.233364897179535</v>
      </c>
      <c r="O2748" s="11">
        <v>3.5994302379590062</v>
      </c>
      <c r="P2748" s="11">
        <v>0.63393465922052827</v>
      </c>
      <c r="Q2748" s="26">
        <v>1760</v>
      </c>
      <c r="R2748">
        <v>1500</v>
      </c>
      <c r="S2748">
        <v>2440</v>
      </c>
      <c r="T2748" s="27">
        <f t="shared" si="169"/>
        <v>5700</v>
      </c>
      <c r="U2748" s="46" t="str">
        <f t="shared" si="170"/>
        <v>MA</v>
      </c>
      <c r="V2748">
        <f t="shared" si="171"/>
        <v>24130.179913923348</v>
      </c>
    </row>
    <row r="2749" spans="1:22" x14ac:dyDescent="0.2">
      <c r="A2749" s="24">
        <v>12003</v>
      </c>
      <c r="B2749" s="25" t="s">
        <v>2967</v>
      </c>
      <c r="C2749" s="46">
        <v>539</v>
      </c>
      <c r="D2749" s="46">
        <v>783</v>
      </c>
      <c r="E2749" s="53">
        <v>397</v>
      </c>
      <c r="F2749" s="54">
        <v>0</v>
      </c>
      <c r="G2749" s="46">
        <v>91.640010000000004</v>
      </c>
      <c r="H2749" s="53">
        <v>0</v>
      </c>
      <c r="I2749" s="54"/>
      <c r="J2749" s="46">
        <v>67.119709999999998</v>
      </c>
      <c r="K2749" s="54">
        <v>15.428570000000001</v>
      </c>
      <c r="L2749" s="46">
        <v>23.52074</v>
      </c>
      <c r="M2749" s="53">
        <f t="shared" si="168"/>
        <v>-8.0921699999999994</v>
      </c>
      <c r="N2749" s="11">
        <v>2.874006883370182</v>
      </c>
      <c r="O2749" s="11">
        <v>4.3814020782198462</v>
      </c>
      <c r="P2749" s="11">
        <v>-1.507395194849664</v>
      </c>
      <c r="Q2749" s="26">
        <v>4600</v>
      </c>
      <c r="R2749">
        <v>7330</v>
      </c>
      <c r="S2749">
        <v>40860</v>
      </c>
      <c r="T2749" s="27">
        <f t="shared" si="169"/>
        <v>52790</v>
      </c>
      <c r="U2749" s="46" t="str">
        <f t="shared" si="170"/>
        <v>FL</v>
      </c>
      <c r="V2749">
        <f t="shared" si="171"/>
        <v>151718.8233731119</v>
      </c>
    </row>
    <row r="2750" spans="1:22" x14ac:dyDescent="0.2">
      <c r="A2750" s="24">
        <v>12005</v>
      </c>
      <c r="B2750" s="25" t="s">
        <v>2968</v>
      </c>
      <c r="C2750" s="46">
        <v>704.31600000000003</v>
      </c>
      <c r="D2750" s="46">
        <v>934.00599999999997</v>
      </c>
      <c r="E2750" s="53">
        <v>673.16499999999996</v>
      </c>
      <c r="F2750" s="54">
        <v>252.78370000000001</v>
      </c>
      <c r="G2750" s="46">
        <v>482.47359999999998</v>
      </c>
      <c r="H2750" s="53">
        <v>221.63300000000001</v>
      </c>
      <c r="I2750" s="54"/>
      <c r="J2750" s="46">
        <v>67.119709999999998</v>
      </c>
      <c r="K2750" s="54">
        <v>15.81047</v>
      </c>
      <c r="L2750" s="46">
        <v>24.033169999999998</v>
      </c>
      <c r="M2750" s="53">
        <f t="shared" si="168"/>
        <v>-8.2226999999999979</v>
      </c>
      <c r="N2750" s="11">
        <v>2.9451465436730531</v>
      </c>
      <c r="O2750" s="11">
        <v>4.4768566373426539</v>
      </c>
      <c r="P2750" s="11">
        <v>-1.5317100936696</v>
      </c>
      <c r="Q2750" s="26">
        <v>780</v>
      </c>
      <c r="R2750">
        <v>4730</v>
      </c>
      <c r="S2750">
        <v>18970</v>
      </c>
      <c r="T2750" s="27">
        <f t="shared" si="169"/>
        <v>24480</v>
      </c>
      <c r="U2750" s="46" t="str">
        <f t="shared" si="170"/>
        <v>FL</v>
      </c>
      <c r="V2750">
        <f t="shared" si="171"/>
        <v>72097.187389116341</v>
      </c>
    </row>
    <row r="2751" spans="1:22" x14ac:dyDescent="0.2">
      <c r="A2751" s="24">
        <v>12007</v>
      </c>
      <c r="B2751" s="25" t="s">
        <v>2969</v>
      </c>
      <c r="C2751" s="46">
        <v>1063</v>
      </c>
      <c r="D2751" s="46">
        <v>1680</v>
      </c>
      <c r="E2751" s="53">
        <v>708</v>
      </c>
      <c r="F2751" s="54">
        <v>421.98</v>
      </c>
      <c r="G2751" s="46">
        <v>1038.98</v>
      </c>
      <c r="H2751" s="53">
        <v>66.980040000000002</v>
      </c>
      <c r="I2751" s="54"/>
      <c r="J2751" s="46">
        <v>67.119709999999998</v>
      </c>
      <c r="K2751" s="54">
        <v>15.002470000000001</v>
      </c>
      <c r="L2751" s="46">
        <v>22.975519999999999</v>
      </c>
      <c r="M2751" s="53">
        <f t="shared" si="168"/>
        <v>-7.9730499999999989</v>
      </c>
      <c r="N2751" s="11">
        <v>2.794633724807591</v>
      </c>
      <c r="O2751" s="11">
        <v>4.2798394555690704</v>
      </c>
      <c r="P2751" s="11">
        <v>-1.4852057307614781</v>
      </c>
      <c r="Q2751" s="26">
        <v>4950</v>
      </c>
      <c r="R2751">
        <v>15660</v>
      </c>
      <c r="S2751">
        <v>30570</v>
      </c>
      <c r="T2751" s="27">
        <f t="shared" si="169"/>
        <v>51180</v>
      </c>
      <c r="U2751" s="46" t="str">
        <f t="shared" si="170"/>
        <v>FL</v>
      </c>
      <c r="V2751">
        <f t="shared" si="171"/>
        <v>143029.3540356525</v>
      </c>
    </row>
    <row r="2752" spans="1:22" x14ac:dyDescent="0.2">
      <c r="A2752" s="24">
        <v>12009</v>
      </c>
      <c r="B2752" s="25" t="s">
        <v>2970</v>
      </c>
      <c r="C2752" s="46">
        <v>1134</v>
      </c>
      <c r="D2752" s="46">
        <v>1474</v>
      </c>
      <c r="E2752" s="53">
        <v>1290</v>
      </c>
      <c r="F2752" s="54">
        <v>775.02</v>
      </c>
      <c r="G2752" s="46">
        <v>1115.02</v>
      </c>
      <c r="H2752" s="53">
        <v>931.02</v>
      </c>
      <c r="I2752" s="54"/>
      <c r="J2752" s="46">
        <v>67.119709999999998</v>
      </c>
      <c r="K2752" s="54">
        <v>12.78975</v>
      </c>
      <c r="L2752" s="46">
        <v>21.738</v>
      </c>
      <c r="M2752" s="53">
        <f t="shared" si="168"/>
        <v>-8.9482499999999998</v>
      </c>
      <c r="N2752" s="11">
        <v>2.3824521350056278</v>
      </c>
      <c r="O2752" s="11">
        <v>4.0493164065562146</v>
      </c>
      <c r="P2752" s="11">
        <v>-1.6668642715505859</v>
      </c>
      <c r="Q2752" s="26">
        <v>45920</v>
      </c>
      <c r="R2752">
        <v>58700</v>
      </c>
      <c r="S2752">
        <v>4620</v>
      </c>
      <c r="T2752" s="27">
        <f t="shared" si="169"/>
        <v>109240</v>
      </c>
      <c r="U2752" s="46" t="str">
        <f t="shared" si="170"/>
        <v>FL</v>
      </c>
      <c r="V2752">
        <f t="shared" si="171"/>
        <v>260259.07122801477</v>
      </c>
    </row>
    <row r="2753" spans="1:22" x14ac:dyDescent="0.2">
      <c r="A2753" s="24">
        <v>12011</v>
      </c>
      <c r="B2753" s="25" t="s">
        <v>2971</v>
      </c>
      <c r="C2753" s="46">
        <v>3196</v>
      </c>
      <c r="D2753" s="46">
        <v>2262</v>
      </c>
      <c r="E2753" s="53">
        <v>1609</v>
      </c>
      <c r="F2753" s="54">
        <v>2718.44</v>
      </c>
      <c r="G2753" s="46">
        <v>1784.44</v>
      </c>
      <c r="H2753" s="53">
        <v>1131.44</v>
      </c>
      <c r="I2753" s="54"/>
      <c r="J2753" s="46">
        <v>67.119709999999998</v>
      </c>
      <c r="K2753" s="54">
        <v>13.962260000000001</v>
      </c>
      <c r="L2753" s="46">
        <v>21.209910000000001</v>
      </c>
      <c r="M2753" s="53">
        <f t="shared" si="168"/>
        <v>-7.2476500000000001</v>
      </c>
      <c r="N2753" s="11">
        <v>2.600865235560013</v>
      </c>
      <c r="O2753" s="11">
        <v>3.950944730176682</v>
      </c>
      <c r="P2753" s="11">
        <v>-1.350079494616669</v>
      </c>
      <c r="Q2753" s="26">
        <v>3560</v>
      </c>
      <c r="R2753">
        <v>8550</v>
      </c>
      <c r="S2753">
        <v>900</v>
      </c>
      <c r="T2753" s="27">
        <f t="shared" si="169"/>
        <v>13010</v>
      </c>
      <c r="U2753" s="46" t="str">
        <f t="shared" si="170"/>
        <v>FL</v>
      </c>
      <c r="V2753">
        <f t="shared" si="171"/>
        <v>33837.256714635769</v>
      </c>
    </row>
    <row r="2754" spans="1:22" x14ac:dyDescent="0.2">
      <c r="A2754" s="24">
        <v>12015</v>
      </c>
      <c r="B2754" s="25" t="s">
        <v>2972</v>
      </c>
      <c r="C2754" s="46">
        <v>1359</v>
      </c>
      <c r="D2754" s="46">
        <v>1359</v>
      </c>
      <c r="E2754" s="53">
        <v>1043</v>
      </c>
      <c r="F2754" s="54">
        <v>822.8</v>
      </c>
      <c r="G2754" s="46">
        <v>822.8</v>
      </c>
      <c r="H2754" s="53">
        <v>506.8</v>
      </c>
      <c r="I2754" s="54"/>
      <c r="J2754" s="46">
        <v>67.119709999999998</v>
      </c>
      <c r="K2754" s="54">
        <v>14.10332</v>
      </c>
      <c r="L2754" s="46">
        <v>23.833369999999999</v>
      </c>
      <c r="M2754" s="53">
        <f t="shared" si="168"/>
        <v>-9.7300499999999985</v>
      </c>
      <c r="N2754" s="11">
        <v>2.6271416442594711</v>
      </c>
      <c r="O2754" s="11">
        <v>4.4396382447568623</v>
      </c>
      <c r="P2754" s="11">
        <v>-1.812496600497391</v>
      </c>
      <c r="Q2754" s="26">
        <v>37600</v>
      </c>
      <c r="R2754">
        <v>52680</v>
      </c>
      <c r="S2754">
        <v>3440</v>
      </c>
      <c r="T2754" s="27">
        <f t="shared" si="169"/>
        <v>93720</v>
      </c>
      <c r="U2754" s="46" t="str">
        <f t="shared" si="170"/>
        <v>FL</v>
      </c>
      <c r="V2754">
        <f t="shared" si="171"/>
        <v>246215.71489999763</v>
      </c>
    </row>
    <row r="2755" spans="1:22" x14ac:dyDescent="0.2">
      <c r="A2755" s="24">
        <v>12017</v>
      </c>
      <c r="B2755" s="25" t="s">
        <v>2973</v>
      </c>
      <c r="C2755" s="46">
        <v>2726</v>
      </c>
      <c r="D2755" s="46">
        <v>2726</v>
      </c>
      <c r="E2755" s="53">
        <v>2264</v>
      </c>
      <c r="F2755" s="54">
        <v>2438.8200000000002</v>
      </c>
      <c r="G2755" s="46">
        <v>2438.8200000000002</v>
      </c>
      <c r="H2755" s="53">
        <v>1976.82</v>
      </c>
      <c r="I2755" s="54"/>
      <c r="J2755" s="46">
        <v>67.119709999999998</v>
      </c>
      <c r="K2755" s="54">
        <v>12.07063</v>
      </c>
      <c r="L2755" s="46">
        <v>19.02711</v>
      </c>
      <c r="M2755" s="53">
        <f t="shared" si="168"/>
        <v>-6.9564800000000009</v>
      </c>
      <c r="N2755" s="11">
        <v>2.2484957262153671</v>
      </c>
      <c r="O2755" s="11">
        <v>3.5443365853505302</v>
      </c>
      <c r="P2755" s="11">
        <v>-1.2958408591351629</v>
      </c>
      <c r="Q2755" s="26">
        <v>510</v>
      </c>
      <c r="R2755">
        <v>25470</v>
      </c>
      <c r="S2755">
        <v>4340</v>
      </c>
      <c r="T2755" s="27">
        <f t="shared" si="169"/>
        <v>30320</v>
      </c>
      <c r="U2755" s="46" t="str">
        <f t="shared" si="170"/>
        <v>FL</v>
      </c>
      <c r="V2755">
        <f t="shared" si="171"/>
        <v>68174.390418849929</v>
      </c>
    </row>
    <row r="2756" spans="1:22" x14ac:dyDescent="0.2">
      <c r="A2756" s="24">
        <v>12019</v>
      </c>
      <c r="B2756" s="25" t="s">
        <v>2974</v>
      </c>
      <c r="C2756" s="46">
        <v>1992</v>
      </c>
      <c r="D2756" s="46">
        <v>1992</v>
      </c>
      <c r="E2756" s="53">
        <v>1321</v>
      </c>
      <c r="F2756" s="54">
        <v>1446.92</v>
      </c>
      <c r="G2756" s="46">
        <v>1446.92</v>
      </c>
      <c r="H2756" s="53">
        <v>775.92</v>
      </c>
      <c r="I2756" s="54"/>
      <c r="J2756" s="46">
        <v>67.119709999999998</v>
      </c>
      <c r="K2756" s="54">
        <v>14.334680000000001</v>
      </c>
      <c r="L2756" s="46">
        <v>22.343240000000002</v>
      </c>
      <c r="M2756" s="53">
        <f t="shared" si="168"/>
        <v>-8.008560000000001</v>
      </c>
      <c r="N2756" s="11">
        <v>2.6702389781365921</v>
      </c>
      <c r="O2756" s="11">
        <v>4.1620594492420224</v>
      </c>
      <c r="P2756" s="11">
        <v>-1.4918204711054299</v>
      </c>
      <c r="Q2756" s="26">
        <v>4090</v>
      </c>
      <c r="R2756">
        <v>9270</v>
      </c>
      <c r="S2756">
        <v>45320</v>
      </c>
      <c r="T2756" s="27">
        <f t="shared" si="169"/>
        <v>58680</v>
      </c>
      <c r="U2756" s="46" t="str">
        <f t="shared" si="170"/>
        <v>FL</v>
      </c>
      <c r="V2756">
        <f t="shared" si="171"/>
        <v>156689.62323705523</v>
      </c>
    </row>
    <row r="2757" spans="1:22" x14ac:dyDescent="0.2">
      <c r="A2757" s="24">
        <v>12021</v>
      </c>
      <c r="B2757" s="25" t="s">
        <v>2975</v>
      </c>
      <c r="C2757" s="46">
        <v>2711.71</v>
      </c>
      <c r="D2757" s="46">
        <v>2595.2399999999998</v>
      </c>
      <c r="E2757" s="53">
        <v>2126.8200000000002</v>
      </c>
      <c r="F2757" s="54">
        <v>2440.7190000000001</v>
      </c>
      <c r="G2757" s="46">
        <v>2324.2510000000002</v>
      </c>
      <c r="H2757" s="53">
        <v>1855.8240000000001</v>
      </c>
      <c r="I2757" s="54"/>
      <c r="J2757" s="46">
        <v>67.119709999999998</v>
      </c>
      <c r="K2757" s="54">
        <v>11.67066</v>
      </c>
      <c r="L2757" s="46">
        <v>18.477930000000001</v>
      </c>
      <c r="M2757" s="53">
        <f t="shared" si="168"/>
        <v>-6.8072700000000008</v>
      </c>
      <c r="N2757" s="11">
        <v>2.1739900180945511</v>
      </c>
      <c r="O2757" s="11">
        <v>3.4420363008647188</v>
      </c>
      <c r="P2757" s="11">
        <v>-1.268046282770168</v>
      </c>
      <c r="Q2757" s="26">
        <v>86540</v>
      </c>
      <c r="R2757">
        <v>21050</v>
      </c>
      <c r="S2757">
        <v>3400</v>
      </c>
      <c r="T2757" s="27">
        <f t="shared" si="169"/>
        <v>110990</v>
      </c>
      <c r="U2757" s="46" t="str">
        <f t="shared" si="170"/>
        <v>FL</v>
      </c>
      <c r="V2757">
        <f t="shared" si="171"/>
        <v>241291.15210831421</v>
      </c>
    </row>
    <row r="2758" spans="1:22" x14ac:dyDescent="0.2">
      <c r="A2758" s="24">
        <v>12027</v>
      </c>
      <c r="B2758" s="25" t="s">
        <v>2976</v>
      </c>
      <c r="C2758" s="46">
        <v>1697</v>
      </c>
      <c r="D2758" s="46">
        <v>1711</v>
      </c>
      <c r="E2758" s="53">
        <v>608</v>
      </c>
      <c r="F2758" s="54">
        <v>1489.64</v>
      </c>
      <c r="G2758" s="46">
        <v>1503.64</v>
      </c>
      <c r="H2758" s="53">
        <v>400.64</v>
      </c>
      <c r="I2758" s="54"/>
      <c r="J2758" s="46">
        <v>67.119709999999998</v>
      </c>
      <c r="K2758" s="54">
        <v>11.70016</v>
      </c>
      <c r="L2758" s="46">
        <v>19.475490000000001</v>
      </c>
      <c r="M2758" s="53">
        <f t="shared" si="168"/>
        <v>-7.7753300000000003</v>
      </c>
      <c r="N2758" s="11">
        <v>2.1794852262090698</v>
      </c>
      <c r="O2758" s="11">
        <v>3.6278600231263911</v>
      </c>
      <c r="P2758" s="11">
        <v>-1.4483747969173211</v>
      </c>
      <c r="Q2758" s="26">
        <v>100200</v>
      </c>
      <c r="R2758">
        <v>140950</v>
      </c>
      <c r="S2758">
        <v>6400</v>
      </c>
      <c r="T2758" s="27">
        <f t="shared" si="169"/>
        <v>247550</v>
      </c>
      <c r="U2758" s="46" t="str">
        <f t="shared" si="170"/>
        <v>FL</v>
      </c>
      <c r="V2758">
        <f t="shared" si="171"/>
        <v>539531.56774805521</v>
      </c>
    </row>
    <row r="2759" spans="1:22" x14ac:dyDescent="0.2">
      <c r="A2759" s="24">
        <v>12029</v>
      </c>
      <c r="B2759" s="25" t="s">
        <v>2977</v>
      </c>
      <c r="C2759" s="46">
        <v>1121</v>
      </c>
      <c r="D2759" s="46">
        <v>1121</v>
      </c>
      <c r="E2759" s="53">
        <v>1121</v>
      </c>
      <c r="F2759" s="54">
        <v>521.94000000000005</v>
      </c>
      <c r="G2759" s="46">
        <v>521.94000000000005</v>
      </c>
      <c r="H2759" s="53">
        <v>521.94000000000005</v>
      </c>
      <c r="I2759" s="54"/>
      <c r="J2759" s="46">
        <v>67.119709999999998</v>
      </c>
      <c r="K2759" s="54">
        <v>15.11382</v>
      </c>
      <c r="L2759" s="46">
        <v>21.775670000000002</v>
      </c>
      <c r="M2759" s="53">
        <f t="shared" si="168"/>
        <v>-6.6618500000000012</v>
      </c>
      <c r="N2759" s="11">
        <v>2.8153758069618839</v>
      </c>
      <c r="O2759" s="11">
        <v>4.0563335079010923</v>
      </c>
      <c r="P2759" s="11">
        <v>-1.240957700939209</v>
      </c>
      <c r="Q2759" s="26">
        <v>10880</v>
      </c>
      <c r="R2759">
        <v>9090</v>
      </c>
      <c r="S2759">
        <v>68550</v>
      </c>
      <c r="T2759" s="27">
        <f t="shared" si="169"/>
        <v>88520</v>
      </c>
      <c r="U2759" s="46" t="str">
        <f t="shared" si="170"/>
        <v>FL</v>
      </c>
      <c r="V2759">
        <f t="shared" si="171"/>
        <v>249217.06643226597</v>
      </c>
    </row>
    <row r="2760" spans="1:22" x14ac:dyDescent="0.2">
      <c r="A2760" s="24">
        <v>12031</v>
      </c>
      <c r="B2760" s="25" t="s">
        <v>2978</v>
      </c>
      <c r="C2760" s="46">
        <v>3310</v>
      </c>
      <c r="D2760" s="46">
        <v>3310</v>
      </c>
      <c r="E2760" s="53">
        <v>3310</v>
      </c>
      <c r="F2760" s="54">
        <v>2765.82</v>
      </c>
      <c r="G2760" s="46">
        <v>2765.82</v>
      </c>
      <c r="H2760" s="53">
        <v>2765.82</v>
      </c>
      <c r="I2760" s="54"/>
      <c r="J2760" s="46">
        <v>67.119709999999998</v>
      </c>
      <c r="K2760" s="54">
        <v>14.139419999999999</v>
      </c>
      <c r="L2760" s="46">
        <v>21.832249999999998</v>
      </c>
      <c r="M2760" s="53">
        <f t="shared" si="168"/>
        <v>-7.6928299999999989</v>
      </c>
      <c r="N2760" s="11">
        <v>2.633866288765712</v>
      </c>
      <c r="O2760" s="11">
        <v>4.0668731307864983</v>
      </c>
      <c r="P2760" s="11">
        <v>-1.433006842020786</v>
      </c>
      <c r="Q2760" s="26">
        <v>1610</v>
      </c>
      <c r="R2760">
        <v>6770</v>
      </c>
      <c r="S2760">
        <v>29780</v>
      </c>
      <c r="T2760" s="27">
        <f t="shared" si="169"/>
        <v>38160</v>
      </c>
      <c r="U2760" s="46" t="str">
        <f t="shared" si="170"/>
        <v>FL</v>
      </c>
      <c r="V2760">
        <f t="shared" si="171"/>
        <v>100508.33757929956</v>
      </c>
    </row>
    <row r="2761" spans="1:22" x14ac:dyDescent="0.2">
      <c r="A2761" s="24">
        <v>12035</v>
      </c>
      <c r="B2761" s="25" t="s">
        <v>2979</v>
      </c>
      <c r="C2761" s="46">
        <v>1513.48</v>
      </c>
      <c r="D2761" s="46">
        <v>1831.58</v>
      </c>
      <c r="E2761" s="53">
        <v>1459.68</v>
      </c>
      <c r="F2761" s="54">
        <v>1030.7919999999999</v>
      </c>
      <c r="G2761" s="46">
        <v>1348.883</v>
      </c>
      <c r="H2761" s="53">
        <v>976.99120000000005</v>
      </c>
      <c r="I2761" s="54"/>
      <c r="J2761" s="46">
        <v>67.119709999999998</v>
      </c>
      <c r="K2761" s="54">
        <v>15.23129</v>
      </c>
      <c r="L2761" s="46">
        <v>22.528120000000001</v>
      </c>
      <c r="M2761" s="53">
        <f t="shared" si="168"/>
        <v>-7.2968300000000017</v>
      </c>
      <c r="N2761" s="11">
        <v>2.8372579119521388</v>
      </c>
      <c r="O2761" s="11">
        <v>4.1964985704695552</v>
      </c>
      <c r="P2761" s="11">
        <v>-1.3592406585174159</v>
      </c>
      <c r="Q2761" s="26">
        <v>6830</v>
      </c>
      <c r="R2761">
        <v>16300</v>
      </c>
      <c r="S2761">
        <v>41640</v>
      </c>
      <c r="T2761" s="27">
        <f t="shared" si="169"/>
        <v>64770</v>
      </c>
      <c r="U2761" s="46" t="str">
        <f t="shared" si="170"/>
        <v>FL</v>
      </c>
      <c r="V2761">
        <f t="shared" si="171"/>
        <v>183769.19495714002</v>
      </c>
    </row>
    <row r="2762" spans="1:22" x14ac:dyDescent="0.2">
      <c r="A2762" s="24">
        <v>12037</v>
      </c>
      <c r="B2762" s="25" t="s">
        <v>2980</v>
      </c>
      <c r="C2762" s="46">
        <v>212.59399999999999</v>
      </c>
      <c r="D2762" s="46">
        <v>418.05</v>
      </c>
      <c r="E2762" s="53">
        <v>166.44399999999999</v>
      </c>
      <c r="F2762" s="54">
        <v>0</v>
      </c>
      <c r="G2762" s="46">
        <v>204.82390000000001</v>
      </c>
      <c r="H2762" s="53">
        <v>0</v>
      </c>
      <c r="I2762" s="54"/>
      <c r="J2762" s="46">
        <v>67.119709999999998</v>
      </c>
      <c r="K2762" s="54">
        <v>15.911490000000001</v>
      </c>
      <c r="L2762" s="46">
        <v>23.186979999999998</v>
      </c>
      <c r="M2762" s="53">
        <f t="shared" si="168"/>
        <v>-7.2754899999999978</v>
      </c>
      <c r="N2762" s="11">
        <v>2.96396437159606</v>
      </c>
      <c r="O2762" s="11">
        <v>4.3192298524469033</v>
      </c>
      <c r="P2762" s="11">
        <v>-1.3552654808508451</v>
      </c>
      <c r="Q2762" s="26">
        <v>170</v>
      </c>
      <c r="R2762">
        <v>270</v>
      </c>
      <c r="S2762">
        <v>2650</v>
      </c>
      <c r="T2762" s="27">
        <f t="shared" si="169"/>
        <v>3090</v>
      </c>
      <c r="U2762" s="46" t="str">
        <f t="shared" si="170"/>
        <v>FL</v>
      </c>
      <c r="V2762">
        <f t="shared" si="171"/>
        <v>9158.649908231826</v>
      </c>
    </row>
    <row r="2763" spans="1:22" x14ac:dyDescent="0.2">
      <c r="A2763" s="24">
        <v>12043</v>
      </c>
      <c r="B2763" s="25" t="s">
        <v>2981</v>
      </c>
      <c r="C2763" s="46">
        <v>835</v>
      </c>
      <c r="D2763" s="46">
        <v>835</v>
      </c>
      <c r="E2763" s="53">
        <v>835</v>
      </c>
      <c r="F2763" s="54">
        <v>319.33999999999997</v>
      </c>
      <c r="G2763" s="46">
        <v>319.33999999999997</v>
      </c>
      <c r="H2763" s="53">
        <v>319.33999999999997</v>
      </c>
      <c r="I2763" s="54"/>
      <c r="J2763" s="46">
        <v>67.119709999999998</v>
      </c>
      <c r="K2763" s="54">
        <v>14.20431</v>
      </c>
      <c r="L2763" s="46">
        <v>22.021380000000001</v>
      </c>
      <c r="M2763" s="53">
        <f t="shared" si="168"/>
        <v>-7.8170700000000011</v>
      </c>
      <c r="N2763" s="11">
        <v>2.6459538838352432</v>
      </c>
      <c r="O2763" s="11">
        <v>4.1021039345390049</v>
      </c>
      <c r="P2763" s="11">
        <v>-1.456150050703763</v>
      </c>
      <c r="Q2763" s="26">
        <v>69570</v>
      </c>
      <c r="R2763">
        <v>115870</v>
      </c>
      <c r="S2763">
        <v>6400</v>
      </c>
      <c r="T2763" s="27">
        <f t="shared" si="169"/>
        <v>191840</v>
      </c>
      <c r="U2763" s="46" t="str">
        <f t="shared" si="170"/>
        <v>FL</v>
      </c>
      <c r="V2763">
        <f t="shared" si="171"/>
        <v>507599.79307495308</v>
      </c>
    </row>
    <row r="2764" spans="1:22" x14ac:dyDescent="0.2">
      <c r="A2764" s="24">
        <v>12049</v>
      </c>
      <c r="B2764" s="25" t="s">
        <v>2982</v>
      </c>
      <c r="C2764" s="46">
        <v>720</v>
      </c>
      <c r="D2764" s="46">
        <v>2104</v>
      </c>
      <c r="E2764" s="53">
        <v>813</v>
      </c>
      <c r="F2764" s="54">
        <v>517.44000000000005</v>
      </c>
      <c r="G2764" s="46">
        <v>1901.44</v>
      </c>
      <c r="H2764" s="53">
        <v>610.44000000000005</v>
      </c>
      <c r="I2764" s="54"/>
      <c r="J2764" s="46">
        <v>67.119709999999998</v>
      </c>
      <c r="K2764" s="54">
        <v>11.715680000000001</v>
      </c>
      <c r="L2764" s="46">
        <v>19.61477</v>
      </c>
      <c r="M2764" s="53">
        <f t="shared" ref="M2764:M2827" si="172">K2764-L2764</f>
        <v>-7.8990899999999993</v>
      </c>
      <c r="N2764" s="11">
        <v>2.1823762645120302</v>
      </c>
      <c r="O2764" s="11">
        <v>3.6538048565565662</v>
      </c>
      <c r="P2764" s="11">
        <v>-1.471428592044536</v>
      </c>
      <c r="Q2764" s="26">
        <v>72050</v>
      </c>
      <c r="R2764">
        <v>145400</v>
      </c>
      <c r="S2764">
        <v>13280</v>
      </c>
      <c r="T2764" s="27">
        <f t="shared" ref="T2764:T2827" si="173">SUM(Q2764:S2764)</f>
        <v>230730</v>
      </c>
      <c r="U2764" s="46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">
      <c r="A2765" s="24">
        <v>12051</v>
      </c>
      <c r="B2765" s="25" t="s">
        <v>2983</v>
      </c>
      <c r="C2765" s="46">
        <v>2868</v>
      </c>
      <c r="D2765" s="46">
        <v>2868</v>
      </c>
      <c r="E2765" s="53">
        <v>1889</v>
      </c>
      <c r="F2765" s="54">
        <v>2593.64</v>
      </c>
      <c r="G2765" s="46">
        <v>2593.64</v>
      </c>
      <c r="H2765" s="53">
        <v>1614.64</v>
      </c>
      <c r="I2765" s="54"/>
      <c r="J2765" s="46">
        <v>67.119709999999998</v>
      </c>
      <c r="K2765" s="54">
        <v>11.990959999999999</v>
      </c>
      <c r="L2765" s="46">
        <v>20.790050000000001</v>
      </c>
      <c r="M2765" s="53">
        <f t="shared" si="172"/>
        <v>-8.7990900000000014</v>
      </c>
      <c r="N2765" s="11">
        <v>2.233654938741342</v>
      </c>
      <c r="O2765" s="11">
        <v>3.8727339478389928</v>
      </c>
      <c r="P2765" s="11">
        <v>-1.6390790090976499</v>
      </c>
      <c r="Q2765" s="26">
        <v>273050</v>
      </c>
      <c r="R2765">
        <v>115680</v>
      </c>
      <c r="S2765">
        <v>7020</v>
      </c>
      <c r="T2765" s="27">
        <f t="shared" si="173"/>
        <v>395750</v>
      </c>
      <c r="U2765" s="46" t="str">
        <f t="shared" si="174"/>
        <v>FL</v>
      </c>
      <c r="V2765">
        <f t="shared" si="175"/>
        <v>883968.94200688612</v>
      </c>
    </row>
    <row r="2766" spans="1:22" x14ac:dyDescent="0.2">
      <c r="A2766" s="24">
        <v>12053</v>
      </c>
      <c r="B2766" s="25" t="s">
        <v>2984</v>
      </c>
      <c r="C2766" s="46">
        <v>833</v>
      </c>
      <c r="D2766" s="46">
        <v>1451</v>
      </c>
      <c r="E2766" s="53">
        <v>383</v>
      </c>
      <c r="F2766" s="54">
        <v>504.86</v>
      </c>
      <c r="G2766" s="46">
        <v>1122.8599999999999</v>
      </c>
      <c r="H2766" s="53">
        <v>54.860019999999999</v>
      </c>
      <c r="I2766" s="54"/>
      <c r="J2766" s="46">
        <v>67.119709999999998</v>
      </c>
      <c r="K2766" s="54">
        <v>12.49194</v>
      </c>
      <c r="L2766" s="46">
        <v>19.52515</v>
      </c>
      <c r="M2766" s="53">
        <f t="shared" si="172"/>
        <v>-7.0332100000000004</v>
      </c>
      <c r="N2766" s="11">
        <v>2.3269766120027531</v>
      </c>
      <c r="O2766" s="11">
        <v>3.6371106005829001</v>
      </c>
      <c r="P2766" s="11">
        <v>-1.3101339885801471</v>
      </c>
      <c r="Q2766" s="26">
        <v>1300</v>
      </c>
      <c r="R2766">
        <v>30810</v>
      </c>
      <c r="S2766">
        <v>4010</v>
      </c>
      <c r="T2766" s="27">
        <f t="shared" si="173"/>
        <v>36120</v>
      </c>
      <c r="U2766" s="46" t="str">
        <f t="shared" si="174"/>
        <v>FL</v>
      </c>
      <c r="V2766">
        <f t="shared" si="175"/>
        <v>84050.39522553944</v>
      </c>
    </row>
    <row r="2767" spans="1:22" x14ac:dyDescent="0.2">
      <c r="A2767" s="24">
        <v>12055</v>
      </c>
      <c r="B2767" s="25" t="s">
        <v>2985</v>
      </c>
      <c r="C2767" s="46">
        <v>1909</v>
      </c>
      <c r="D2767" s="46">
        <v>1909</v>
      </c>
      <c r="E2767" s="53">
        <v>1909</v>
      </c>
      <c r="F2767" s="54">
        <v>1614.62</v>
      </c>
      <c r="G2767" s="46">
        <v>1614.62</v>
      </c>
      <c r="H2767" s="53">
        <v>1614.62</v>
      </c>
      <c r="I2767" s="54"/>
      <c r="J2767" s="46">
        <v>67.119709999999998</v>
      </c>
      <c r="K2767" s="54">
        <v>12.407069999999999</v>
      </c>
      <c r="L2767" s="46">
        <v>19.692319999999999</v>
      </c>
      <c r="M2767" s="53">
        <f t="shared" si="172"/>
        <v>-7.2852499999999996</v>
      </c>
      <c r="N2767" s="11">
        <v>2.3111671776746441</v>
      </c>
      <c r="O2767" s="11">
        <v>3.6682507341593098</v>
      </c>
      <c r="P2767" s="11">
        <v>-1.3570835564846651</v>
      </c>
      <c r="Q2767" s="26">
        <v>115950</v>
      </c>
      <c r="R2767">
        <v>191830</v>
      </c>
      <c r="S2767">
        <v>11500</v>
      </c>
      <c r="T2767" s="27">
        <f t="shared" si="173"/>
        <v>319280</v>
      </c>
      <c r="U2767" s="46" t="str">
        <f t="shared" si="174"/>
        <v>FL</v>
      </c>
      <c r="V2767">
        <f t="shared" si="175"/>
        <v>737909.45648796041</v>
      </c>
    </row>
    <row r="2768" spans="1:22" x14ac:dyDescent="0.2">
      <c r="A2768" s="24">
        <v>12057</v>
      </c>
      <c r="B2768" s="25" t="s">
        <v>2986</v>
      </c>
      <c r="C2768" s="46">
        <v>4234</v>
      </c>
      <c r="D2768" s="46">
        <v>4234</v>
      </c>
      <c r="E2768" s="53">
        <v>4234</v>
      </c>
      <c r="F2768" s="54">
        <v>4037.82</v>
      </c>
      <c r="G2768" s="46">
        <v>4037.82</v>
      </c>
      <c r="H2768" s="53">
        <v>4037.82</v>
      </c>
      <c r="I2768" s="54"/>
      <c r="J2768" s="46">
        <v>67.119709999999998</v>
      </c>
      <c r="K2768" s="54">
        <v>11.845359999999999</v>
      </c>
      <c r="L2768" s="46">
        <v>18.21651</v>
      </c>
      <c r="M2768" s="53">
        <f t="shared" si="172"/>
        <v>-6.3711500000000001</v>
      </c>
      <c r="N2768" s="11">
        <v>2.2065328268269719</v>
      </c>
      <c r="O2768" s="11">
        <v>3.393339443058025</v>
      </c>
      <c r="P2768" s="11">
        <v>-1.1868066162310531</v>
      </c>
      <c r="Q2768" s="26">
        <v>45100</v>
      </c>
      <c r="R2768">
        <v>64290</v>
      </c>
      <c r="S2768">
        <v>18370</v>
      </c>
      <c r="T2768" s="27">
        <f t="shared" si="173"/>
        <v>127760</v>
      </c>
      <c r="U2768" s="46" t="str">
        <f t="shared" si="174"/>
        <v>FL</v>
      </c>
      <c r="V2768">
        <f t="shared" si="175"/>
        <v>281906.63395541394</v>
      </c>
    </row>
    <row r="2769" spans="1:22" x14ac:dyDescent="0.2">
      <c r="A2769" s="24">
        <v>12061</v>
      </c>
      <c r="B2769" s="25" t="s">
        <v>2987</v>
      </c>
      <c r="C2769" s="46">
        <v>3169</v>
      </c>
      <c r="D2769" s="46">
        <v>3169</v>
      </c>
      <c r="E2769" s="53">
        <v>1503</v>
      </c>
      <c r="F2769" s="54">
        <v>2812.92</v>
      </c>
      <c r="G2769" s="46">
        <v>2812.92</v>
      </c>
      <c r="H2769" s="53">
        <v>1146.92</v>
      </c>
      <c r="I2769" s="54"/>
      <c r="J2769" s="46">
        <v>67.119709999999998</v>
      </c>
      <c r="K2769" s="54">
        <v>12.065759999999999</v>
      </c>
      <c r="L2769" s="46">
        <v>22.521570000000001</v>
      </c>
      <c r="M2769" s="53">
        <f t="shared" si="172"/>
        <v>-10.455810000000001</v>
      </c>
      <c r="N2769" s="11">
        <v>2.247588551180868</v>
      </c>
      <c r="O2769" s="11">
        <v>4.1952784479898897</v>
      </c>
      <c r="P2769" s="11">
        <v>-1.947689896809023</v>
      </c>
      <c r="Q2769" s="26">
        <v>94830</v>
      </c>
      <c r="R2769">
        <v>24390</v>
      </c>
      <c r="S2769">
        <v>1810</v>
      </c>
      <c r="T2769" s="27">
        <f t="shared" si="173"/>
        <v>121030</v>
      </c>
      <c r="U2769" s="46" t="str">
        <f t="shared" si="174"/>
        <v>FL</v>
      </c>
      <c r="V2769">
        <f t="shared" si="175"/>
        <v>272025.64234942046</v>
      </c>
    </row>
    <row r="2770" spans="1:22" x14ac:dyDescent="0.2">
      <c r="A2770" s="24">
        <v>12069</v>
      </c>
      <c r="B2770" s="25" t="s">
        <v>2988</v>
      </c>
      <c r="C2770" s="46">
        <v>2990</v>
      </c>
      <c r="D2770" s="46">
        <v>2990</v>
      </c>
      <c r="E2770" s="53">
        <v>2990</v>
      </c>
      <c r="F2770" s="54">
        <v>2608.98</v>
      </c>
      <c r="G2770" s="46">
        <v>2608.98</v>
      </c>
      <c r="H2770" s="53">
        <v>2608.98</v>
      </c>
      <c r="I2770" s="54"/>
      <c r="J2770" s="46">
        <v>67.119709999999998</v>
      </c>
      <c r="K2770" s="54">
        <v>12.94528</v>
      </c>
      <c r="L2770" s="46">
        <v>21.12398</v>
      </c>
      <c r="M2770" s="53">
        <f t="shared" si="172"/>
        <v>-8.1786999999999992</v>
      </c>
      <c r="N2770" s="11">
        <v>2.4114239898548182</v>
      </c>
      <c r="O2770" s="11">
        <v>3.9349378409129332</v>
      </c>
      <c r="P2770" s="11">
        <v>-1.523513851058115</v>
      </c>
      <c r="Q2770" s="26">
        <v>43530</v>
      </c>
      <c r="R2770">
        <v>114040</v>
      </c>
      <c r="S2770">
        <v>20680</v>
      </c>
      <c r="T2770" s="27">
        <f t="shared" si="173"/>
        <v>178250</v>
      </c>
      <c r="U2770" s="46" t="str">
        <f t="shared" si="174"/>
        <v>FL</v>
      </c>
      <c r="V2770">
        <f t="shared" si="175"/>
        <v>429836.32619162137</v>
      </c>
    </row>
    <row r="2771" spans="1:22" x14ac:dyDescent="0.2">
      <c r="A2771" s="24">
        <v>12071</v>
      </c>
      <c r="B2771" s="25" t="s">
        <v>2989</v>
      </c>
      <c r="C2771" s="46">
        <v>2664</v>
      </c>
      <c r="D2771" s="46">
        <v>2664</v>
      </c>
      <c r="E2771" s="53">
        <v>2664</v>
      </c>
      <c r="F2771" s="54">
        <v>2348.1799999999998</v>
      </c>
      <c r="G2771" s="46">
        <v>2348.1799999999998</v>
      </c>
      <c r="H2771" s="53">
        <v>2348.1799999999998</v>
      </c>
      <c r="I2771" s="54"/>
      <c r="J2771" s="46">
        <v>67.119709999999998</v>
      </c>
      <c r="K2771" s="54">
        <v>12.038589999999999</v>
      </c>
      <c r="L2771" s="46">
        <v>22.046250000000001</v>
      </c>
      <c r="M2771" s="53">
        <f t="shared" si="172"/>
        <v>-10.007660000000001</v>
      </c>
      <c r="N2771" s="11">
        <v>2.2425273713682761</v>
      </c>
      <c r="O2771" s="11">
        <v>4.1067366743969052</v>
      </c>
      <c r="P2771" s="11">
        <v>-1.8642093030286311</v>
      </c>
      <c r="Q2771" s="26">
        <v>28150</v>
      </c>
      <c r="R2771">
        <v>24710</v>
      </c>
      <c r="S2771">
        <v>6090</v>
      </c>
      <c r="T2771" s="27">
        <f t="shared" si="173"/>
        <v>58950</v>
      </c>
      <c r="U2771" s="46" t="str">
        <f t="shared" si="174"/>
        <v>FL</v>
      </c>
      <c r="V2771">
        <f t="shared" si="175"/>
        <v>132196.98854215987</v>
      </c>
    </row>
    <row r="2772" spans="1:22" x14ac:dyDescent="0.2">
      <c r="A2772" s="24">
        <v>12081</v>
      </c>
      <c r="B2772" s="25" t="s">
        <v>2990</v>
      </c>
      <c r="C2772" s="46">
        <v>836</v>
      </c>
      <c r="D2772" s="46">
        <v>1066</v>
      </c>
      <c r="E2772" s="53">
        <v>856</v>
      </c>
      <c r="F2772" s="54">
        <v>606.14</v>
      </c>
      <c r="G2772" s="46">
        <v>836.14</v>
      </c>
      <c r="H2772" s="53">
        <v>626.14</v>
      </c>
      <c r="I2772" s="54"/>
      <c r="J2772" s="46">
        <v>67.119709999999998</v>
      </c>
      <c r="K2772" s="54">
        <v>11.80156</v>
      </c>
      <c r="L2772" s="46">
        <v>20.294530000000002</v>
      </c>
      <c r="M2772" s="53">
        <f t="shared" si="172"/>
        <v>-8.4929700000000015</v>
      </c>
      <c r="N2772" s="11">
        <v>2.19837383986372</v>
      </c>
      <c r="O2772" s="11">
        <v>3.7804293537743709</v>
      </c>
      <c r="P2772" s="11">
        <v>-1.5820555139106509</v>
      </c>
      <c r="Q2772" s="26">
        <v>85190</v>
      </c>
      <c r="R2772">
        <v>93590</v>
      </c>
      <c r="S2772">
        <v>8090</v>
      </c>
      <c r="T2772" s="27">
        <f t="shared" si="173"/>
        <v>186870</v>
      </c>
      <c r="U2772" s="46" t="str">
        <f t="shared" si="174"/>
        <v>FL</v>
      </c>
      <c r="V2772">
        <f t="shared" si="175"/>
        <v>410810.11945533339</v>
      </c>
    </row>
    <row r="2773" spans="1:22" x14ac:dyDescent="0.2">
      <c r="A2773" s="24">
        <v>12085</v>
      </c>
      <c r="B2773" s="25" t="s">
        <v>2991</v>
      </c>
      <c r="C2773" s="46">
        <v>2704</v>
      </c>
      <c r="D2773" s="46">
        <v>2704</v>
      </c>
      <c r="E2773" s="53">
        <v>1974</v>
      </c>
      <c r="F2773" s="54">
        <v>2204.1999999999998</v>
      </c>
      <c r="G2773" s="46">
        <v>2204.1999999999998</v>
      </c>
      <c r="H2773" s="53">
        <v>1474.2</v>
      </c>
      <c r="I2773" s="54"/>
      <c r="J2773" s="46">
        <v>67.119709999999998</v>
      </c>
      <c r="K2773" s="54">
        <v>13.402810000000001</v>
      </c>
      <c r="L2773" s="46">
        <v>23.420349999999999</v>
      </c>
      <c r="M2773" s="53">
        <f t="shared" si="172"/>
        <v>-10.017539999999999</v>
      </c>
      <c r="N2773" s="11">
        <v>2.4966518735373859</v>
      </c>
      <c r="O2773" s="11">
        <v>4.3627016055887768</v>
      </c>
      <c r="P2773" s="11">
        <v>-1.8660497320513909</v>
      </c>
      <c r="Q2773" s="26">
        <v>79150</v>
      </c>
      <c r="R2773">
        <v>47640</v>
      </c>
      <c r="S2773">
        <v>2600</v>
      </c>
      <c r="T2773" s="27">
        <f t="shared" si="173"/>
        <v>129390</v>
      </c>
      <c r="U2773" s="46" t="str">
        <f t="shared" si="174"/>
        <v>FL</v>
      </c>
      <c r="V2773">
        <f t="shared" si="175"/>
        <v>323041.78591700236</v>
      </c>
    </row>
    <row r="2774" spans="1:22" x14ac:dyDescent="0.2">
      <c r="A2774" s="24">
        <v>12086</v>
      </c>
      <c r="B2774" s="25" t="s">
        <v>2992</v>
      </c>
      <c r="C2774" s="46">
        <v>8047</v>
      </c>
      <c r="D2774" s="46">
        <v>8047</v>
      </c>
      <c r="E2774" s="53">
        <v>8047</v>
      </c>
      <c r="F2774" s="54">
        <v>7569.44</v>
      </c>
      <c r="G2774" s="46">
        <v>7569.44</v>
      </c>
      <c r="H2774" s="53">
        <v>7569.44</v>
      </c>
      <c r="I2774" s="54"/>
      <c r="J2774" s="46">
        <v>67.119709999999998</v>
      </c>
      <c r="K2774" s="54">
        <v>13.962260000000001</v>
      </c>
      <c r="L2774" s="46">
        <v>21.356919999999999</v>
      </c>
      <c r="M2774" s="53">
        <f t="shared" si="172"/>
        <v>-7.3946599999999982</v>
      </c>
      <c r="N2774" s="11">
        <v>2.600865235560013</v>
      </c>
      <c r="O2774" s="11">
        <v>3.9783294944111032</v>
      </c>
      <c r="P2774" s="11">
        <v>-1.377464258851089</v>
      </c>
      <c r="Q2774" s="26">
        <v>62090</v>
      </c>
      <c r="R2774">
        <v>1710</v>
      </c>
      <c r="S2774">
        <v>1350</v>
      </c>
      <c r="T2774" s="27">
        <f t="shared" si="173"/>
        <v>65150</v>
      </c>
      <c r="U2774" s="46" t="str">
        <f t="shared" si="174"/>
        <v>FL</v>
      </c>
      <c r="V2774">
        <f t="shared" si="175"/>
        <v>169446.37009673484</v>
      </c>
    </row>
    <row r="2775" spans="1:22" x14ac:dyDescent="0.2">
      <c r="A2775" s="24">
        <v>12089</v>
      </c>
      <c r="B2775" s="25" t="s">
        <v>2993</v>
      </c>
      <c r="C2775" s="46">
        <v>1690</v>
      </c>
      <c r="D2775" s="46">
        <v>1874</v>
      </c>
      <c r="E2775" s="53">
        <v>1059</v>
      </c>
      <c r="F2775" s="54">
        <v>1050.26</v>
      </c>
      <c r="G2775" s="46">
        <v>1234.26</v>
      </c>
      <c r="H2775" s="53">
        <v>419.26</v>
      </c>
      <c r="I2775" s="54"/>
      <c r="J2775" s="46">
        <v>67.119709999999998</v>
      </c>
      <c r="K2775" s="54">
        <v>15.2226</v>
      </c>
      <c r="L2775" s="46">
        <v>22.813089999999999</v>
      </c>
      <c r="M2775" s="53">
        <f t="shared" si="172"/>
        <v>-7.5904899999999991</v>
      </c>
      <c r="N2775" s="11">
        <v>2.8356391540363699</v>
      </c>
      <c r="O2775" s="11">
        <v>4.2495822808558046</v>
      </c>
      <c r="P2775" s="11">
        <v>-1.4139431268194349</v>
      </c>
      <c r="Q2775" s="26">
        <v>3150</v>
      </c>
      <c r="R2775">
        <v>9350</v>
      </c>
      <c r="S2775">
        <v>49710</v>
      </c>
      <c r="T2775" s="27">
        <f t="shared" si="173"/>
        <v>62210</v>
      </c>
      <c r="U2775" s="46" t="str">
        <f t="shared" si="174"/>
        <v>FL</v>
      </c>
      <c r="V2775">
        <f t="shared" si="175"/>
        <v>176405.11177260257</v>
      </c>
    </row>
    <row r="2776" spans="1:22" x14ac:dyDescent="0.2">
      <c r="A2776" s="24">
        <v>12093</v>
      </c>
      <c r="B2776" s="25" t="s">
        <v>2994</v>
      </c>
      <c r="C2776" s="46">
        <v>994</v>
      </c>
      <c r="D2776" s="46">
        <v>1506</v>
      </c>
      <c r="E2776" s="53">
        <v>726</v>
      </c>
      <c r="F2776" s="54">
        <v>669.08</v>
      </c>
      <c r="G2776" s="46">
        <v>1181.08</v>
      </c>
      <c r="H2776" s="53">
        <v>401.08</v>
      </c>
      <c r="I2776" s="54"/>
      <c r="J2776" s="46">
        <v>67.119709999999998</v>
      </c>
      <c r="K2776" s="54">
        <v>12.87581</v>
      </c>
      <c r="L2776" s="46">
        <v>20.75751</v>
      </c>
      <c r="M2776" s="53">
        <f t="shared" si="172"/>
        <v>-7.8817000000000004</v>
      </c>
      <c r="N2776" s="11">
        <v>2.3984832404407288</v>
      </c>
      <c r="O2776" s="11">
        <v>3.866672453871316</v>
      </c>
      <c r="P2776" s="11">
        <v>-1.4681892134305881</v>
      </c>
      <c r="Q2776" s="26">
        <v>26260</v>
      </c>
      <c r="R2776">
        <v>210250</v>
      </c>
      <c r="S2776">
        <v>4930</v>
      </c>
      <c r="T2776" s="27">
        <f t="shared" si="173"/>
        <v>241440</v>
      </c>
      <c r="U2776" s="46" t="str">
        <f t="shared" si="174"/>
        <v>FL</v>
      </c>
      <c r="V2776">
        <f t="shared" si="175"/>
        <v>579089.79357200954</v>
      </c>
    </row>
    <row r="2777" spans="1:22" x14ac:dyDescent="0.2">
      <c r="A2777" s="24">
        <v>12095</v>
      </c>
      <c r="B2777" s="25" t="s">
        <v>2995</v>
      </c>
      <c r="C2777" s="46">
        <v>1373</v>
      </c>
      <c r="D2777" s="46">
        <v>1760</v>
      </c>
      <c r="E2777" s="53">
        <v>1499</v>
      </c>
      <c r="F2777" s="54">
        <v>1115.28</v>
      </c>
      <c r="G2777" s="46">
        <v>1502.28</v>
      </c>
      <c r="H2777" s="53">
        <v>1241.28</v>
      </c>
      <c r="I2777" s="54"/>
      <c r="J2777" s="46">
        <v>67.119709999999998</v>
      </c>
      <c r="K2777" s="54">
        <v>11.99757</v>
      </c>
      <c r="L2777" s="46">
        <v>20.205120000000001</v>
      </c>
      <c r="M2777" s="53">
        <f t="shared" si="172"/>
        <v>-8.2075500000000012</v>
      </c>
      <c r="N2777" s="11">
        <v>2.234886237915477</v>
      </c>
      <c r="O2777" s="11">
        <v>3.7637742162313512</v>
      </c>
      <c r="P2777" s="11">
        <v>-1.528887978315874</v>
      </c>
      <c r="Q2777" s="26">
        <v>17480</v>
      </c>
      <c r="R2777">
        <v>49110</v>
      </c>
      <c r="S2777">
        <v>10280</v>
      </c>
      <c r="T2777" s="27">
        <f t="shared" si="173"/>
        <v>76870</v>
      </c>
      <c r="U2777" s="46" t="str">
        <f t="shared" si="174"/>
        <v>FL</v>
      </c>
      <c r="V2777">
        <f t="shared" si="175"/>
        <v>171795.70510856272</v>
      </c>
    </row>
    <row r="2778" spans="1:22" x14ac:dyDescent="0.2">
      <c r="A2778" s="24">
        <v>12097</v>
      </c>
      <c r="B2778" s="25" t="s">
        <v>2996</v>
      </c>
      <c r="C2778" s="46">
        <v>1293.1300000000001</v>
      </c>
      <c r="D2778" s="46">
        <v>1695.49</v>
      </c>
      <c r="E2778" s="53">
        <v>1134.31</v>
      </c>
      <c r="F2778" s="54">
        <v>1018.269</v>
      </c>
      <c r="G2778" s="46">
        <v>1420.625</v>
      </c>
      <c r="H2778" s="53">
        <v>859.44680000000005</v>
      </c>
      <c r="I2778" s="54"/>
      <c r="J2778" s="46">
        <v>67.119709999999998</v>
      </c>
      <c r="K2778" s="54">
        <v>11.824769999999999</v>
      </c>
      <c r="L2778" s="46">
        <v>19.363810000000001</v>
      </c>
      <c r="M2778" s="53">
        <f t="shared" si="172"/>
        <v>-7.5390400000000017</v>
      </c>
      <c r="N2778" s="11">
        <v>2.202697357841279</v>
      </c>
      <c r="O2778" s="11">
        <v>3.607056469152512</v>
      </c>
      <c r="P2778" s="11">
        <v>-1.4043591113112319</v>
      </c>
      <c r="Q2778" s="26">
        <v>20630</v>
      </c>
      <c r="R2778">
        <v>265290</v>
      </c>
      <c r="S2778">
        <v>9490</v>
      </c>
      <c r="T2778" s="27">
        <f t="shared" si="173"/>
        <v>295410</v>
      </c>
      <c r="U2778" s="46" t="str">
        <f t="shared" si="174"/>
        <v>FL</v>
      </c>
      <c r="V2778">
        <f t="shared" si="175"/>
        <v>650698.82647989225</v>
      </c>
    </row>
    <row r="2779" spans="1:22" x14ac:dyDescent="0.2">
      <c r="A2779" s="24">
        <v>12099</v>
      </c>
      <c r="B2779" s="25" t="s">
        <v>2997</v>
      </c>
      <c r="C2779" s="46">
        <v>2222</v>
      </c>
      <c r="D2779" s="46">
        <v>1628</v>
      </c>
      <c r="E2779" s="53">
        <v>1186</v>
      </c>
      <c r="F2779" s="54">
        <v>1744.44</v>
      </c>
      <c r="G2779" s="46">
        <v>1150.44</v>
      </c>
      <c r="H2779" s="53">
        <v>708.44</v>
      </c>
      <c r="I2779" s="54"/>
      <c r="J2779" s="46">
        <v>67.119709999999998</v>
      </c>
      <c r="K2779" s="54">
        <v>13.962260000000001</v>
      </c>
      <c r="L2779" s="46">
        <v>21.308579999999999</v>
      </c>
      <c r="M2779" s="53">
        <f t="shared" si="172"/>
        <v>-7.3463199999999986</v>
      </c>
      <c r="N2779" s="11">
        <v>2.600865235560013</v>
      </c>
      <c r="O2779" s="11">
        <v>3.9693248042329379</v>
      </c>
      <c r="P2779" s="11">
        <v>-1.3684595686729251</v>
      </c>
      <c r="Q2779" s="26">
        <v>455030</v>
      </c>
      <c r="R2779">
        <v>3380</v>
      </c>
      <c r="S2779">
        <v>3480</v>
      </c>
      <c r="T2779" s="27">
        <f t="shared" si="173"/>
        <v>461890</v>
      </c>
      <c r="U2779" s="46" t="str">
        <f t="shared" si="174"/>
        <v>FL</v>
      </c>
      <c r="V2779">
        <f t="shared" si="175"/>
        <v>1201313.6436528144</v>
      </c>
    </row>
    <row r="2780" spans="1:22" x14ac:dyDescent="0.2">
      <c r="A2780" s="24">
        <v>12101</v>
      </c>
      <c r="B2780" s="25" t="s">
        <v>2998</v>
      </c>
      <c r="C2780" s="46">
        <v>2465</v>
      </c>
      <c r="D2780" s="46">
        <v>3149</v>
      </c>
      <c r="E2780" s="53">
        <v>2046</v>
      </c>
      <c r="F2780" s="54">
        <v>2189.06</v>
      </c>
      <c r="G2780" s="46">
        <v>2873.06</v>
      </c>
      <c r="H2780" s="53">
        <v>1770.06</v>
      </c>
      <c r="I2780" s="54"/>
      <c r="J2780" s="46">
        <v>67.119709999999998</v>
      </c>
      <c r="K2780" s="54">
        <v>12.332140000000001</v>
      </c>
      <c r="L2780" s="46">
        <v>19.495349999999998</v>
      </c>
      <c r="M2780" s="53">
        <f t="shared" si="172"/>
        <v>-7.1632099999999976</v>
      </c>
      <c r="N2780" s="11">
        <v>2.2972093490637659</v>
      </c>
      <c r="O2780" s="11">
        <v>3.63155950899603</v>
      </c>
      <c r="P2780" s="11">
        <v>-1.3343501599322629</v>
      </c>
      <c r="Q2780" s="26">
        <v>11430</v>
      </c>
      <c r="R2780">
        <v>83700</v>
      </c>
      <c r="S2780">
        <v>5930</v>
      </c>
      <c r="T2780" s="27">
        <f t="shared" si="173"/>
        <v>101060</v>
      </c>
      <c r="U2780" s="46" t="str">
        <f t="shared" si="174"/>
        <v>FL</v>
      </c>
      <c r="V2780">
        <f t="shared" si="175"/>
        <v>232155.97681638418</v>
      </c>
    </row>
    <row r="2781" spans="1:22" x14ac:dyDescent="0.2">
      <c r="A2781" s="24">
        <v>12105</v>
      </c>
      <c r="B2781" s="25" t="s">
        <v>2999</v>
      </c>
      <c r="C2781" s="46">
        <v>1099</v>
      </c>
      <c r="D2781" s="46">
        <v>1571</v>
      </c>
      <c r="E2781" s="53">
        <v>908</v>
      </c>
      <c r="F2781" s="54">
        <v>867.7</v>
      </c>
      <c r="G2781" s="46">
        <v>1339.7</v>
      </c>
      <c r="H2781" s="53">
        <v>676.7</v>
      </c>
      <c r="I2781" s="54"/>
      <c r="J2781" s="46">
        <v>67.119709999999998</v>
      </c>
      <c r="K2781" s="54">
        <v>12.064349999999999</v>
      </c>
      <c r="L2781" s="46">
        <v>18.76285</v>
      </c>
      <c r="M2781" s="53">
        <f t="shared" si="172"/>
        <v>-6.698500000000001</v>
      </c>
      <c r="N2781" s="11">
        <v>2.2473258988608178</v>
      </c>
      <c r="O2781" s="11">
        <v>3.495110697338911</v>
      </c>
      <c r="P2781" s="11">
        <v>-1.2477847984780941</v>
      </c>
      <c r="Q2781" s="26">
        <v>120670</v>
      </c>
      <c r="R2781">
        <v>160970</v>
      </c>
      <c r="S2781">
        <v>85170</v>
      </c>
      <c r="T2781" s="27">
        <f t="shared" si="173"/>
        <v>366810</v>
      </c>
      <c r="U2781" s="46" t="str">
        <f t="shared" si="174"/>
        <v>FL</v>
      </c>
      <c r="V2781">
        <f t="shared" si="175"/>
        <v>824341.61296113662</v>
      </c>
    </row>
    <row r="2782" spans="1:22" x14ac:dyDescent="0.2">
      <c r="A2782" s="24">
        <v>12107</v>
      </c>
      <c r="B2782" s="25" t="s">
        <v>3000</v>
      </c>
      <c r="C2782" s="46">
        <v>1047</v>
      </c>
      <c r="D2782" s="46">
        <v>1772</v>
      </c>
      <c r="E2782" s="53">
        <v>907</v>
      </c>
      <c r="F2782" s="54">
        <v>523.08000000000004</v>
      </c>
      <c r="G2782" s="46">
        <v>1248.08</v>
      </c>
      <c r="H2782" s="53">
        <v>383.08</v>
      </c>
      <c r="I2782" s="54"/>
      <c r="J2782" s="46">
        <v>67.119709999999998</v>
      </c>
      <c r="K2782" s="54">
        <v>13.962669999999999</v>
      </c>
      <c r="L2782" s="46">
        <v>22.403680000000001</v>
      </c>
      <c r="M2782" s="53">
        <f t="shared" si="172"/>
        <v>-8.4410100000000021</v>
      </c>
      <c r="N2782" s="11">
        <v>2.600941609638892</v>
      </c>
      <c r="O2782" s="11">
        <v>4.1733181061383444</v>
      </c>
      <c r="P2782" s="11">
        <v>-1.572376496499452</v>
      </c>
      <c r="Q2782" s="26">
        <v>12630</v>
      </c>
      <c r="R2782">
        <v>23960</v>
      </c>
      <c r="S2782">
        <v>54490</v>
      </c>
      <c r="T2782" s="27">
        <f t="shared" si="173"/>
        <v>91080</v>
      </c>
      <c r="U2782" s="46" t="str">
        <f t="shared" si="174"/>
        <v>FL</v>
      </c>
      <c r="V2782">
        <f t="shared" si="175"/>
        <v>236893.76180591027</v>
      </c>
    </row>
    <row r="2783" spans="1:22" x14ac:dyDescent="0.2">
      <c r="A2783" s="24">
        <v>12109</v>
      </c>
      <c r="B2783" s="25" t="s">
        <v>3001</v>
      </c>
      <c r="C2783" s="46">
        <v>1073</v>
      </c>
      <c r="D2783" s="46">
        <v>1392</v>
      </c>
      <c r="E2783" s="53">
        <v>1133</v>
      </c>
      <c r="F2783" s="54">
        <v>522.72</v>
      </c>
      <c r="G2783" s="46">
        <v>841.72</v>
      </c>
      <c r="H2783" s="53">
        <v>582.72</v>
      </c>
      <c r="I2783" s="54"/>
      <c r="J2783" s="46">
        <v>67.119709999999998</v>
      </c>
      <c r="K2783" s="54">
        <v>14.217499999999999</v>
      </c>
      <c r="L2783" s="46">
        <v>22.632459999999998</v>
      </c>
      <c r="M2783" s="53">
        <f t="shared" si="172"/>
        <v>-8.4149599999999989</v>
      </c>
      <c r="N2783" s="11">
        <v>2.6484108938362758</v>
      </c>
      <c r="O2783" s="11">
        <v>4.2159348421532457</v>
      </c>
      <c r="P2783" s="11">
        <v>-1.567523948316969</v>
      </c>
      <c r="Q2783" s="26">
        <v>19710</v>
      </c>
      <c r="R2783">
        <v>10300</v>
      </c>
      <c r="S2783">
        <v>44740</v>
      </c>
      <c r="T2783" s="27">
        <f t="shared" si="173"/>
        <v>74750</v>
      </c>
      <c r="U2783" s="46" t="str">
        <f t="shared" si="174"/>
        <v>FL</v>
      </c>
      <c r="V2783">
        <f t="shared" si="175"/>
        <v>197968.71431426163</v>
      </c>
    </row>
    <row r="2784" spans="1:22" x14ac:dyDescent="0.2">
      <c r="A2784" s="24">
        <v>12111</v>
      </c>
      <c r="B2784" s="25" t="s">
        <v>3002</v>
      </c>
      <c r="C2784" s="46">
        <v>1844</v>
      </c>
      <c r="D2784" s="46">
        <v>2783</v>
      </c>
      <c r="E2784" s="53">
        <v>1694</v>
      </c>
      <c r="F2784" s="54">
        <v>1418.46</v>
      </c>
      <c r="G2784" s="46">
        <v>2357.46</v>
      </c>
      <c r="H2784" s="53">
        <v>1268.46</v>
      </c>
      <c r="I2784" s="54"/>
      <c r="J2784" s="46">
        <v>67.119709999999998</v>
      </c>
      <c r="K2784" s="54">
        <v>12.40164</v>
      </c>
      <c r="L2784" s="46">
        <v>24.627109999999998</v>
      </c>
      <c r="M2784" s="53">
        <f t="shared" si="172"/>
        <v>-12.225469999999998</v>
      </c>
      <c r="N2784" s="11">
        <v>2.3101556868250901</v>
      </c>
      <c r="O2784" s="11">
        <v>4.5874947359032383</v>
      </c>
      <c r="P2784" s="11">
        <v>-2.2773390490781491</v>
      </c>
      <c r="Q2784" s="26">
        <v>134130</v>
      </c>
      <c r="R2784">
        <v>45070</v>
      </c>
      <c r="S2784">
        <v>2480</v>
      </c>
      <c r="T2784" s="27">
        <f t="shared" si="173"/>
        <v>181680</v>
      </c>
      <c r="U2784" s="46" t="str">
        <f t="shared" si="174"/>
        <v>FL</v>
      </c>
      <c r="V2784">
        <f t="shared" si="175"/>
        <v>419709.08518238238</v>
      </c>
    </row>
    <row r="2785" spans="1:22" x14ac:dyDescent="0.2">
      <c r="A2785" s="24">
        <v>12115</v>
      </c>
      <c r="B2785" s="25" t="s">
        <v>3003</v>
      </c>
      <c r="C2785" s="46">
        <v>2342</v>
      </c>
      <c r="D2785" s="46">
        <v>2342</v>
      </c>
      <c r="E2785" s="53">
        <v>1782</v>
      </c>
      <c r="F2785" s="54">
        <v>2055.8200000000002</v>
      </c>
      <c r="G2785" s="46">
        <v>2055.8200000000002</v>
      </c>
      <c r="H2785" s="53">
        <v>1495.82</v>
      </c>
      <c r="I2785" s="54"/>
      <c r="J2785" s="46">
        <v>67.119709999999998</v>
      </c>
      <c r="K2785" s="54">
        <v>11.91681</v>
      </c>
      <c r="L2785" s="46">
        <v>20.692139999999998</v>
      </c>
      <c r="M2785" s="53">
        <f t="shared" si="172"/>
        <v>-8.7753299999999985</v>
      </c>
      <c r="N2785" s="11">
        <v>2.2198424071585778</v>
      </c>
      <c r="O2785" s="11">
        <v>3.8544954452460258</v>
      </c>
      <c r="P2785" s="11">
        <v>-1.634653038087448</v>
      </c>
      <c r="Q2785" s="26">
        <v>5890</v>
      </c>
      <c r="R2785">
        <v>42050</v>
      </c>
      <c r="S2785">
        <v>3450</v>
      </c>
      <c r="T2785" s="27">
        <f t="shared" si="173"/>
        <v>51390</v>
      </c>
      <c r="U2785" s="46" t="str">
        <f t="shared" si="174"/>
        <v>FL</v>
      </c>
      <c r="V2785">
        <f t="shared" si="175"/>
        <v>114077.70130387931</v>
      </c>
    </row>
    <row r="2786" spans="1:22" x14ac:dyDescent="0.2">
      <c r="A2786" s="24">
        <v>12117</v>
      </c>
      <c r="B2786" s="25" t="s">
        <v>3004</v>
      </c>
      <c r="C2786" s="46">
        <v>844</v>
      </c>
      <c r="D2786" s="46">
        <v>1556</v>
      </c>
      <c r="E2786" s="53">
        <v>974</v>
      </c>
      <c r="F2786" s="54">
        <v>662.9</v>
      </c>
      <c r="G2786" s="46">
        <v>1374.9</v>
      </c>
      <c r="H2786" s="53">
        <v>792.9</v>
      </c>
      <c r="I2786" s="54"/>
      <c r="J2786" s="46">
        <v>67.119709999999998</v>
      </c>
      <c r="K2786" s="54">
        <v>11.54913</v>
      </c>
      <c r="L2786" s="46">
        <v>18.509219999999999</v>
      </c>
      <c r="M2786" s="53">
        <f t="shared" si="172"/>
        <v>-6.9600899999999992</v>
      </c>
      <c r="N2786" s="11">
        <v>2.1513516234451449</v>
      </c>
      <c r="O2786" s="11">
        <v>3.4478649470309319</v>
      </c>
      <c r="P2786" s="11">
        <v>-1.2965133235857871</v>
      </c>
      <c r="Q2786" s="26">
        <v>3220</v>
      </c>
      <c r="R2786">
        <v>9740</v>
      </c>
      <c r="S2786">
        <v>3050</v>
      </c>
      <c r="T2786" s="27">
        <f t="shared" si="173"/>
        <v>16010</v>
      </c>
      <c r="U2786" s="46" t="str">
        <f t="shared" si="174"/>
        <v>FL</v>
      </c>
      <c r="V2786">
        <f t="shared" si="175"/>
        <v>34443.139491356771</v>
      </c>
    </row>
    <row r="2787" spans="1:22" x14ac:dyDescent="0.2">
      <c r="A2787" s="24">
        <v>12119</v>
      </c>
      <c r="B2787" s="25" t="s">
        <v>3005</v>
      </c>
      <c r="C2787" s="46">
        <v>603</v>
      </c>
      <c r="D2787" s="46">
        <v>1733</v>
      </c>
      <c r="E2787" s="53">
        <v>1338</v>
      </c>
      <c r="F2787" s="54">
        <v>308.58</v>
      </c>
      <c r="G2787" s="46">
        <v>1438.58</v>
      </c>
      <c r="H2787" s="53">
        <v>1043.58</v>
      </c>
      <c r="I2787" s="54"/>
      <c r="J2787" s="46">
        <v>67.119709999999998</v>
      </c>
      <c r="K2787" s="54">
        <v>12.35615</v>
      </c>
      <c r="L2787" s="46">
        <v>20.037929999999999</v>
      </c>
      <c r="M2787" s="53">
        <f t="shared" si="172"/>
        <v>-7.6817799999999998</v>
      </c>
      <c r="N2787" s="11">
        <v>2.3016818896342608</v>
      </c>
      <c r="O2787" s="11">
        <v>3.732630357090116</v>
      </c>
      <c r="P2787" s="11">
        <v>-1.4309484674558559</v>
      </c>
      <c r="Q2787" s="26">
        <v>1530</v>
      </c>
      <c r="R2787">
        <v>101550</v>
      </c>
      <c r="S2787">
        <v>5670</v>
      </c>
      <c r="T2787" s="27">
        <f t="shared" si="173"/>
        <v>108750</v>
      </c>
      <c r="U2787" s="46" t="str">
        <f t="shared" si="174"/>
        <v>FL</v>
      </c>
      <c r="V2787">
        <f t="shared" si="175"/>
        <v>250307.90549772585</v>
      </c>
    </row>
    <row r="2788" spans="1:22" x14ac:dyDescent="0.2">
      <c r="A2788" s="24">
        <v>12123</v>
      </c>
      <c r="B2788" s="25" t="s">
        <v>3006</v>
      </c>
      <c r="C2788" s="46">
        <v>1241.1600000000001</v>
      </c>
      <c r="D2788" s="46">
        <v>1299.5</v>
      </c>
      <c r="E2788" s="53">
        <v>1149.93</v>
      </c>
      <c r="F2788" s="54">
        <v>730.10580000000004</v>
      </c>
      <c r="G2788" s="46">
        <v>788.44010000000003</v>
      </c>
      <c r="H2788" s="53">
        <v>638.87630000000001</v>
      </c>
      <c r="I2788" s="54"/>
      <c r="J2788" s="46">
        <v>67.119709999999998</v>
      </c>
      <c r="K2788" s="54">
        <v>15.65821</v>
      </c>
      <c r="L2788" s="46">
        <v>22.461870000000001</v>
      </c>
      <c r="M2788" s="53">
        <f t="shared" si="172"/>
        <v>-6.8036600000000007</v>
      </c>
      <c r="N2788" s="11">
        <v>2.9167838186724899</v>
      </c>
      <c r="O2788" s="11">
        <v>4.1841576369920332</v>
      </c>
      <c r="P2788" s="11">
        <v>-1.267373818319544</v>
      </c>
      <c r="Q2788" s="26">
        <v>11600</v>
      </c>
      <c r="R2788">
        <v>7150</v>
      </c>
      <c r="S2788">
        <v>63420</v>
      </c>
      <c r="T2788" s="27">
        <f t="shared" si="173"/>
        <v>82170</v>
      </c>
      <c r="U2788" s="46" t="str">
        <f t="shared" si="174"/>
        <v>FL</v>
      </c>
      <c r="V2788">
        <f t="shared" si="175"/>
        <v>239672.12638031848</v>
      </c>
    </row>
    <row r="2789" spans="1:22" x14ac:dyDescent="0.2">
      <c r="A2789" s="24">
        <v>12127</v>
      </c>
      <c r="B2789" s="25" t="s">
        <v>3007</v>
      </c>
      <c r="C2789" s="46">
        <v>1980</v>
      </c>
      <c r="D2789" s="46">
        <v>2106</v>
      </c>
      <c r="E2789" s="53">
        <v>1903</v>
      </c>
      <c r="F2789" s="54">
        <v>1554.6</v>
      </c>
      <c r="G2789" s="46">
        <v>1680.6</v>
      </c>
      <c r="H2789" s="53">
        <v>1477.6</v>
      </c>
      <c r="I2789" s="54"/>
      <c r="J2789" s="46">
        <v>67.119709999999998</v>
      </c>
      <c r="K2789" s="54">
        <v>13.158530000000001</v>
      </c>
      <c r="L2789" s="46">
        <v>21.537310000000002</v>
      </c>
      <c r="M2789" s="53">
        <f t="shared" si="172"/>
        <v>-8.3787800000000008</v>
      </c>
      <c r="N2789" s="11">
        <v>2.4511478247843468</v>
      </c>
      <c r="O2789" s="11">
        <v>4.0119322263357819</v>
      </c>
      <c r="P2789" s="11">
        <v>-1.5607844015514341</v>
      </c>
      <c r="Q2789" s="26">
        <v>5590</v>
      </c>
      <c r="R2789">
        <v>28450</v>
      </c>
      <c r="S2789">
        <v>55080</v>
      </c>
      <c r="T2789" s="27">
        <f t="shared" si="173"/>
        <v>89120</v>
      </c>
      <c r="U2789" s="46" t="str">
        <f t="shared" si="174"/>
        <v>FL</v>
      </c>
      <c r="V2789">
        <f t="shared" si="175"/>
        <v>218446.29414478099</v>
      </c>
    </row>
    <row r="2790" spans="1:22" x14ac:dyDescent="0.2">
      <c r="A2790" s="24">
        <v>12129</v>
      </c>
      <c r="B2790" s="25" t="s">
        <v>3008</v>
      </c>
      <c r="C2790" s="46">
        <v>587.303</v>
      </c>
      <c r="D2790" s="46">
        <v>791.47400000000005</v>
      </c>
      <c r="E2790" s="53">
        <v>415.57400000000001</v>
      </c>
      <c r="F2790" s="54">
        <v>333.52679999999998</v>
      </c>
      <c r="G2790" s="46">
        <v>537.69759999999997</v>
      </c>
      <c r="H2790" s="53">
        <v>161.798</v>
      </c>
      <c r="I2790" s="54"/>
      <c r="J2790" s="46">
        <v>67.119709999999998</v>
      </c>
      <c r="K2790" s="54">
        <v>14.03313</v>
      </c>
      <c r="L2790" s="46">
        <v>22.979379999999999</v>
      </c>
      <c r="M2790" s="53">
        <f t="shared" si="172"/>
        <v>-8.9462499999999991</v>
      </c>
      <c r="N2790" s="11">
        <v>2.6140667745117399</v>
      </c>
      <c r="O2790" s="11">
        <v>4.2805584895799864</v>
      </c>
      <c r="P2790" s="11">
        <v>-1.6664917150682459</v>
      </c>
      <c r="Q2790" s="26">
        <v>5690</v>
      </c>
      <c r="R2790">
        <v>2890</v>
      </c>
      <c r="S2790">
        <v>10700</v>
      </c>
      <c r="T2790" s="27">
        <f t="shared" si="173"/>
        <v>19280</v>
      </c>
      <c r="U2790" s="46" t="str">
        <f t="shared" si="174"/>
        <v>FL</v>
      </c>
      <c r="V2790">
        <f t="shared" si="175"/>
        <v>50399.207412586344</v>
      </c>
    </row>
    <row r="2791" spans="1:22" x14ac:dyDescent="0.2">
      <c r="A2791" s="24">
        <v>39129</v>
      </c>
      <c r="B2791" s="25" t="s">
        <v>3009</v>
      </c>
      <c r="C2791" s="46">
        <v>1048</v>
      </c>
      <c r="D2791" s="46">
        <v>923</v>
      </c>
      <c r="E2791" s="53">
        <v>0</v>
      </c>
      <c r="F2791" s="54">
        <v>642.38</v>
      </c>
      <c r="G2791" s="46">
        <v>517.38</v>
      </c>
      <c r="H2791" s="53">
        <v>0</v>
      </c>
      <c r="I2791" s="54">
        <v>67.086690000000004</v>
      </c>
      <c r="J2791" s="46">
        <v>67.086690000000004</v>
      </c>
      <c r="K2791" s="54">
        <v>21.841429999999999</v>
      </c>
      <c r="L2791" s="46">
        <v>20.049579999999999</v>
      </c>
      <c r="M2791" s="53">
        <f t="shared" si="172"/>
        <v>1.7918500000000002</v>
      </c>
      <c r="N2791" s="11">
        <v>4.0685831650404403</v>
      </c>
      <c r="O2791" s="11">
        <v>3.7348004985997481</v>
      </c>
      <c r="P2791" s="11">
        <v>0.33378266644069149</v>
      </c>
      <c r="Q2791" s="26">
        <v>238520</v>
      </c>
      <c r="R2791">
        <v>26680</v>
      </c>
      <c r="S2791">
        <v>640</v>
      </c>
      <c r="T2791" s="27">
        <f t="shared" si="173"/>
        <v>265840</v>
      </c>
      <c r="U2791" s="46" t="str">
        <f t="shared" si="174"/>
        <v>OH</v>
      </c>
      <c r="V2791">
        <f t="shared" si="175"/>
        <v>1081592.1485943506</v>
      </c>
    </row>
    <row r="2792" spans="1:22" x14ac:dyDescent="0.2">
      <c r="A2792" s="24">
        <v>51075</v>
      </c>
      <c r="B2792" s="25" t="s">
        <v>3010</v>
      </c>
      <c r="C2792" s="46">
        <v>3136</v>
      </c>
      <c r="D2792" s="46">
        <v>3136</v>
      </c>
      <c r="E2792" s="53">
        <v>2189</v>
      </c>
      <c r="F2792" s="54">
        <v>2838.62</v>
      </c>
      <c r="G2792" s="46">
        <v>2838.62</v>
      </c>
      <c r="H2792" s="53">
        <v>1891.62</v>
      </c>
      <c r="I2792" s="54">
        <v>67.086690000000004</v>
      </c>
      <c r="J2792" s="46">
        <v>67.086690000000004</v>
      </c>
      <c r="K2792" s="54">
        <v>11.59671</v>
      </c>
      <c r="L2792" s="46">
        <v>18.869520000000001</v>
      </c>
      <c r="M2792" s="53">
        <f t="shared" si="172"/>
        <v>-7.2728100000000016</v>
      </c>
      <c r="N2792" s="11">
        <v>2.16021474216002</v>
      </c>
      <c r="O2792" s="11">
        <v>3.5149809973245301</v>
      </c>
      <c r="P2792" s="11">
        <v>-1.354766255164509</v>
      </c>
      <c r="Q2792" s="26">
        <v>3850</v>
      </c>
      <c r="R2792">
        <v>33640</v>
      </c>
      <c r="S2792">
        <v>3490</v>
      </c>
      <c r="T2792" s="27">
        <f t="shared" si="173"/>
        <v>40980</v>
      </c>
      <c r="U2792" s="46" t="str">
        <f t="shared" si="174"/>
        <v>VA</v>
      </c>
      <c r="V2792">
        <f t="shared" si="175"/>
        <v>88525.600133717613</v>
      </c>
    </row>
    <row r="2793" spans="1:22" x14ac:dyDescent="0.2">
      <c r="A2793" s="24">
        <v>51117</v>
      </c>
      <c r="B2793" s="25" t="s">
        <v>3011</v>
      </c>
      <c r="C2793" s="46">
        <v>1197</v>
      </c>
      <c r="D2793" s="46">
        <v>812</v>
      </c>
      <c r="E2793" s="53">
        <v>366</v>
      </c>
      <c r="F2793" s="54">
        <v>879.6</v>
      </c>
      <c r="G2793" s="46">
        <v>494.6</v>
      </c>
      <c r="H2793" s="53">
        <v>48.600009999999997</v>
      </c>
      <c r="I2793" s="54">
        <v>66.96011</v>
      </c>
      <c r="J2793" s="46">
        <v>66.96011</v>
      </c>
      <c r="K2793" s="54">
        <v>11.775539999999999</v>
      </c>
      <c r="L2793" s="46">
        <v>18.07375</v>
      </c>
      <c r="M2793" s="53">
        <f t="shared" si="172"/>
        <v>-6.298210000000001</v>
      </c>
      <c r="N2793" s="11">
        <v>2.193526880028474</v>
      </c>
      <c r="O2793" s="11">
        <v>3.3667463613485769</v>
      </c>
      <c r="P2793" s="11">
        <v>-1.173219481320104</v>
      </c>
      <c r="Q2793" s="26">
        <v>5320</v>
      </c>
      <c r="R2793">
        <v>78640</v>
      </c>
      <c r="S2793">
        <v>21920</v>
      </c>
      <c r="T2793" s="27">
        <f t="shared" si="173"/>
        <v>105880</v>
      </c>
      <c r="U2793" s="46" t="str">
        <f t="shared" si="174"/>
        <v>VA</v>
      </c>
      <c r="V2793">
        <f t="shared" si="175"/>
        <v>232250.62605741483</v>
      </c>
    </row>
    <row r="2794" spans="1:22" x14ac:dyDescent="0.2">
      <c r="A2794" s="24">
        <v>1007</v>
      </c>
      <c r="B2794" s="25" t="s">
        <v>3012</v>
      </c>
      <c r="C2794" s="46">
        <v>1403</v>
      </c>
      <c r="D2794" s="46">
        <v>1403</v>
      </c>
      <c r="E2794" s="53">
        <v>1403</v>
      </c>
      <c r="F2794" s="54">
        <v>1011.66</v>
      </c>
      <c r="G2794" s="46">
        <v>1011.66</v>
      </c>
      <c r="H2794" s="53">
        <v>1011.66</v>
      </c>
      <c r="I2794" s="54">
        <v>66.833529999999996</v>
      </c>
      <c r="J2794" s="46">
        <v>66.833529999999996</v>
      </c>
      <c r="K2794" s="54">
        <v>11.662280000000001</v>
      </c>
      <c r="L2794" s="46">
        <v>16.631049999999998</v>
      </c>
      <c r="M2794" s="53">
        <f t="shared" si="172"/>
        <v>-4.9687699999999975</v>
      </c>
      <c r="N2794" s="11">
        <v>2.172429006433545</v>
      </c>
      <c r="O2794" s="11">
        <v>3.0980027428124361</v>
      </c>
      <c r="P2794" s="11">
        <v>-0.92557373637888984</v>
      </c>
      <c r="Q2794" s="26">
        <v>3590</v>
      </c>
      <c r="R2794">
        <v>24570</v>
      </c>
      <c r="S2794">
        <v>7800</v>
      </c>
      <c r="T2794" s="27">
        <f t="shared" si="173"/>
        <v>35960</v>
      </c>
      <c r="U2794" s="46" t="str">
        <f t="shared" si="174"/>
        <v>AL</v>
      </c>
      <c r="V2794">
        <f t="shared" si="175"/>
        <v>78120.547071350273</v>
      </c>
    </row>
    <row r="2795" spans="1:22" x14ac:dyDescent="0.2">
      <c r="A2795" s="24">
        <v>28099</v>
      </c>
      <c r="B2795" s="25" t="s">
        <v>3013</v>
      </c>
      <c r="C2795" s="46">
        <v>363</v>
      </c>
      <c r="D2795" s="46">
        <v>206</v>
      </c>
      <c r="E2795" s="53">
        <v>147</v>
      </c>
      <c r="F2795" s="54">
        <v>54.16</v>
      </c>
      <c r="G2795" s="46">
        <v>0</v>
      </c>
      <c r="H2795" s="53">
        <v>0</v>
      </c>
      <c r="I2795" s="54">
        <v>66.833529999999996</v>
      </c>
      <c r="J2795" s="46">
        <v>66.833529999999996</v>
      </c>
      <c r="K2795" s="54">
        <v>11.33803</v>
      </c>
      <c r="L2795" s="46">
        <v>16.339980000000001</v>
      </c>
      <c r="M2795" s="53">
        <f t="shared" si="172"/>
        <v>-5.0019500000000008</v>
      </c>
      <c r="N2795" s="11">
        <v>2.1120282867341311</v>
      </c>
      <c r="O2795" s="11">
        <v>3.0437827351550468</v>
      </c>
      <c r="P2795" s="11">
        <v>-0.93175444842091526</v>
      </c>
      <c r="Q2795" s="26">
        <v>1980</v>
      </c>
      <c r="R2795">
        <v>72340</v>
      </c>
      <c r="S2795">
        <v>90</v>
      </c>
      <c r="T2795" s="27">
        <f t="shared" si="173"/>
        <v>74410</v>
      </c>
      <c r="U2795" s="46" t="str">
        <f t="shared" si="174"/>
        <v>MS</v>
      </c>
      <c r="V2795">
        <f t="shared" si="175"/>
        <v>157156.02481588669</v>
      </c>
    </row>
    <row r="2796" spans="1:22" x14ac:dyDescent="0.2">
      <c r="A2796" s="24">
        <v>37057</v>
      </c>
      <c r="B2796" s="25" t="s">
        <v>3014</v>
      </c>
      <c r="C2796" s="46">
        <v>3690</v>
      </c>
      <c r="D2796" s="46">
        <v>3690</v>
      </c>
      <c r="E2796" s="53">
        <v>1989</v>
      </c>
      <c r="F2796" s="54">
        <v>3447.3</v>
      </c>
      <c r="G2796" s="46">
        <v>3447.3</v>
      </c>
      <c r="H2796" s="53">
        <v>1746.3</v>
      </c>
      <c r="I2796" s="54">
        <v>66.833529999999996</v>
      </c>
      <c r="J2796" s="46">
        <v>66.833529999999996</v>
      </c>
      <c r="K2796" s="54">
        <v>11.5665</v>
      </c>
      <c r="L2796" s="46">
        <v>18.307220000000001</v>
      </c>
      <c r="M2796" s="53">
        <f t="shared" si="172"/>
        <v>-6.7407200000000014</v>
      </c>
      <c r="N2796" s="11">
        <v>2.15458727649427</v>
      </c>
      <c r="O2796" s="11">
        <v>3.410236742314567</v>
      </c>
      <c r="P2796" s="11">
        <v>-1.255649465820297</v>
      </c>
      <c r="Q2796" s="26">
        <v>2790</v>
      </c>
      <c r="R2796">
        <v>89310</v>
      </c>
      <c r="S2796">
        <v>22620</v>
      </c>
      <c r="T2796" s="27">
        <f t="shared" si="173"/>
        <v>114720</v>
      </c>
      <c r="U2796" s="46" t="str">
        <f t="shared" si="174"/>
        <v>NC</v>
      </c>
      <c r="V2796">
        <f t="shared" si="175"/>
        <v>247174.25235942265</v>
      </c>
    </row>
    <row r="2797" spans="1:22" x14ac:dyDescent="0.2">
      <c r="A2797" s="24">
        <v>45027</v>
      </c>
      <c r="B2797" s="25" t="s">
        <v>3015</v>
      </c>
      <c r="C2797" s="46">
        <v>379</v>
      </c>
      <c r="D2797" s="46">
        <v>605</v>
      </c>
      <c r="E2797" s="53">
        <v>170</v>
      </c>
      <c r="F2797" s="54">
        <v>9.2999880000000008</v>
      </c>
      <c r="G2797" s="46">
        <v>235.3</v>
      </c>
      <c r="H2797" s="53">
        <v>0</v>
      </c>
      <c r="I2797" s="54">
        <v>66.706950000000006</v>
      </c>
      <c r="J2797" s="46">
        <v>66.706950000000006</v>
      </c>
      <c r="K2797" s="54">
        <v>12.49729</v>
      </c>
      <c r="L2797" s="46">
        <v>19.818670000000001</v>
      </c>
      <c r="M2797" s="53">
        <f t="shared" si="172"/>
        <v>-7.3213800000000013</v>
      </c>
      <c r="N2797" s="11">
        <v>2.327973200593012</v>
      </c>
      <c r="O2797" s="11">
        <v>3.6917869899311548</v>
      </c>
      <c r="P2797" s="11">
        <v>-1.363813789338143</v>
      </c>
      <c r="Q2797" s="26">
        <v>76150</v>
      </c>
      <c r="R2797">
        <v>41160</v>
      </c>
      <c r="S2797">
        <v>24150</v>
      </c>
      <c r="T2797" s="27">
        <f t="shared" si="173"/>
        <v>141460</v>
      </c>
      <c r="U2797" s="46" t="str">
        <f t="shared" si="174"/>
        <v>SC</v>
      </c>
      <c r="V2797">
        <f t="shared" si="175"/>
        <v>329315.08895588748</v>
      </c>
    </row>
    <row r="2798" spans="1:22" x14ac:dyDescent="0.2">
      <c r="A2798" s="24">
        <v>5097</v>
      </c>
      <c r="B2798" s="25" t="s">
        <v>3016</v>
      </c>
      <c r="C2798" s="46">
        <v>499</v>
      </c>
      <c r="D2798" s="46">
        <v>240</v>
      </c>
      <c r="E2798" s="53">
        <v>303</v>
      </c>
      <c r="F2798" s="54">
        <v>168.7</v>
      </c>
      <c r="G2798" s="46">
        <v>0</v>
      </c>
      <c r="H2798" s="53">
        <v>0</v>
      </c>
      <c r="I2798" s="54"/>
      <c r="J2798" s="46">
        <v>66.684359999999998</v>
      </c>
      <c r="K2798" s="54">
        <v>11.727209999999999</v>
      </c>
      <c r="L2798" s="46">
        <v>16.713730000000002</v>
      </c>
      <c r="M2798" s="53">
        <f t="shared" si="172"/>
        <v>-4.9865200000000023</v>
      </c>
      <c r="N2798" s="11">
        <v>2.184524052632721</v>
      </c>
      <c r="O2798" s="11">
        <v>3.1134042277923819</v>
      </c>
      <c r="P2798" s="11">
        <v>-0.92888017515966059</v>
      </c>
      <c r="Q2798" s="26">
        <v>120</v>
      </c>
      <c r="R2798">
        <v>47260</v>
      </c>
      <c r="S2798">
        <v>4870</v>
      </c>
      <c r="T2798" s="27">
        <f t="shared" si="173"/>
        <v>52250</v>
      </c>
      <c r="U2798" s="46" t="str">
        <f t="shared" si="174"/>
        <v>AR</v>
      </c>
      <c r="V2798">
        <f t="shared" si="175"/>
        <v>114141.38175005968</v>
      </c>
    </row>
    <row r="2799" spans="1:22" x14ac:dyDescent="0.2">
      <c r="A2799" s="24">
        <v>28067</v>
      </c>
      <c r="B2799" s="25" t="s">
        <v>3017</v>
      </c>
      <c r="C2799" s="46">
        <v>456</v>
      </c>
      <c r="D2799" s="46">
        <v>313</v>
      </c>
      <c r="E2799" s="53">
        <v>268</v>
      </c>
      <c r="F2799" s="54">
        <v>101.1</v>
      </c>
      <c r="G2799" s="46">
        <v>0</v>
      </c>
      <c r="H2799" s="53">
        <v>0</v>
      </c>
      <c r="I2799" s="54">
        <v>66.453800000000001</v>
      </c>
      <c r="J2799" s="46">
        <v>66.453800000000001</v>
      </c>
      <c r="K2799" s="54">
        <v>11.523339999999999</v>
      </c>
      <c r="L2799" s="46">
        <v>16.858160000000002</v>
      </c>
      <c r="M2799" s="53">
        <f t="shared" si="172"/>
        <v>-5.3348200000000023</v>
      </c>
      <c r="N2799" s="11">
        <v>2.1465475076053679</v>
      </c>
      <c r="O2799" s="11">
        <v>3.1403083941645829</v>
      </c>
      <c r="P2799" s="11">
        <v>-0.99376088655921557</v>
      </c>
      <c r="Q2799" s="26">
        <v>4670</v>
      </c>
      <c r="R2799">
        <v>79670</v>
      </c>
      <c r="S2799">
        <v>870</v>
      </c>
      <c r="T2799" s="27">
        <f t="shared" si="173"/>
        <v>85210</v>
      </c>
      <c r="U2799" s="46" t="str">
        <f t="shared" si="174"/>
        <v>MS</v>
      </c>
      <c r="V2799">
        <f t="shared" si="175"/>
        <v>182907.31312305341</v>
      </c>
    </row>
    <row r="2800" spans="1:22" x14ac:dyDescent="0.2">
      <c r="A2800" s="24">
        <v>51135</v>
      </c>
      <c r="B2800" s="25" t="s">
        <v>3018</v>
      </c>
      <c r="C2800" s="46">
        <v>1456</v>
      </c>
      <c r="D2800" s="46">
        <v>1236</v>
      </c>
      <c r="E2800" s="53">
        <v>387</v>
      </c>
      <c r="F2800" s="54">
        <v>1148.8399999999999</v>
      </c>
      <c r="G2800" s="46">
        <v>928.84</v>
      </c>
      <c r="H2800" s="53">
        <v>79.84</v>
      </c>
      <c r="I2800" s="54">
        <v>66.453800000000001</v>
      </c>
      <c r="J2800" s="46">
        <v>66.453800000000001</v>
      </c>
      <c r="K2800" s="54">
        <v>11.92487</v>
      </c>
      <c r="L2800" s="46">
        <v>17.166540000000001</v>
      </c>
      <c r="M2800" s="53">
        <f t="shared" si="172"/>
        <v>-5.2416700000000009</v>
      </c>
      <c r="N2800" s="11">
        <v>2.2213438097824092</v>
      </c>
      <c r="O2800" s="11">
        <v>3.1977528781766269</v>
      </c>
      <c r="P2800" s="11">
        <v>-0.97640906839421815</v>
      </c>
      <c r="Q2800" s="26">
        <v>2210</v>
      </c>
      <c r="R2800">
        <v>34850</v>
      </c>
      <c r="S2800">
        <v>5310</v>
      </c>
      <c r="T2800" s="27">
        <f t="shared" si="173"/>
        <v>42370</v>
      </c>
      <c r="U2800" s="46" t="str">
        <f t="shared" si="174"/>
        <v>VA</v>
      </c>
      <c r="V2800">
        <f t="shared" si="175"/>
        <v>94118.33722048068</v>
      </c>
    </row>
    <row r="2801" spans="1:22" x14ac:dyDescent="0.2">
      <c r="A2801" s="24">
        <v>48009</v>
      </c>
      <c r="B2801" s="25" t="s">
        <v>3019</v>
      </c>
      <c r="C2801" s="46">
        <v>505</v>
      </c>
      <c r="D2801" s="46">
        <v>505</v>
      </c>
      <c r="E2801" s="53">
        <v>374</v>
      </c>
      <c r="F2801" s="54">
        <v>305.62</v>
      </c>
      <c r="G2801" s="46">
        <v>305.62</v>
      </c>
      <c r="H2801" s="53">
        <v>174.62</v>
      </c>
      <c r="I2801" s="54"/>
      <c r="J2801" s="46">
        <v>66.374110000000002</v>
      </c>
      <c r="K2801" s="54">
        <v>11.4861</v>
      </c>
      <c r="L2801" s="46">
        <v>15.411049999999999</v>
      </c>
      <c r="M2801" s="53">
        <f t="shared" si="172"/>
        <v>-3.9249499999999991</v>
      </c>
      <c r="N2801" s="11">
        <v>2.1396105059041921</v>
      </c>
      <c r="O2801" s="11">
        <v>2.8707432885848809</v>
      </c>
      <c r="P2801" s="11">
        <v>-0.7311327826806886</v>
      </c>
      <c r="Q2801" s="26">
        <v>73040</v>
      </c>
      <c r="R2801">
        <v>4600</v>
      </c>
      <c r="S2801">
        <v>334190</v>
      </c>
      <c r="T2801" s="27">
        <f t="shared" si="173"/>
        <v>411830</v>
      </c>
      <c r="U2801" s="46" t="str">
        <f t="shared" si="174"/>
        <v>TX</v>
      </c>
      <c r="V2801">
        <f t="shared" si="175"/>
        <v>881155.79464652343</v>
      </c>
    </row>
    <row r="2802" spans="1:22" x14ac:dyDescent="0.2">
      <c r="A2802" s="24">
        <v>45023</v>
      </c>
      <c r="B2802" s="25" t="s">
        <v>3020</v>
      </c>
      <c r="C2802" s="46">
        <v>1179</v>
      </c>
      <c r="D2802" s="46">
        <v>1179</v>
      </c>
      <c r="E2802" s="53">
        <v>654</v>
      </c>
      <c r="F2802" s="54">
        <v>580.46</v>
      </c>
      <c r="G2802" s="46">
        <v>580.46</v>
      </c>
      <c r="H2802" s="53">
        <v>55.46002</v>
      </c>
      <c r="I2802" s="54">
        <v>66.327219999999997</v>
      </c>
      <c r="J2802" s="46">
        <v>66.327219999999997</v>
      </c>
      <c r="K2802" s="54">
        <v>13.683120000000001</v>
      </c>
      <c r="L2802" s="46">
        <v>22.241029999999999</v>
      </c>
      <c r="M2802" s="53">
        <f t="shared" si="172"/>
        <v>-8.5579099999999979</v>
      </c>
      <c r="N2802" s="11">
        <v>2.5488675273197838</v>
      </c>
      <c r="O2802" s="11">
        <v>4.1430199502120226</v>
      </c>
      <c r="P2802" s="11">
        <v>-1.594152422892239</v>
      </c>
      <c r="Q2802" s="26">
        <v>840</v>
      </c>
      <c r="R2802">
        <v>54080</v>
      </c>
      <c r="S2802">
        <v>32190</v>
      </c>
      <c r="T2802" s="27">
        <f t="shared" si="173"/>
        <v>87110</v>
      </c>
      <c r="U2802" s="46" t="str">
        <f t="shared" si="174"/>
        <v>SC</v>
      </c>
      <c r="V2802">
        <f t="shared" si="175"/>
        <v>222031.85030482637</v>
      </c>
    </row>
    <row r="2803" spans="1:22" x14ac:dyDescent="0.2">
      <c r="A2803" s="24">
        <v>9003</v>
      </c>
      <c r="B2803" s="25" t="s">
        <v>3021</v>
      </c>
      <c r="C2803" s="46">
        <v>6149</v>
      </c>
      <c r="D2803" s="46">
        <v>5341</v>
      </c>
      <c r="E2803" s="53">
        <v>5528</v>
      </c>
      <c r="F2803" s="54">
        <v>5806.74</v>
      </c>
      <c r="G2803" s="46">
        <v>4998.74</v>
      </c>
      <c r="H2803" s="53">
        <v>5185.74</v>
      </c>
      <c r="I2803" s="54"/>
      <c r="J2803" s="46">
        <v>66.249099999999999</v>
      </c>
      <c r="K2803" s="54">
        <v>24.240120000000001</v>
      </c>
      <c r="L2803" s="46">
        <v>22.569690000000001</v>
      </c>
      <c r="M2803" s="53">
        <f t="shared" si="172"/>
        <v>1.6704299999999996</v>
      </c>
      <c r="N2803" s="11">
        <v>4.5154069193528121</v>
      </c>
      <c r="O2803" s="11">
        <v>4.2042421569549964</v>
      </c>
      <c r="P2803" s="11">
        <v>0.31116476239781471</v>
      </c>
      <c r="Q2803" s="26">
        <v>13870</v>
      </c>
      <c r="R2803">
        <v>34350</v>
      </c>
      <c r="S2803">
        <v>840</v>
      </c>
      <c r="T2803" s="27">
        <f t="shared" si="173"/>
        <v>49060</v>
      </c>
      <c r="U2803" s="46" t="str">
        <f t="shared" si="174"/>
        <v>CT</v>
      </c>
      <c r="V2803">
        <f t="shared" si="175"/>
        <v>221525.86346344897</v>
      </c>
    </row>
    <row r="2804" spans="1:22" x14ac:dyDescent="0.2">
      <c r="A2804" s="24">
        <v>31107</v>
      </c>
      <c r="B2804" s="25" t="s">
        <v>3022</v>
      </c>
      <c r="C2804" s="46">
        <v>497</v>
      </c>
      <c r="D2804" s="46">
        <v>328</v>
      </c>
      <c r="E2804" s="53">
        <v>0</v>
      </c>
      <c r="F2804" s="54">
        <v>349.98</v>
      </c>
      <c r="G2804" s="46">
        <v>180.98</v>
      </c>
      <c r="H2804" s="53">
        <v>0</v>
      </c>
      <c r="I2804" s="54">
        <v>66.200640000000007</v>
      </c>
      <c r="J2804" s="46">
        <v>66.200640000000007</v>
      </c>
      <c r="K2804" s="54">
        <v>14.57033</v>
      </c>
      <c r="L2804" s="46">
        <v>11.61608</v>
      </c>
      <c r="M2804" s="53">
        <f t="shared" si="172"/>
        <v>2.95425</v>
      </c>
      <c r="N2804" s="11">
        <v>2.7141354456683322</v>
      </c>
      <c r="O2804" s="11">
        <v>2.1638229516914849</v>
      </c>
      <c r="P2804" s="11">
        <v>0.55031249397684678</v>
      </c>
      <c r="Q2804" s="26">
        <v>197800</v>
      </c>
      <c r="R2804">
        <v>8910</v>
      </c>
      <c r="S2804">
        <v>309970</v>
      </c>
      <c r="T2804" s="27">
        <f t="shared" si="173"/>
        <v>516680</v>
      </c>
      <c r="U2804" s="46" t="str">
        <f t="shared" si="174"/>
        <v>NE</v>
      </c>
      <c r="V2804">
        <f t="shared" si="175"/>
        <v>1402339.5020679138</v>
      </c>
    </row>
    <row r="2805" spans="1:22" x14ac:dyDescent="0.2">
      <c r="A2805" s="24">
        <v>45067</v>
      </c>
      <c r="B2805" s="25" t="s">
        <v>3023</v>
      </c>
      <c r="C2805" s="46">
        <v>1259</v>
      </c>
      <c r="D2805" s="46">
        <v>1147</v>
      </c>
      <c r="E2805" s="53">
        <v>302</v>
      </c>
      <c r="F2805" s="54">
        <v>903.18</v>
      </c>
      <c r="G2805" s="46">
        <v>791.18</v>
      </c>
      <c r="H2805" s="53">
        <v>0</v>
      </c>
      <c r="I2805" s="54">
        <v>66.200640000000007</v>
      </c>
      <c r="J2805" s="46">
        <v>66.200640000000007</v>
      </c>
      <c r="K2805" s="54">
        <v>12.33817</v>
      </c>
      <c r="L2805" s="46">
        <v>19.67192</v>
      </c>
      <c r="M2805" s="53">
        <f t="shared" si="172"/>
        <v>-7.3337500000000002</v>
      </c>
      <c r="N2805" s="11">
        <v>2.2983326068580219</v>
      </c>
      <c r="O2805" s="11">
        <v>3.6644506580394389</v>
      </c>
      <c r="P2805" s="11">
        <v>-1.366118051181417</v>
      </c>
      <c r="Q2805" s="26">
        <v>51500</v>
      </c>
      <c r="R2805">
        <v>11550</v>
      </c>
      <c r="S2805">
        <v>31310</v>
      </c>
      <c r="T2805" s="27">
        <f t="shared" si="173"/>
        <v>94360</v>
      </c>
      <c r="U2805" s="46" t="str">
        <f t="shared" si="174"/>
        <v>SC</v>
      </c>
      <c r="V2805">
        <f t="shared" si="175"/>
        <v>216870.66478312295</v>
      </c>
    </row>
    <row r="2806" spans="1:22" x14ac:dyDescent="0.2">
      <c r="A2806" s="24">
        <v>12121</v>
      </c>
      <c r="B2806" s="25" t="s">
        <v>3024</v>
      </c>
      <c r="C2806" s="46">
        <v>751</v>
      </c>
      <c r="D2806" s="46">
        <v>878</v>
      </c>
      <c r="E2806" s="53">
        <v>391</v>
      </c>
      <c r="F2806" s="54">
        <v>182</v>
      </c>
      <c r="G2806" s="46">
        <v>309</v>
      </c>
      <c r="H2806" s="53">
        <v>0</v>
      </c>
      <c r="I2806" s="54">
        <v>66.074060000000003</v>
      </c>
      <c r="J2806" s="46">
        <v>66.074060000000003</v>
      </c>
      <c r="K2806" s="54">
        <v>14.567690000000001</v>
      </c>
      <c r="L2806" s="46">
        <v>21.024940000000001</v>
      </c>
      <c r="M2806" s="53">
        <f t="shared" si="172"/>
        <v>-6.4572500000000002</v>
      </c>
      <c r="N2806" s="11">
        <v>2.713643671111643</v>
      </c>
      <c r="O2806" s="11">
        <v>3.9164888439074441</v>
      </c>
      <c r="P2806" s="11">
        <v>-1.2028451727958001</v>
      </c>
      <c r="Q2806" s="26">
        <v>49850</v>
      </c>
      <c r="R2806">
        <v>76120</v>
      </c>
      <c r="S2806">
        <v>91080</v>
      </c>
      <c r="T2806" s="27">
        <f t="shared" si="173"/>
        <v>217050</v>
      </c>
      <c r="U2806" s="46" t="str">
        <f t="shared" si="174"/>
        <v>FL</v>
      </c>
      <c r="V2806">
        <f t="shared" si="175"/>
        <v>588996.35881478211</v>
      </c>
    </row>
    <row r="2807" spans="1:22" x14ac:dyDescent="0.2">
      <c r="A2807" s="24">
        <v>48347</v>
      </c>
      <c r="B2807" s="25" t="s">
        <v>3025</v>
      </c>
      <c r="C2807" s="46">
        <v>987</v>
      </c>
      <c r="D2807" s="46">
        <v>874</v>
      </c>
      <c r="E2807" s="53">
        <v>243</v>
      </c>
      <c r="F2807" s="54">
        <v>811.64</v>
      </c>
      <c r="G2807" s="46">
        <v>698.64</v>
      </c>
      <c r="H2807" s="53">
        <v>67.640010000000004</v>
      </c>
      <c r="I2807" s="54">
        <v>66.074060000000003</v>
      </c>
      <c r="J2807" s="46">
        <v>66.074060000000003</v>
      </c>
      <c r="K2807" s="54">
        <v>11.501480000000001</v>
      </c>
      <c r="L2807" s="46">
        <v>16.674109999999999</v>
      </c>
      <c r="M2807" s="53">
        <f t="shared" si="172"/>
        <v>-5.1726299999999981</v>
      </c>
      <c r="N2807" s="11">
        <v>2.1424754652533888</v>
      </c>
      <c r="O2807" s="11">
        <v>3.1060238838772212</v>
      </c>
      <c r="P2807" s="11">
        <v>-0.96354841862383223</v>
      </c>
      <c r="Q2807" s="26">
        <v>890</v>
      </c>
      <c r="R2807">
        <v>107380</v>
      </c>
      <c r="S2807">
        <v>31590</v>
      </c>
      <c r="T2807" s="27">
        <f t="shared" si="173"/>
        <v>139860</v>
      </c>
      <c r="U2807" s="46" t="str">
        <f t="shared" si="174"/>
        <v>TX</v>
      </c>
      <c r="V2807">
        <f t="shared" si="175"/>
        <v>299646.61857033893</v>
      </c>
    </row>
    <row r="2808" spans="1:22" x14ac:dyDescent="0.2">
      <c r="A2808" s="24">
        <v>9005</v>
      </c>
      <c r="B2808" s="25" t="s">
        <v>3026</v>
      </c>
      <c r="C2808" s="46">
        <v>5467</v>
      </c>
      <c r="D2808" s="46">
        <v>3451</v>
      </c>
      <c r="E2808" s="53">
        <v>4730</v>
      </c>
      <c r="F2808" s="54">
        <v>5233.28</v>
      </c>
      <c r="G2808" s="46">
        <v>3217.28</v>
      </c>
      <c r="H2808" s="53">
        <v>4496.28</v>
      </c>
      <c r="I2808" s="54"/>
      <c r="J2808" s="46">
        <v>66.054990000000004</v>
      </c>
      <c r="K2808" s="54">
        <v>23.756399999999999</v>
      </c>
      <c r="L2808" s="46">
        <v>21.97082</v>
      </c>
      <c r="M2808" s="53">
        <f t="shared" si="172"/>
        <v>1.7855799999999995</v>
      </c>
      <c r="N2808" s="11">
        <v>4.4253004085339978</v>
      </c>
      <c r="O2808" s="11">
        <v>4.092685706665443</v>
      </c>
      <c r="P2808" s="11">
        <v>0.33261470186855469</v>
      </c>
      <c r="Q2808" s="26">
        <v>7460</v>
      </c>
      <c r="R2808">
        <v>63070</v>
      </c>
      <c r="S2808">
        <v>1020</v>
      </c>
      <c r="T2808" s="27">
        <f t="shared" si="173"/>
        <v>71550</v>
      </c>
      <c r="U2808" s="46" t="str">
        <f t="shared" si="174"/>
        <v>CT</v>
      </c>
      <c r="V2808">
        <f t="shared" si="175"/>
        <v>316630.24423060752</v>
      </c>
    </row>
    <row r="2809" spans="1:22" x14ac:dyDescent="0.2">
      <c r="A2809" s="24">
        <v>37029</v>
      </c>
      <c r="B2809" s="25" t="s">
        <v>3027</v>
      </c>
      <c r="C2809" s="46">
        <v>868</v>
      </c>
      <c r="D2809" s="46">
        <v>1549</v>
      </c>
      <c r="E2809" s="53">
        <v>114</v>
      </c>
      <c r="F2809" s="54">
        <v>660.24</v>
      </c>
      <c r="G2809" s="46">
        <v>1341.24</v>
      </c>
      <c r="H2809" s="53">
        <v>0</v>
      </c>
      <c r="I2809" s="54"/>
      <c r="J2809" s="46">
        <v>65.70881</v>
      </c>
      <c r="K2809" s="54">
        <v>11.53154</v>
      </c>
      <c r="L2809" s="46">
        <v>18.234749999999998</v>
      </c>
      <c r="M2809" s="53">
        <f t="shared" si="172"/>
        <v>-6.7032099999999986</v>
      </c>
      <c r="N2809" s="11">
        <v>2.148074989182962</v>
      </c>
      <c r="O2809" s="11">
        <v>3.3967371581769679</v>
      </c>
      <c r="P2809" s="11">
        <v>-1.248662168994005</v>
      </c>
      <c r="Q2809" s="26">
        <v>28170</v>
      </c>
      <c r="R2809">
        <v>28520</v>
      </c>
      <c r="S2809">
        <v>0</v>
      </c>
      <c r="T2809" s="27">
        <f t="shared" si="173"/>
        <v>56690</v>
      </c>
      <c r="U2809" s="46" t="str">
        <f t="shared" si="174"/>
        <v>NC</v>
      </c>
      <c r="V2809">
        <f t="shared" si="175"/>
        <v>121774.37113678212</v>
      </c>
    </row>
    <row r="2810" spans="1:22" x14ac:dyDescent="0.2">
      <c r="A2810" s="24">
        <v>13033</v>
      </c>
      <c r="B2810" s="25" t="s">
        <v>3028</v>
      </c>
      <c r="C2810" s="46">
        <v>592</v>
      </c>
      <c r="D2810" s="46">
        <v>702</v>
      </c>
      <c r="E2810" s="53">
        <v>142</v>
      </c>
      <c r="F2810" s="54">
        <v>67.179990000000004</v>
      </c>
      <c r="G2810" s="46">
        <v>177.18</v>
      </c>
      <c r="H2810" s="53">
        <v>0</v>
      </c>
      <c r="I2810" s="54">
        <v>65.694320000000005</v>
      </c>
      <c r="J2810" s="46">
        <v>65.694320000000005</v>
      </c>
      <c r="K2810" s="54">
        <v>13.22001</v>
      </c>
      <c r="L2810" s="46">
        <v>19.72186</v>
      </c>
      <c r="M2810" s="53">
        <f t="shared" si="172"/>
        <v>-6.5018499999999992</v>
      </c>
      <c r="N2810" s="11">
        <v>2.4626002110514871</v>
      </c>
      <c r="O2810" s="11">
        <v>3.6737533934034752</v>
      </c>
      <c r="P2810" s="11">
        <v>-1.2111531823519881</v>
      </c>
      <c r="Q2810" s="26">
        <v>113990</v>
      </c>
      <c r="R2810">
        <v>27470</v>
      </c>
      <c r="S2810">
        <v>69340</v>
      </c>
      <c r="T2810" s="27">
        <f t="shared" si="173"/>
        <v>210800</v>
      </c>
      <c r="U2810" s="46" t="str">
        <f t="shared" si="174"/>
        <v>GA</v>
      </c>
      <c r="V2810">
        <f t="shared" si="175"/>
        <v>519116.12448965345</v>
      </c>
    </row>
    <row r="2811" spans="1:22" x14ac:dyDescent="0.2">
      <c r="A2811" s="24">
        <v>38005</v>
      </c>
      <c r="B2811" s="25" t="s">
        <v>3029</v>
      </c>
      <c r="C2811" s="46">
        <v>320</v>
      </c>
      <c r="D2811" s="46">
        <v>320</v>
      </c>
      <c r="E2811" s="53">
        <v>320</v>
      </c>
      <c r="F2811" s="54">
        <v>265.12</v>
      </c>
      <c r="G2811" s="46">
        <v>265.12</v>
      </c>
      <c r="H2811" s="53">
        <v>265.12</v>
      </c>
      <c r="I2811" s="54">
        <v>65.694320000000005</v>
      </c>
      <c r="J2811" s="46">
        <v>65.694320000000005</v>
      </c>
      <c r="K2811" s="54">
        <v>0</v>
      </c>
      <c r="L2811" s="46">
        <v>0</v>
      </c>
      <c r="M2811" s="53">
        <f t="shared" si="172"/>
        <v>0</v>
      </c>
      <c r="N2811" s="11">
        <v>0</v>
      </c>
      <c r="O2811" s="11">
        <v>0</v>
      </c>
      <c r="P2811" s="11">
        <v>0</v>
      </c>
      <c r="Q2811" s="26">
        <v>0</v>
      </c>
      <c r="R2811">
        <v>0</v>
      </c>
      <c r="S2811">
        <v>0</v>
      </c>
      <c r="T2811" s="27">
        <f t="shared" si="173"/>
        <v>0</v>
      </c>
      <c r="U2811" s="46" t="str">
        <f t="shared" si="174"/>
        <v>ND</v>
      </c>
      <c r="V2811">
        <f t="shared" si="175"/>
        <v>0</v>
      </c>
    </row>
    <row r="2812" spans="1:22" x14ac:dyDescent="0.2">
      <c r="A2812" s="24">
        <v>51183</v>
      </c>
      <c r="B2812" s="25" t="s">
        <v>3030</v>
      </c>
      <c r="C2812" s="46">
        <v>1389.39</v>
      </c>
      <c r="D2812" s="46">
        <v>1344.7</v>
      </c>
      <c r="E2812" s="53">
        <v>488.89499999999998</v>
      </c>
      <c r="F2812" s="54">
        <v>1008.783</v>
      </c>
      <c r="G2812" s="46">
        <v>964.08969999999999</v>
      </c>
      <c r="H2812" s="53">
        <v>108.2867</v>
      </c>
      <c r="I2812" s="54">
        <v>65.694320000000005</v>
      </c>
      <c r="J2812" s="46">
        <v>65.694320000000005</v>
      </c>
      <c r="K2812" s="54">
        <v>13.531879999999999</v>
      </c>
      <c r="L2812" s="46">
        <v>21.088830000000002</v>
      </c>
      <c r="M2812" s="53">
        <f t="shared" si="172"/>
        <v>-7.5569500000000023</v>
      </c>
      <c r="N2812" s="11">
        <v>2.520694806125213</v>
      </c>
      <c r="O2812" s="11">
        <v>3.9283901607358032</v>
      </c>
      <c r="P2812" s="11">
        <v>-1.407695354610589</v>
      </c>
      <c r="Q2812" s="26">
        <v>49250</v>
      </c>
      <c r="R2812">
        <v>30920</v>
      </c>
      <c r="S2812">
        <v>340</v>
      </c>
      <c r="T2812" s="27">
        <f t="shared" si="173"/>
        <v>80510</v>
      </c>
      <c r="U2812" s="46" t="str">
        <f t="shared" si="174"/>
        <v>VA</v>
      </c>
      <c r="V2812">
        <f t="shared" si="175"/>
        <v>202941.1388411409</v>
      </c>
    </row>
    <row r="2813" spans="1:22" x14ac:dyDescent="0.2">
      <c r="A2813" s="24">
        <v>45013</v>
      </c>
      <c r="B2813" s="25" t="s">
        <v>3031</v>
      </c>
      <c r="C2813" s="46">
        <v>1772</v>
      </c>
      <c r="D2813" s="46">
        <v>1772</v>
      </c>
      <c r="E2813" s="53">
        <v>1554</v>
      </c>
      <c r="F2813" s="54">
        <v>1285.8800000000001</v>
      </c>
      <c r="G2813" s="46">
        <v>1285.8800000000001</v>
      </c>
      <c r="H2813" s="53">
        <v>1067.8800000000001</v>
      </c>
      <c r="I2813" s="54"/>
      <c r="J2813" s="46">
        <v>65.629620000000003</v>
      </c>
      <c r="K2813" s="54">
        <v>13.25455</v>
      </c>
      <c r="L2813" s="46">
        <v>21.46022</v>
      </c>
      <c r="M2813" s="53">
        <f t="shared" si="172"/>
        <v>-8.2056699999999996</v>
      </c>
      <c r="N2813" s="11">
        <v>2.4690342615015028</v>
      </c>
      <c r="O2813" s="11">
        <v>3.9975720367239762</v>
      </c>
      <c r="P2813" s="11">
        <v>-1.528537775222474</v>
      </c>
      <c r="Q2813" s="26">
        <v>7290</v>
      </c>
      <c r="R2813">
        <v>5860</v>
      </c>
      <c r="S2813">
        <v>15540</v>
      </c>
      <c r="T2813" s="27">
        <f t="shared" si="173"/>
        <v>28690</v>
      </c>
      <c r="U2813" s="46" t="str">
        <f t="shared" si="174"/>
        <v>SC</v>
      </c>
      <c r="V2813">
        <f t="shared" si="175"/>
        <v>70836.592962478113</v>
      </c>
    </row>
    <row r="2814" spans="1:22" x14ac:dyDescent="0.2">
      <c r="A2814" s="24">
        <v>12047</v>
      </c>
      <c r="B2814" s="25" t="s">
        <v>3032</v>
      </c>
      <c r="C2814" s="46">
        <v>1129</v>
      </c>
      <c r="D2814" s="46">
        <v>1129</v>
      </c>
      <c r="E2814" s="53">
        <v>906</v>
      </c>
      <c r="F2814" s="54">
        <v>464.6</v>
      </c>
      <c r="G2814" s="46">
        <v>464.6</v>
      </c>
      <c r="H2814" s="53">
        <v>241.6</v>
      </c>
      <c r="I2814" s="54">
        <v>65.188010000000006</v>
      </c>
      <c r="J2814" s="46">
        <v>65.188010000000006</v>
      </c>
      <c r="K2814" s="54">
        <v>15.46571</v>
      </c>
      <c r="L2814" s="46">
        <v>22.042570000000001</v>
      </c>
      <c r="M2814" s="53">
        <f t="shared" si="172"/>
        <v>-6.5768600000000017</v>
      </c>
      <c r="N2814" s="11">
        <v>2.8809252572472399</v>
      </c>
      <c r="O2814" s="11">
        <v>4.1060511704693994</v>
      </c>
      <c r="P2814" s="11">
        <v>-1.2251259132221599</v>
      </c>
      <c r="Q2814" s="26">
        <v>21360</v>
      </c>
      <c r="R2814">
        <v>16460</v>
      </c>
      <c r="S2814">
        <v>47480</v>
      </c>
      <c r="T2814" s="27">
        <f t="shared" si="173"/>
        <v>85300</v>
      </c>
      <c r="U2814" s="46" t="str">
        <f t="shared" si="174"/>
        <v>FL</v>
      </c>
      <c r="V2814">
        <f t="shared" si="175"/>
        <v>245742.92444318958</v>
      </c>
    </row>
    <row r="2815" spans="1:22" x14ac:dyDescent="0.2">
      <c r="A2815" s="24">
        <v>47029</v>
      </c>
      <c r="B2815" s="25" t="s">
        <v>3033</v>
      </c>
      <c r="C2815" s="46">
        <v>2289</v>
      </c>
      <c r="D2815" s="46">
        <v>1187</v>
      </c>
      <c r="E2815" s="53">
        <v>719</v>
      </c>
      <c r="F2815" s="54">
        <v>2054.66</v>
      </c>
      <c r="G2815" s="46">
        <v>952.66</v>
      </c>
      <c r="H2815" s="53">
        <v>484.66</v>
      </c>
      <c r="I2815" s="54"/>
      <c r="J2815" s="46">
        <v>65.101299999999995</v>
      </c>
      <c r="K2815" s="54">
        <v>11.526759999999999</v>
      </c>
      <c r="L2815" s="46">
        <v>16.14725</v>
      </c>
      <c r="M2815" s="53">
        <f t="shared" si="172"/>
        <v>-4.6204900000000002</v>
      </c>
      <c r="N2815" s="11">
        <v>2.1471845791901698</v>
      </c>
      <c r="O2815" s="11">
        <v>3.0078813297343281</v>
      </c>
      <c r="P2815" s="11">
        <v>-0.86069675054415873</v>
      </c>
      <c r="Q2815" s="26">
        <v>2230</v>
      </c>
      <c r="R2815">
        <v>46330</v>
      </c>
      <c r="S2815">
        <v>3570</v>
      </c>
      <c r="T2815" s="27">
        <f t="shared" si="173"/>
        <v>52130</v>
      </c>
      <c r="U2815" s="46" t="str">
        <f t="shared" si="174"/>
        <v>TN</v>
      </c>
      <c r="V2815">
        <f t="shared" si="175"/>
        <v>111932.73211318355</v>
      </c>
    </row>
    <row r="2816" spans="1:22" x14ac:dyDescent="0.2">
      <c r="A2816" s="24">
        <v>27031</v>
      </c>
      <c r="B2816" s="25" t="s">
        <v>3034</v>
      </c>
      <c r="C2816" s="46">
        <v>401.24400000000003</v>
      </c>
      <c r="D2816" s="46">
        <v>401.24400000000003</v>
      </c>
      <c r="E2816" s="53">
        <v>47.540700000000001</v>
      </c>
      <c r="F2816" s="54">
        <v>383.81200000000001</v>
      </c>
      <c r="G2816" s="46">
        <v>383.81200000000001</v>
      </c>
      <c r="H2816" s="53">
        <v>30.109110000000001</v>
      </c>
      <c r="I2816" s="54"/>
      <c r="J2816" s="46">
        <v>65.092600000000004</v>
      </c>
      <c r="K2816" s="54">
        <v>15.518879999999999</v>
      </c>
      <c r="L2816" s="46">
        <v>13.092499999999999</v>
      </c>
      <c r="M2816" s="53">
        <f t="shared" si="172"/>
        <v>2.42638</v>
      </c>
      <c r="N2816" s="11">
        <v>2.890829671330255</v>
      </c>
      <c r="O2816" s="11">
        <v>2.438847872519883</v>
      </c>
      <c r="P2816" s="11">
        <v>0.45198179881037198</v>
      </c>
      <c r="Q2816" s="26">
        <v>190</v>
      </c>
      <c r="R2816">
        <v>480</v>
      </c>
      <c r="S2816">
        <v>500</v>
      </c>
      <c r="T2816" s="27">
        <f t="shared" si="173"/>
        <v>1170</v>
      </c>
      <c r="U2816" s="46" t="str">
        <f t="shared" si="174"/>
        <v>MN</v>
      </c>
      <c r="V2816">
        <f t="shared" si="175"/>
        <v>3382.2707154563982</v>
      </c>
    </row>
    <row r="2817" spans="1:22" x14ac:dyDescent="0.2">
      <c r="A2817" s="24">
        <v>47155</v>
      </c>
      <c r="B2817" s="25" t="s">
        <v>3035</v>
      </c>
      <c r="C2817" s="46">
        <v>4230</v>
      </c>
      <c r="D2817" s="46">
        <v>4230</v>
      </c>
      <c r="E2817" s="53">
        <v>3391</v>
      </c>
      <c r="F2817" s="54">
        <v>3995.56</v>
      </c>
      <c r="G2817" s="46">
        <v>3995.56</v>
      </c>
      <c r="H2817" s="53">
        <v>3156.56</v>
      </c>
      <c r="I2817" s="54"/>
      <c r="J2817" s="46">
        <v>65.016249999999999</v>
      </c>
      <c r="K2817" s="54">
        <v>11.603859999999999</v>
      </c>
      <c r="L2817" s="46">
        <v>16.305060000000001</v>
      </c>
      <c r="M2817" s="53">
        <f t="shared" si="172"/>
        <v>-4.7012000000000018</v>
      </c>
      <c r="N2817" s="11">
        <v>2.1615466315843861</v>
      </c>
      <c r="O2817" s="11">
        <v>3.037277898973386</v>
      </c>
      <c r="P2817" s="11">
        <v>-0.87573126738899998</v>
      </c>
      <c r="Q2817" s="26">
        <v>1090</v>
      </c>
      <c r="R2817">
        <v>55380</v>
      </c>
      <c r="S2817">
        <v>2590</v>
      </c>
      <c r="T2817" s="27">
        <f t="shared" si="173"/>
        <v>59060</v>
      </c>
      <c r="U2817" s="46" t="str">
        <f t="shared" si="174"/>
        <v>TN</v>
      </c>
      <c r="V2817">
        <f t="shared" si="175"/>
        <v>127660.94406137384</v>
      </c>
    </row>
    <row r="2818" spans="1:22" x14ac:dyDescent="0.2">
      <c r="A2818" s="24">
        <v>21177</v>
      </c>
      <c r="B2818" s="25" t="s">
        <v>3036</v>
      </c>
      <c r="C2818" s="46">
        <v>603</v>
      </c>
      <c r="D2818" s="46">
        <v>701</v>
      </c>
      <c r="E2818" s="53">
        <v>67</v>
      </c>
      <c r="F2818" s="54">
        <v>301.5</v>
      </c>
      <c r="G2818" s="46">
        <v>399.5</v>
      </c>
      <c r="H2818" s="53">
        <v>0</v>
      </c>
      <c r="I2818" s="54">
        <v>64.934849999999997</v>
      </c>
      <c r="J2818" s="46">
        <v>64.934849999999997</v>
      </c>
      <c r="K2818" s="54">
        <v>12.65831</v>
      </c>
      <c r="L2818" s="46">
        <v>18.000710000000002</v>
      </c>
      <c r="M2818" s="53">
        <f t="shared" si="172"/>
        <v>-5.3424000000000014</v>
      </c>
      <c r="N2818" s="11">
        <v>2.3579677229862259</v>
      </c>
      <c r="O2818" s="11">
        <v>3.353140598613511</v>
      </c>
      <c r="P2818" s="11">
        <v>-0.99517287562728507</v>
      </c>
      <c r="Q2818" s="26">
        <v>40820</v>
      </c>
      <c r="R2818">
        <v>43400</v>
      </c>
      <c r="S2818">
        <v>15400</v>
      </c>
      <c r="T2818" s="27">
        <f t="shared" si="173"/>
        <v>99620</v>
      </c>
      <c r="U2818" s="46" t="str">
        <f t="shared" si="174"/>
        <v>KY</v>
      </c>
      <c r="V2818">
        <f t="shared" si="175"/>
        <v>234900.74456388783</v>
      </c>
    </row>
    <row r="2819" spans="1:22" x14ac:dyDescent="0.2">
      <c r="A2819" s="24">
        <v>37167</v>
      </c>
      <c r="B2819" s="25" t="s">
        <v>3037</v>
      </c>
      <c r="C2819" s="46">
        <v>773</v>
      </c>
      <c r="D2819" s="46">
        <v>1804</v>
      </c>
      <c r="E2819" s="53">
        <v>412</v>
      </c>
      <c r="F2819" s="54">
        <v>529.58000000000004</v>
      </c>
      <c r="G2819" s="46">
        <v>1560.58</v>
      </c>
      <c r="H2819" s="53">
        <v>168.58</v>
      </c>
      <c r="I2819" s="54">
        <v>64.934849999999997</v>
      </c>
      <c r="J2819" s="46">
        <v>64.934849999999997</v>
      </c>
      <c r="K2819" s="54">
        <v>11.581619999999999</v>
      </c>
      <c r="L2819" s="46">
        <v>19.71048</v>
      </c>
      <c r="M2819" s="53">
        <f t="shared" si="172"/>
        <v>-8.1288600000000013</v>
      </c>
      <c r="N2819" s="11">
        <v>2.1574038035007632</v>
      </c>
      <c r="O2819" s="11">
        <v>3.6716335470189589</v>
      </c>
      <c r="P2819" s="11">
        <v>-1.5142297435181959</v>
      </c>
      <c r="Q2819" s="26">
        <v>3950</v>
      </c>
      <c r="R2819">
        <v>89840</v>
      </c>
      <c r="S2819">
        <v>14090</v>
      </c>
      <c r="T2819" s="27">
        <f t="shared" si="173"/>
        <v>107880</v>
      </c>
      <c r="U2819" s="46" t="str">
        <f t="shared" si="174"/>
        <v>NC</v>
      </c>
      <c r="V2819">
        <f t="shared" si="175"/>
        <v>232740.72232166232</v>
      </c>
    </row>
    <row r="2820" spans="1:22" x14ac:dyDescent="0.2">
      <c r="A2820" s="24">
        <v>48077</v>
      </c>
      <c r="B2820" s="25" t="s">
        <v>3038</v>
      </c>
      <c r="C2820" s="46">
        <v>566</v>
      </c>
      <c r="D2820" s="46">
        <v>566</v>
      </c>
      <c r="E2820" s="53">
        <v>566</v>
      </c>
      <c r="F2820" s="54">
        <v>366.62</v>
      </c>
      <c r="G2820" s="46">
        <v>366.62</v>
      </c>
      <c r="H2820" s="53">
        <v>366.62</v>
      </c>
      <c r="I2820" s="54"/>
      <c r="J2820" s="46">
        <v>64.860609999999994</v>
      </c>
      <c r="K2820" s="54">
        <v>11.4861</v>
      </c>
      <c r="L2820" s="46">
        <v>15.199529999999999</v>
      </c>
      <c r="M2820" s="53">
        <f t="shared" si="172"/>
        <v>-3.7134299999999989</v>
      </c>
      <c r="N2820" s="11">
        <v>2.1396105059041921</v>
      </c>
      <c r="O2820" s="11">
        <v>2.8313417150125759</v>
      </c>
      <c r="P2820" s="11">
        <v>-0.69173120910838337</v>
      </c>
      <c r="Q2820" s="26">
        <v>80040</v>
      </c>
      <c r="R2820">
        <v>1880</v>
      </c>
      <c r="S2820">
        <v>457450</v>
      </c>
      <c r="T2820" s="27">
        <f t="shared" si="173"/>
        <v>539370</v>
      </c>
      <c r="U2820" s="46" t="str">
        <f t="shared" si="174"/>
        <v>TX</v>
      </c>
      <c r="V2820">
        <f t="shared" si="175"/>
        <v>1154041.7185695441</v>
      </c>
    </row>
    <row r="2821" spans="1:22" x14ac:dyDescent="0.2">
      <c r="A2821" s="24">
        <v>37039</v>
      </c>
      <c r="B2821" s="25" t="s">
        <v>3039</v>
      </c>
      <c r="C2821" s="46">
        <v>2687</v>
      </c>
      <c r="D2821" s="46">
        <v>2658</v>
      </c>
      <c r="E2821" s="53">
        <v>614</v>
      </c>
      <c r="F2821" s="54">
        <v>2445.64</v>
      </c>
      <c r="G2821" s="46">
        <v>2416.64</v>
      </c>
      <c r="H2821" s="53">
        <v>372.64</v>
      </c>
      <c r="I2821" s="54"/>
      <c r="J2821" s="46">
        <v>64.860529999999997</v>
      </c>
      <c r="K2821" s="54">
        <v>11.41901</v>
      </c>
      <c r="L2821" s="46">
        <v>18.617850000000001</v>
      </c>
      <c r="M2821" s="53">
        <f t="shared" si="172"/>
        <v>-7.1988400000000006</v>
      </c>
      <c r="N2821" s="11">
        <v>2.127113098704088</v>
      </c>
      <c r="O2821" s="11">
        <v>3.4681003523692442</v>
      </c>
      <c r="P2821" s="11">
        <v>-1.340987253665155</v>
      </c>
      <c r="Q2821" s="26">
        <v>840</v>
      </c>
      <c r="R2821">
        <v>14170</v>
      </c>
      <c r="S2821">
        <v>2960</v>
      </c>
      <c r="T2821" s="27">
        <f t="shared" si="173"/>
        <v>17970</v>
      </c>
      <c r="U2821" s="46" t="str">
        <f t="shared" si="174"/>
        <v>NC</v>
      </c>
      <c r="V2821">
        <f t="shared" si="175"/>
        <v>38224.222383712462</v>
      </c>
    </row>
    <row r="2822" spans="1:22" x14ac:dyDescent="0.2">
      <c r="A2822" s="24">
        <v>38091</v>
      </c>
      <c r="B2822" s="25" t="s">
        <v>3040</v>
      </c>
      <c r="C2822" s="46">
        <v>496</v>
      </c>
      <c r="D2822" s="46">
        <v>496</v>
      </c>
      <c r="E2822" s="53">
        <v>98</v>
      </c>
      <c r="F2822" s="54">
        <v>466.52</v>
      </c>
      <c r="G2822" s="46">
        <v>466.52</v>
      </c>
      <c r="H2822" s="53">
        <v>68.52</v>
      </c>
      <c r="I2822" s="54"/>
      <c r="J2822" s="46">
        <v>64.843090000000004</v>
      </c>
      <c r="K2822" s="54">
        <v>14.57033</v>
      </c>
      <c r="L2822" s="46">
        <v>12.159739999999999</v>
      </c>
      <c r="M2822" s="53">
        <f t="shared" si="172"/>
        <v>2.4105900000000009</v>
      </c>
      <c r="N2822" s="11">
        <v>2.7141354456683322</v>
      </c>
      <c r="O2822" s="11">
        <v>2.2650949802860358</v>
      </c>
      <c r="P2822" s="11">
        <v>0.44904046538229592</v>
      </c>
      <c r="Q2822" s="26">
        <v>243430</v>
      </c>
      <c r="R2822">
        <v>15380</v>
      </c>
      <c r="S2822">
        <v>10900</v>
      </c>
      <c r="T2822" s="27">
        <f t="shared" si="173"/>
        <v>269710</v>
      </c>
      <c r="U2822" s="46" t="str">
        <f t="shared" si="174"/>
        <v>ND</v>
      </c>
      <c r="V2822">
        <f t="shared" si="175"/>
        <v>732029.47105120588</v>
      </c>
    </row>
    <row r="2823" spans="1:22" x14ac:dyDescent="0.2">
      <c r="A2823" s="24">
        <v>12079</v>
      </c>
      <c r="B2823" s="25" t="s">
        <v>3041</v>
      </c>
      <c r="C2823" s="46">
        <v>1397</v>
      </c>
      <c r="D2823" s="46">
        <v>1397</v>
      </c>
      <c r="E2823" s="53">
        <v>1397</v>
      </c>
      <c r="F2823" s="54">
        <v>910.82</v>
      </c>
      <c r="G2823" s="46">
        <v>910.82</v>
      </c>
      <c r="H2823" s="53">
        <v>910.82</v>
      </c>
      <c r="I2823" s="54">
        <v>64.808269999999993</v>
      </c>
      <c r="J2823" s="46">
        <v>64.808269999999993</v>
      </c>
      <c r="K2823" s="54">
        <v>13.967930000000001</v>
      </c>
      <c r="L2823" s="46">
        <v>21.396879999999999</v>
      </c>
      <c r="M2823" s="53">
        <f t="shared" si="172"/>
        <v>-7.4289499999999986</v>
      </c>
      <c r="N2823" s="11">
        <v>2.6019214331874481</v>
      </c>
      <c r="O2823" s="11">
        <v>3.9857731729282602</v>
      </c>
      <c r="P2823" s="11">
        <v>-1.383851739740813</v>
      </c>
      <c r="Q2823" s="26">
        <v>44720</v>
      </c>
      <c r="R2823">
        <v>28100</v>
      </c>
      <c r="S2823">
        <v>42750</v>
      </c>
      <c r="T2823" s="27">
        <f t="shared" si="173"/>
        <v>115570</v>
      </c>
      <c r="U2823" s="46" t="str">
        <f t="shared" si="174"/>
        <v>FL</v>
      </c>
      <c r="V2823">
        <f t="shared" si="175"/>
        <v>300704.06003347336</v>
      </c>
    </row>
    <row r="2824" spans="1:22" x14ac:dyDescent="0.2">
      <c r="A2824" s="24">
        <v>45071</v>
      </c>
      <c r="B2824" s="25" t="s">
        <v>3042</v>
      </c>
      <c r="C2824" s="46">
        <v>1040</v>
      </c>
      <c r="D2824" s="46">
        <v>1496</v>
      </c>
      <c r="E2824" s="53">
        <v>457</v>
      </c>
      <c r="F2824" s="54">
        <v>516.94000000000005</v>
      </c>
      <c r="G2824" s="46">
        <v>972.94</v>
      </c>
      <c r="H2824" s="53">
        <v>0</v>
      </c>
      <c r="I2824" s="54">
        <v>64.808269999999993</v>
      </c>
      <c r="J2824" s="46">
        <v>64.808269999999993</v>
      </c>
      <c r="K2824" s="54">
        <v>13.05719</v>
      </c>
      <c r="L2824" s="46">
        <v>22.809480000000001</v>
      </c>
      <c r="M2824" s="53">
        <f t="shared" si="172"/>
        <v>-9.7522900000000003</v>
      </c>
      <c r="N2824" s="11">
        <v>2.432270387824166</v>
      </c>
      <c r="O2824" s="11">
        <v>4.2489098164051811</v>
      </c>
      <c r="P2824" s="11">
        <v>-1.816639428581015</v>
      </c>
      <c r="Q2824" s="26">
        <v>190</v>
      </c>
      <c r="R2824">
        <v>64760</v>
      </c>
      <c r="S2824">
        <v>24670</v>
      </c>
      <c r="T2824" s="27">
        <f t="shared" si="173"/>
        <v>89620</v>
      </c>
      <c r="U2824" s="46" t="str">
        <f t="shared" si="174"/>
        <v>SC</v>
      </c>
      <c r="V2824">
        <f t="shared" si="175"/>
        <v>217980.07215680176</v>
      </c>
    </row>
    <row r="2825" spans="1:22" x14ac:dyDescent="0.2">
      <c r="A2825" s="24">
        <v>44003</v>
      </c>
      <c r="B2825" s="25" t="s">
        <v>3043</v>
      </c>
      <c r="C2825" s="46">
        <v>3027.73</v>
      </c>
      <c r="D2825" s="46">
        <v>2137.42</v>
      </c>
      <c r="E2825" s="53">
        <v>1446.11</v>
      </c>
      <c r="F2825" s="54">
        <v>2539.654</v>
      </c>
      <c r="G2825" s="46">
        <v>1649.347</v>
      </c>
      <c r="H2825" s="53">
        <v>958.03219999999999</v>
      </c>
      <c r="I2825" s="54"/>
      <c r="J2825" s="46">
        <v>64.792029999999997</v>
      </c>
      <c r="K2825" s="54">
        <v>24.741029999999999</v>
      </c>
      <c r="L2825" s="46">
        <v>22.922129999999999</v>
      </c>
      <c r="M2825" s="53">
        <f t="shared" si="172"/>
        <v>1.8188999999999993</v>
      </c>
      <c r="N2825" s="11">
        <v>4.6087155531373396</v>
      </c>
      <c r="O2825" s="11">
        <v>4.2698940602729953</v>
      </c>
      <c r="P2825" s="11">
        <v>0.33882149286434332</v>
      </c>
      <c r="Q2825" s="26">
        <v>640</v>
      </c>
      <c r="R2825">
        <v>2810</v>
      </c>
      <c r="S2825">
        <v>560</v>
      </c>
      <c r="T2825" s="27">
        <f t="shared" si="173"/>
        <v>4010</v>
      </c>
      <c r="U2825" s="46" t="str">
        <f t="shared" si="174"/>
        <v>RI</v>
      </c>
      <c r="V2825">
        <f t="shared" si="175"/>
        <v>18480.949368080732</v>
      </c>
    </row>
    <row r="2826" spans="1:22" x14ac:dyDescent="0.2">
      <c r="A2826" s="24">
        <v>9009</v>
      </c>
      <c r="B2826" s="25" t="s">
        <v>3044</v>
      </c>
      <c r="C2826" s="46">
        <v>8904</v>
      </c>
      <c r="D2826" s="46">
        <v>5697</v>
      </c>
      <c r="E2826" s="53">
        <v>6655</v>
      </c>
      <c r="F2826" s="54">
        <v>8518</v>
      </c>
      <c r="G2826" s="46">
        <v>5311</v>
      </c>
      <c r="H2826" s="53">
        <v>6269</v>
      </c>
      <c r="I2826" s="54"/>
      <c r="J2826" s="46">
        <v>64.700879999999998</v>
      </c>
      <c r="K2826" s="54">
        <v>24.36206</v>
      </c>
      <c r="L2826" s="46">
        <v>22.228999999999999</v>
      </c>
      <c r="M2826" s="53">
        <f t="shared" si="172"/>
        <v>2.1330600000000004</v>
      </c>
      <c r="N2826" s="11">
        <v>4.5381216880810973</v>
      </c>
      <c r="O2826" s="11">
        <v>4.1407790229707464</v>
      </c>
      <c r="P2826" s="11">
        <v>0.39734266511035049</v>
      </c>
      <c r="Q2826" s="26">
        <v>1900</v>
      </c>
      <c r="R2826">
        <v>16160</v>
      </c>
      <c r="S2826">
        <v>1280</v>
      </c>
      <c r="T2826" s="27">
        <f t="shared" si="173"/>
        <v>19340</v>
      </c>
      <c r="U2826" s="46" t="str">
        <f t="shared" si="174"/>
        <v>CT</v>
      </c>
      <c r="V2826">
        <f t="shared" si="175"/>
        <v>87767.27344748842</v>
      </c>
    </row>
    <row r="2827" spans="1:22" x14ac:dyDescent="0.2">
      <c r="A2827" s="24">
        <v>28153</v>
      </c>
      <c r="B2827" s="25" t="s">
        <v>3045</v>
      </c>
      <c r="C2827" s="46">
        <v>368</v>
      </c>
      <c r="D2827" s="46">
        <v>273</v>
      </c>
      <c r="E2827" s="53">
        <v>212</v>
      </c>
      <c r="F2827" s="54">
        <v>25.680019999999999</v>
      </c>
      <c r="G2827" s="46">
        <v>0</v>
      </c>
      <c r="H2827" s="53">
        <v>0</v>
      </c>
      <c r="I2827" s="54">
        <v>64.681690000000003</v>
      </c>
      <c r="J2827" s="46">
        <v>64.681690000000003</v>
      </c>
      <c r="K2827" s="54">
        <v>11.571210000000001</v>
      </c>
      <c r="L2827" s="46">
        <v>16.614740000000001</v>
      </c>
      <c r="M2827" s="53">
        <f t="shared" si="172"/>
        <v>-5.0435300000000005</v>
      </c>
      <c r="N2827" s="11">
        <v>2.1554646470101821</v>
      </c>
      <c r="O2827" s="11">
        <v>3.0949645446989509</v>
      </c>
      <c r="P2827" s="11">
        <v>-0.93949989768876918</v>
      </c>
      <c r="Q2827" s="26">
        <v>8350</v>
      </c>
      <c r="R2827">
        <v>44480</v>
      </c>
      <c r="S2827">
        <v>210</v>
      </c>
      <c r="T2827" s="27">
        <f t="shared" si="173"/>
        <v>53040</v>
      </c>
      <c r="U2827" s="46" t="str">
        <f t="shared" si="174"/>
        <v>MS</v>
      </c>
      <c r="V2827">
        <f t="shared" si="175"/>
        <v>114325.84487742007</v>
      </c>
    </row>
    <row r="2828" spans="1:22" x14ac:dyDescent="0.2">
      <c r="A2828" s="24">
        <v>37017</v>
      </c>
      <c r="B2828" s="25" t="s">
        <v>3046</v>
      </c>
      <c r="C2828" s="46">
        <v>436</v>
      </c>
      <c r="D2828" s="46">
        <v>628</v>
      </c>
      <c r="E2828" s="53">
        <v>97</v>
      </c>
      <c r="F2828" s="54">
        <v>55.320010000000003</v>
      </c>
      <c r="G2828" s="46">
        <v>247.32</v>
      </c>
      <c r="H2828" s="53">
        <v>0</v>
      </c>
      <c r="I2828" s="54">
        <v>64.555109999999999</v>
      </c>
      <c r="J2828" s="46">
        <v>64.555109999999999</v>
      </c>
      <c r="K2828" s="54">
        <v>13.537649999999999</v>
      </c>
      <c r="L2828" s="46">
        <v>22.369289999999999</v>
      </c>
      <c r="M2828" s="53">
        <f t="shared" ref="M2828:M2891" si="176">K2828-L2828</f>
        <v>-8.8316400000000002</v>
      </c>
      <c r="N2828" s="11">
        <v>2.521769631576765</v>
      </c>
      <c r="O2828" s="11">
        <v>4.1669119974245028</v>
      </c>
      <c r="P2828" s="11">
        <v>-1.645142365847738</v>
      </c>
      <c r="Q2828" s="26">
        <v>105500</v>
      </c>
      <c r="R2828">
        <v>3050</v>
      </c>
      <c r="S2828">
        <v>63580</v>
      </c>
      <c r="T2828" s="27">
        <f t="shared" ref="T2828:T2891" si="177">SUM(Q2828:S2828)</f>
        <v>172130</v>
      </c>
      <c r="U2828" s="46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">
      <c r="A2829" s="24">
        <v>45055</v>
      </c>
      <c r="B2829" s="25" t="s">
        <v>3047</v>
      </c>
      <c r="C2829" s="46">
        <v>1454</v>
      </c>
      <c r="D2829" s="46">
        <v>1454</v>
      </c>
      <c r="E2829" s="53">
        <v>1454</v>
      </c>
      <c r="F2829" s="54">
        <v>908.78</v>
      </c>
      <c r="G2829" s="46">
        <v>908.78</v>
      </c>
      <c r="H2829" s="53">
        <v>908.78</v>
      </c>
      <c r="I2829" s="54">
        <v>64.555109999999999</v>
      </c>
      <c r="J2829" s="46">
        <v>64.555109999999999</v>
      </c>
      <c r="K2829" s="54">
        <v>13.562340000000001</v>
      </c>
      <c r="L2829" s="46">
        <v>21.172699999999999</v>
      </c>
      <c r="M2829" s="53">
        <f t="shared" si="176"/>
        <v>-7.6103599999999982</v>
      </c>
      <c r="N2829" s="11">
        <v>2.5263688413512559</v>
      </c>
      <c r="O2829" s="11">
        <v>3.9440133168227409</v>
      </c>
      <c r="P2829" s="11">
        <v>-1.417644475471485</v>
      </c>
      <c r="Q2829" s="26">
        <v>27060</v>
      </c>
      <c r="R2829">
        <v>21860</v>
      </c>
      <c r="S2829">
        <v>88140</v>
      </c>
      <c r="T2829" s="27">
        <f t="shared" si="177"/>
        <v>137060</v>
      </c>
      <c r="U2829" s="46" t="str">
        <f t="shared" si="178"/>
        <v>SC</v>
      </c>
      <c r="V2829">
        <f t="shared" si="179"/>
        <v>346264.11339560314</v>
      </c>
    </row>
    <row r="2830" spans="1:22" x14ac:dyDescent="0.2">
      <c r="A2830" s="24">
        <v>47065</v>
      </c>
      <c r="B2830" s="25" t="s">
        <v>3048</v>
      </c>
      <c r="C2830" s="46">
        <v>2710</v>
      </c>
      <c r="D2830" s="46">
        <v>2710</v>
      </c>
      <c r="E2830" s="53">
        <v>2234</v>
      </c>
      <c r="F2830" s="54">
        <v>2475.56</v>
      </c>
      <c r="G2830" s="46">
        <v>2475.56</v>
      </c>
      <c r="H2830" s="53">
        <v>1999.56</v>
      </c>
      <c r="I2830" s="54"/>
      <c r="J2830" s="46">
        <v>64.52431</v>
      </c>
      <c r="K2830" s="54">
        <v>11.603859999999999</v>
      </c>
      <c r="L2830" s="46">
        <v>16.305060000000001</v>
      </c>
      <c r="M2830" s="53">
        <f t="shared" si="176"/>
        <v>-4.7012000000000018</v>
      </c>
      <c r="N2830" s="11">
        <v>2.1615466315843861</v>
      </c>
      <c r="O2830" s="11">
        <v>3.037277898973386</v>
      </c>
      <c r="P2830" s="11">
        <v>-0.87573126738899998</v>
      </c>
      <c r="Q2830" s="26">
        <v>4160</v>
      </c>
      <c r="R2830">
        <v>41780</v>
      </c>
      <c r="S2830">
        <v>7260</v>
      </c>
      <c r="T2830" s="27">
        <f t="shared" si="177"/>
        <v>53200</v>
      </c>
      <c r="U2830" s="46" t="str">
        <f t="shared" si="178"/>
        <v>TN</v>
      </c>
      <c r="V2830">
        <f t="shared" si="179"/>
        <v>114994.28080028934</v>
      </c>
    </row>
    <row r="2831" spans="1:22" x14ac:dyDescent="0.2">
      <c r="A2831" s="24">
        <v>37055</v>
      </c>
      <c r="B2831" s="25" t="s">
        <v>3049</v>
      </c>
      <c r="C2831" s="46">
        <v>580.04499999999996</v>
      </c>
      <c r="D2831" s="46">
        <v>1254.01</v>
      </c>
      <c r="E2831" s="53">
        <v>198.2</v>
      </c>
      <c r="F2831" s="54">
        <v>262.86020000000002</v>
      </c>
      <c r="G2831" s="46">
        <v>936.82950000000005</v>
      </c>
      <c r="H2831" s="53">
        <v>0</v>
      </c>
      <c r="I2831" s="54"/>
      <c r="J2831" s="46">
        <v>64.375950000000003</v>
      </c>
      <c r="K2831" s="54">
        <v>11.92728</v>
      </c>
      <c r="L2831" s="46">
        <v>20.927230000000002</v>
      </c>
      <c r="M2831" s="53">
        <f t="shared" si="176"/>
        <v>-8.9999500000000019</v>
      </c>
      <c r="N2831" s="11">
        <v>2.2217927403436279</v>
      </c>
      <c r="O2831" s="11">
        <v>3.8982875969627111</v>
      </c>
      <c r="P2831" s="11">
        <v>-1.676494856619082</v>
      </c>
      <c r="Q2831" s="26">
        <v>1930</v>
      </c>
      <c r="R2831">
        <v>480</v>
      </c>
      <c r="S2831">
        <v>1610</v>
      </c>
      <c r="T2831" s="27">
        <f t="shared" si="177"/>
        <v>4020</v>
      </c>
      <c r="U2831" s="46" t="str">
        <f t="shared" si="178"/>
        <v>NC</v>
      </c>
      <c r="V2831">
        <f t="shared" si="179"/>
        <v>8931.6068161813837</v>
      </c>
    </row>
    <row r="2832" spans="1:22" x14ac:dyDescent="0.2">
      <c r="A2832" s="24">
        <v>13023</v>
      </c>
      <c r="B2832" s="25" t="s">
        <v>3050</v>
      </c>
      <c r="C2832" s="46">
        <v>964</v>
      </c>
      <c r="D2832" s="46">
        <v>964</v>
      </c>
      <c r="E2832" s="53">
        <v>205</v>
      </c>
      <c r="F2832" s="54">
        <v>378.96</v>
      </c>
      <c r="G2832" s="46">
        <v>378.96</v>
      </c>
      <c r="H2832" s="53">
        <v>0</v>
      </c>
      <c r="I2832" s="54">
        <v>64.175380000000004</v>
      </c>
      <c r="J2832" s="46">
        <v>64.175380000000004</v>
      </c>
      <c r="K2832" s="54">
        <v>13.63561</v>
      </c>
      <c r="L2832" s="46">
        <v>19.67127</v>
      </c>
      <c r="M2832" s="53">
        <f t="shared" si="176"/>
        <v>-6.03566</v>
      </c>
      <c r="N2832" s="11">
        <v>2.540017448081791</v>
      </c>
      <c r="O2832" s="11">
        <v>3.664329577182678</v>
      </c>
      <c r="P2832" s="11">
        <v>-1.1243121291008871</v>
      </c>
      <c r="Q2832" s="26">
        <v>30890</v>
      </c>
      <c r="R2832">
        <v>15260</v>
      </c>
      <c r="S2832">
        <v>12020</v>
      </c>
      <c r="T2832" s="27">
        <f t="shared" si="177"/>
        <v>58170</v>
      </c>
      <c r="U2832" s="46" t="str">
        <f t="shared" si="178"/>
        <v>GA</v>
      </c>
      <c r="V2832">
        <f t="shared" si="179"/>
        <v>147752.81495491779</v>
      </c>
    </row>
    <row r="2833" spans="1:22" x14ac:dyDescent="0.2">
      <c r="A2833" s="24">
        <v>33003</v>
      </c>
      <c r="B2833" s="25" t="s">
        <v>3051</v>
      </c>
      <c r="C2833" s="46">
        <v>2096</v>
      </c>
      <c r="D2833" s="46">
        <v>2096</v>
      </c>
      <c r="E2833" s="53">
        <v>492</v>
      </c>
      <c r="F2833" s="54">
        <v>2018.62</v>
      </c>
      <c r="G2833" s="46">
        <v>2018.62</v>
      </c>
      <c r="H2833" s="53">
        <v>414.62</v>
      </c>
      <c r="I2833" s="54"/>
      <c r="J2833" s="46">
        <v>64.114270000000005</v>
      </c>
      <c r="K2833" s="54">
        <v>22.426939999999998</v>
      </c>
      <c r="L2833" s="46">
        <v>20.685369999999999</v>
      </c>
      <c r="M2833" s="53">
        <f t="shared" si="176"/>
        <v>1.7415699999999994</v>
      </c>
      <c r="N2833" s="11">
        <v>4.1776509380279601</v>
      </c>
      <c r="O2833" s="11">
        <v>3.853234341553303</v>
      </c>
      <c r="P2833" s="11">
        <v>0.32441659647465748</v>
      </c>
      <c r="Q2833" s="26">
        <v>4610</v>
      </c>
      <c r="R2833">
        <v>7020</v>
      </c>
      <c r="S2833">
        <v>1570</v>
      </c>
      <c r="T2833" s="27">
        <f t="shared" si="177"/>
        <v>13200</v>
      </c>
      <c r="U2833" s="46" t="str">
        <f t="shared" si="178"/>
        <v>NH</v>
      </c>
      <c r="V2833">
        <f t="shared" si="179"/>
        <v>55144.992381969074</v>
      </c>
    </row>
    <row r="2834" spans="1:22" x14ac:dyDescent="0.2">
      <c r="A2834" s="24">
        <v>12023</v>
      </c>
      <c r="B2834" s="25" t="s">
        <v>3052</v>
      </c>
      <c r="C2834" s="46">
        <v>1885</v>
      </c>
      <c r="D2834" s="46">
        <v>1885</v>
      </c>
      <c r="E2834" s="53">
        <v>1885</v>
      </c>
      <c r="F2834" s="54">
        <v>1304.82</v>
      </c>
      <c r="G2834" s="46">
        <v>1304.82</v>
      </c>
      <c r="H2834" s="53">
        <v>1304.82</v>
      </c>
      <c r="I2834" s="54">
        <v>64.0488</v>
      </c>
      <c r="J2834" s="46">
        <v>64.0488</v>
      </c>
      <c r="K2834" s="54">
        <v>14.615640000000001</v>
      </c>
      <c r="L2834" s="46">
        <v>22.223269999999999</v>
      </c>
      <c r="M2834" s="53">
        <f t="shared" si="176"/>
        <v>-7.6076299999999986</v>
      </c>
      <c r="N2834" s="11">
        <v>2.7225757127757508</v>
      </c>
      <c r="O2834" s="11">
        <v>4.1397116486488406</v>
      </c>
      <c r="P2834" s="11">
        <v>-1.4171359358730911</v>
      </c>
      <c r="Q2834" s="26">
        <v>19870</v>
      </c>
      <c r="R2834">
        <v>43300</v>
      </c>
      <c r="S2834">
        <v>80590</v>
      </c>
      <c r="T2834" s="27">
        <f t="shared" si="177"/>
        <v>143760</v>
      </c>
      <c r="U2834" s="46" t="str">
        <f t="shared" si="178"/>
        <v>FL</v>
      </c>
      <c r="V2834">
        <f t="shared" si="179"/>
        <v>391397.48446864192</v>
      </c>
    </row>
    <row r="2835" spans="1:22" x14ac:dyDescent="0.2">
      <c r="A2835" s="24">
        <v>18043</v>
      </c>
      <c r="B2835" s="25" t="s">
        <v>3053</v>
      </c>
      <c r="C2835" s="46">
        <v>5019</v>
      </c>
      <c r="D2835" s="46">
        <v>5019</v>
      </c>
      <c r="E2835" s="53">
        <v>2608</v>
      </c>
      <c r="F2835" s="54">
        <v>4852.7</v>
      </c>
      <c r="G2835" s="46">
        <v>4852.7</v>
      </c>
      <c r="H2835" s="53">
        <v>2441.6999999999998</v>
      </c>
      <c r="I2835" s="54">
        <v>64.0488</v>
      </c>
      <c r="J2835" s="46">
        <v>64.0488</v>
      </c>
      <c r="K2835" s="54">
        <v>13.25238</v>
      </c>
      <c r="L2835" s="46">
        <v>11.83541</v>
      </c>
      <c r="M2835" s="53">
        <f t="shared" si="176"/>
        <v>1.416970000000001</v>
      </c>
      <c r="N2835" s="11">
        <v>2.4686300377181638</v>
      </c>
      <c r="O2835" s="11">
        <v>2.2046793583273292</v>
      </c>
      <c r="P2835" s="11">
        <v>0.26395067939083461</v>
      </c>
      <c r="Q2835" s="26">
        <v>4570</v>
      </c>
      <c r="R2835">
        <v>25460</v>
      </c>
      <c r="S2835">
        <v>2440</v>
      </c>
      <c r="T2835" s="27">
        <f t="shared" si="177"/>
        <v>32470</v>
      </c>
      <c r="U2835" s="46" t="str">
        <f t="shared" si="178"/>
        <v>IN</v>
      </c>
      <c r="V2835">
        <f t="shared" si="179"/>
        <v>80156.417324708775</v>
      </c>
    </row>
    <row r="2836" spans="1:22" x14ac:dyDescent="0.2">
      <c r="A2836" s="24">
        <v>45011</v>
      </c>
      <c r="B2836" s="25" t="s">
        <v>3054</v>
      </c>
      <c r="C2836" s="46">
        <v>1045</v>
      </c>
      <c r="D2836" s="46">
        <v>1045</v>
      </c>
      <c r="E2836" s="53">
        <v>1045</v>
      </c>
      <c r="F2836" s="54">
        <v>387.4</v>
      </c>
      <c r="G2836" s="46">
        <v>387.4</v>
      </c>
      <c r="H2836" s="53">
        <v>387.4</v>
      </c>
      <c r="I2836" s="54">
        <v>63.922220000000003</v>
      </c>
      <c r="J2836" s="46">
        <v>63.922220000000003</v>
      </c>
      <c r="K2836" s="54">
        <v>14.67545</v>
      </c>
      <c r="L2836" s="46">
        <v>22.243259999999999</v>
      </c>
      <c r="M2836" s="53">
        <f t="shared" si="176"/>
        <v>-7.5678099999999997</v>
      </c>
      <c r="N2836" s="11">
        <v>2.7337170143801361</v>
      </c>
      <c r="O2836" s="11">
        <v>4.143435350689832</v>
      </c>
      <c r="P2836" s="11">
        <v>-1.4097183363096959</v>
      </c>
      <c r="Q2836" s="26">
        <v>34000</v>
      </c>
      <c r="R2836">
        <v>20510</v>
      </c>
      <c r="S2836">
        <v>32840</v>
      </c>
      <c r="T2836" s="27">
        <f t="shared" si="177"/>
        <v>87350</v>
      </c>
      <c r="U2836" s="46" t="str">
        <f t="shared" si="178"/>
        <v>SC</v>
      </c>
      <c r="V2836">
        <f t="shared" si="179"/>
        <v>238790.1812061049</v>
      </c>
    </row>
    <row r="2837" spans="1:22" x14ac:dyDescent="0.2">
      <c r="A2837" s="24">
        <v>45051</v>
      </c>
      <c r="B2837" s="25" t="s">
        <v>3055</v>
      </c>
      <c r="C2837" s="46">
        <v>1943</v>
      </c>
      <c r="D2837" s="46">
        <v>1906</v>
      </c>
      <c r="E2837" s="53">
        <v>824</v>
      </c>
      <c r="F2837" s="54">
        <v>1506.3</v>
      </c>
      <c r="G2837" s="46">
        <v>1469.3</v>
      </c>
      <c r="H2837" s="53">
        <v>387.3</v>
      </c>
      <c r="I2837" s="54">
        <v>63.922220000000003</v>
      </c>
      <c r="J2837" s="46">
        <v>63.922220000000003</v>
      </c>
      <c r="K2837" s="54">
        <v>12.76066</v>
      </c>
      <c r="L2837" s="46">
        <v>21.539770000000001</v>
      </c>
      <c r="M2837" s="53">
        <f t="shared" si="176"/>
        <v>-8.7791100000000011</v>
      </c>
      <c r="N2837" s="11">
        <v>2.3770333009699889</v>
      </c>
      <c r="O2837" s="11">
        <v>4.0123904708090601</v>
      </c>
      <c r="P2837" s="11">
        <v>-1.635357169839071</v>
      </c>
      <c r="Q2837" s="26">
        <v>123010</v>
      </c>
      <c r="R2837">
        <v>12870</v>
      </c>
      <c r="S2837">
        <v>82970</v>
      </c>
      <c r="T2837" s="27">
        <f t="shared" si="177"/>
        <v>218850</v>
      </c>
      <c r="U2837" s="46" t="str">
        <f t="shared" si="178"/>
        <v>SC</v>
      </c>
      <c r="V2837">
        <f t="shared" si="179"/>
        <v>520213.73791728209</v>
      </c>
    </row>
    <row r="2838" spans="1:22" x14ac:dyDescent="0.2">
      <c r="A2838" s="24">
        <v>5123</v>
      </c>
      <c r="B2838" s="25" t="s">
        <v>3056</v>
      </c>
      <c r="C2838" s="46">
        <v>709</v>
      </c>
      <c r="D2838" s="46">
        <v>139</v>
      </c>
      <c r="E2838" s="53">
        <v>0</v>
      </c>
      <c r="F2838" s="54">
        <v>303.54000000000002</v>
      </c>
      <c r="G2838" s="46">
        <v>0</v>
      </c>
      <c r="H2838" s="53">
        <v>0</v>
      </c>
      <c r="I2838" s="54">
        <v>63.669060000000002</v>
      </c>
      <c r="J2838" s="46">
        <v>63.669060000000002</v>
      </c>
      <c r="K2838" s="54">
        <v>10.862399999999999</v>
      </c>
      <c r="L2838" s="46">
        <v>16.02112</v>
      </c>
      <c r="M2838" s="53">
        <f t="shared" si="176"/>
        <v>-5.1587200000000006</v>
      </c>
      <c r="N2838" s="11">
        <v>2.0234287668863842</v>
      </c>
      <c r="O2838" s="11">
        <v>2.9843860551755399</v>
      </c>
      <c r="P2838" s="11">
        <v>-0.96095728828915605</v>
      </c>
      <c r="Q2838" s="26">
        <v>278210</v>
      </c>
      <c r="R2838">
        <v>4330</v>
      </c>
      <c r="S2838">
        <v>70</v>
      </c>
      <c r="T2838" s="27">
        <f t="shared" si="177"/>
        <v>282610</v>
      </c>
      <c r="U2838" s="46" t="str">
        <f t="shared" si="178"/>
        <v>AR</v>
      </c>
      <c r="V2838">
        <f t="shared" si="179"/>
        <v>571841.20380976098</v>
      </c>
    </row>
    <row r="2839" spans="1:22" x14ac:dyDescent="0.2">
      <c r="A2839" s="24">
        <v>13165</v>
      </c>
      <c r="B2839" s="25" t="s">
        <v>3057</v>
      </c>
      <c r="C2839" s="46">
        <v>540</v>
      </c>
      <c r="D2839" s="46">
        <v>768</v>
      </c>
      <c r="E2839" s="53">
        <v>142</v>
      </c>
      <c r="F2839" s="54">
        <v>0</v>
      </c>
      <c r="G2839" s="46">
        <v>90.919979999999995</v>
      </c>
      <c r="H2839" s="53">
        <v>0</v>
      </c>
      <c r="I2839" s="54">
        <v>63.542479999999998</v>
      </c>
      <c r="J2839" s="46">
        <v>63.542479999999998</v>
      </c>
      <c r="K2839" s="54">
        <v>14.460660000000001</v>
      </c>
      <c r="L2839" s="46">
        <v>21.660640000000001</v>
      </c>
      <c r="M2839" s="53">
        <f t="shared" si="176"/>
        <v>-7.19998</v>
      </c>
      <c r="N2839" s="11">
        <v>2.6937063109592052</v>
      </c>
      <c r="O2839" s="11">
        <v>4.0349059218192931</v>
      </c>
      <c r="P2839" s="11">
        <v>-1.341199610860089</v>
      </c>
      <c r="Q2839" s="26">
        <v>41370</v>
      </c>
      <c r="R2839">
        <v>15690</v>
      </c>
      <c r="S2839">
        <v>26200</v>
      </c>
      <c r="T2839" s="27">
        <f t="shared" si="177"/>
        <v>83260</v>
      </c>
      <c r="U2839" s="46" t="str">
        <f t="shared" si="178"/>
        <v>GA</v>
      </c>
      <c r="V2839">
        <f t="shared" si="179"/>
        <v>224277.98745046344</v>
      </c>
    </row>
    <row r="2840" spans="1:22" x14ac:dyDescent="0.2">
      <c r="A2840" s="24">
        <v>13303</v>
      </c>
      <c r="B2840" s="25" t="s">
        <v>3058</v>
      </c>
      <c r="C2840" s="46">
        <v>876</v>
      </c>
      <c r="D2840" s="46">
        <v>876</v>
      </c>
      <c r="E2840" s="53">
        <v>429</v>
      </c>
      <c r="F2840" s="54">
        <v>222.52</v>
      </c>
      <c r="G2840" s="46">
        <v>222.52</v>
      </c>
      <c r="H2840" s="53">
        <v>0</v>
      </c>
      <c r="I2840" s="54">
        <v>63.542479999999998</v>
      </c>
      <c r="J2840" s="46">
        <v>63.542479999999998</v>
      </c>
      <c r="K2840" s="54">
        <v>13.92374</v>
      </c>
      <c r="L2840" s="46">
        <v>21.400210000000001</v>
      </c>
      <c r="M2840" s="53">
        <f t="shared" si="176"/>
        <v>-7.4764700000000008</v>
      </c>
      <c r="N2840" s="11">
        <v>2.5936897977101401</v>
      </c>
      <c r="O2840" s="11">
        <v>3.9863934794713569</v>
      </c>
      <c r="P2840" s="11">
        <v>-1.3927036817612171</v>
      </c>
      <c r="Q2840" s="26">
        <v>29880</v>
      </c>
      <c r="R2840">
        <v>30950</v>
      </c>
      <c r="S2840">
        <v>48470</v>
      </c>
      <c r="T2840" s="27">
        <f t="shared" si="177"/>
        <v>109300</v>
      </c>
      <c r="U2840" s="46" t="str">
        <f t="shared" si="178"/>
        <v>GA</v>
      </c>
      <c r="V2840">
        <f t="shared" si="179"/>
        <v>283490.29488971829</v>
      </c>
    </row>
    <row r="2841" spans="1:22" x14ac:dyDescent="0.2">
      <c r="A2841" s="24">
        <v>51003</v>
      </c>
      <c r="B2841" s="25" t="s">
        <v>3059</v>
      </c>
      <c r="C2841" s="46">
        <v>3605</v>
      </c>
      <c r="D2841" s="46">
        <v>3605</v>
      </c>
      <c r="E2841" s="53">
        <v>1292</v>
      </c>
      <c r="F2841" s="54">
        <v>3274.08</v>
      </c>
      <c r="G2841" s="46">
        <v>3274.08</v>
      </c>
      <c r="H2841" s="53">
        <v>961.08</v>
      </c>
      <c r="I2841" s="54">
        <v>63.542479999999998</v>
      </c>
      <c r="J2841" s="46">
        <v>63.542479999999998</v>
      </c>
      <c r="K2841" s="54">
        <v>12.03481</v>
      </c>
      <c r="L2841" s="46">
        <v>18.639340000000001</v>
      </c>
      <c r="M2841" s="53">
        <f t="shared" si="176"/>
        <v>-6.6045300000000005</v>
      </c>
      <c r="N2841" s="11">
        <v>2.2418232396166529</v>
      </c>
      <c r="O2841" s="11">
        <v>3.4721034717719901</v>
      </c>
      <c r="P2841" s="11">
        <v>-1.230280232155337</v>
      </c>
      <c r="Q2841" s="26">
        <v>2960</v>
      </c>
      <c r="R2841">
        <v>103680</v>
      </c>
      <c r="S2841">
        <v>0</v>
      </c>
      <c r="T2841" s="27">
        <f t="shared" si="177"/>
        <v>106640</v>
      </c>
      <c r="U2841" s="46" t="str">
        <f t="shared" si="178"/>
        <v>VA</v>
      </c>
      <c r="V2841">
        <f t="shared" si="179"/>
        <v>239068.03027271986</v>
      </c>
    </row>
    <row r="2842" spans="1:22" x14ac:dyDescent="0.2">
      <c r="A2842" s="24">
        <v>51111</v>
      </c>
      <c r="B2842" s="25" t="s">
        <v>3060</v>
      </c>
      <c r="C2842" s="46">
        <v>1086</v>
      </c>
      <c r="D2842" s="46">
        <v>1086</v>
      </c>
      <c r="E2842" s="53">
        <v>305</v>
      </c>
      <c r="F2842" s="54">
        <v>727</v>
      </c>
      <c r="G2842" s="46">
        <v>727</v>
      </c>
      <c r="H2842" s="53">
        <v>0</v>
      </c>
      <c r="I2842" s="54">
        <v>63.542479999999998</v>
      </c>
      <c r="J2842" s="46">
        <v>63.542479999999998</v>
      </c>
      <c r="K2842" s="54">
        <v>12.65263</v>
      </c>
      <c r="L2842" s="46">
        <v>19.887309999999999</v>
      </c>
      <c r="M2842" s="53">
        <f t="shared" si="176"/>
        <v>-7.2346799999999991</v>
      </c>
      <c r="N2842" s="11">
        <v>2.3569096625763799</v>
      </c>
      <c r="O2842" s="11">
        <v>3.7045731284050718</v>
      </c>
      <c r="P2842" s="11">
        <v>-1.3476634658286919</v>
      </c>
      <c r="Q2842" s="26">
        <v>2560</v>
      </c>
      <c r="R2842">
        <v>44400</v>
      </c>
      <c r="S2842">
        <v>12740</v>
      </c>
      <c r="T2842" s="27">
        <f t="shared" si="177"/>
        <v>59700</v>
      </c>
      <c r="U2842" s="46" t="str">
        <f t="shared" si="178"/>
        <v>VA</v>
      </c>
      <c r="V2842">
        <f t="shared" si="179"/>
        <v>140707.50685580989</v>
      </c>
    </row>
    <row r="2843" spans="1:22" x14ac:dyDescent="0.2">
      <c r="A2843" s="24">
        <v>29157</v>
      </c>
      <c r="B2843" s="25" t="s">
        <v>3061</v>
      </c>
      <c r="C2843" s="46">
        <v>1083</v>
      </c>
      <c r="D2843" s="46">
        <v>1083</v>
      </c>
      <c r="E2843" s="53">
        <v>0</v>
      </c>
      <c r="F2843" s="54">
        <v>976.72</v>
      </c>
      <c r="G2843" s="46">
        <v>976.72</v>
      </c>
      <c r="H2843" s="53">
        <v>0</v>
      </c>
      <c r="I2843" s="54">
        <v>63.415900000000001</v>
      </c>
      <c r="J2843" s="46">
        <v>63.415900000000001</v>
      </c>
      <c r="K2843" s="54">
        <v>13.0518</v>
      </c>
      <c r="L2843" s="46">
        <v>11.60055</v>
      </c>
      <c r="M2843" s="53">
        <f t="shared" si="176"/>
        <v>1.4512499999999999</v>
      </c>
      <c r="N2843" s="11">
        <v>2.43126634810426</v>
      </c>
      <c r="O2843" s="11">
        <v>2.160930050606114</v>
      </c>
      <c r="P2843" s="11">
        <v>0.27033629749814631</v>
      </c>
      <c r="Q2843" s="26">
        <v>62570</v>
      </c>
      <c r="R2843">
        <v>98020</v>
      </c>
      <c r="S2843">
        <v>3290</v>
      </c>
      <c r="T2843" s="27">
        <f t="shared" si="177"/>
        <v>163880</v>
      </c>
      <c r="U2843" s="46" t="str">
        <f t="shared" si="178"/>
        <v>MO</v>
      </c>
      <c r="V2843">
        <f t="shared" si="179"/>
        <v>398435.92912732612</v>
      </c>
    </row>
    <row r="2844" spans="1:22" x14ac:dyDescent="0.2">
      <c r="A2844" s="24">
        <v>37089</v>
      </c>
      <c r="B2844" s="25" t="s">
        <v>3062</v>
      </c>
      <c r="C2844" s="46">
        <v>2803</v>
      </c>
      <c r="D2844" s="46">
        <v>2922</v>
      </c>
      <c r="E2844" s="53">
        <v>1690</v>
      </c>
      <c r="F2844" s="54">
        <v>2575.6799999999998</v>
      </c>
      <c r="G2844" s="46">
        <v>2694.68</v>
      </c>
      <c r="H2844" s="53">
        <v>1462.68</v>
      </c>
      <c r="I2844" s="54">
        <v>63.28933</v>
      </c>
      <c r="J2844" s="46">
        <v>63.28933</v>
      </c>
      <c r="K2844" s="54">
        <v>11.294420000000001</v>
      </c>
      <c r="L2844" s="46">
        <v>18.22692</v>
      </c>
      <c r="M2844" s="53">
        <f t="shared" si="176"/>
        <v>-6.9324999999999992</v>
      </c>
      <c r="N2844" s="11">
        <v>2.1039046926367031</v>
      </c>
      <c r="O2844" s="11">
        <v>3.3952785995486061</v>
      </c>
      <c r="P2844" s="11">
        <v>-1.291373906911903</v>
      </c>
      <c r="Q2844" s="26">
        <v>5630</v>
      </c>
      <c r="R2844">
        <v>37750</v>
      </c>
      <c r="S2844">
        <v>3450</v>
      </c>
      <c r="T2844" s="27">
        <f t="shared" si="177"/>
        <v>46830</v>
      </c>
      <c r="U2844" s="46" t="str">
        <f t="shared" si="178"/>
        <v>NC</v>
      </c>
      <c r="V2844">
        <f t="shared" si="179"/>
        <v>98525.8567561768</v>
      </c>
    </row>
    <row r="2845" spans="1:22" x14ac:dyDescent="0.2">
      <c r="A2845" s="24">
        <v>40039</v>
      </c>
      <c r="B2845" s="25" t="s">
        <v>3063</v>
      </c>
      <c r="C2845" s="46">
        <v>521</v>
      </c>
      <c r="D2845" s="46">
        <v>602</v>
      </c>
      <c r="E2845" s="53">
        <v>330</v>
      </c>
      <c r="F2845" s="54">
        <v>162.68</v>
      </c>
      <c r="G2845" s="46">
        <v>243.68</v>
      </c>
      <c r="H2845" s="53">
        <v>0</v>
      </c>
      <c r="I2845" s="54">
        <v>63.28933</v>
      </c>
      <c r="J2845" s="46">
        <v>63.28933</v>
      </c>
      <c r="K2845" s="54">
        <v>11.508459999999999</v>
      </c>
      <c r="L2845" s="46">
        <v>15.23165</v>
      </c>
      <c r="M2845" s="53">
        <f t="shared" si="176"/>
        <v>-3.7231900000000007</v>
      </c>
      <c r="N2845" s="11">
        <v>2.1437756873767562</v>
      </c>
      <c r="O2845" s="11">
        <v>2.8373249721189602</v>
      </c>
      <c r="P2845" s="11">
        <v>-0.69354928474220412</v>
      </c>
      <c r="Q2845" s="26">
        <v>241450</v>
      </c>
      <c r="R2845">
        <v>90</v>
      </c>
      <c r="S2845">
        <v>293260</v>
      </c>
      <c r="T2845" s="27">
        <f t="shared" si="177"/>
        <v>534800</v>
      </c>
      <c r="U2845" s="46" t="str">
        <f t="shared" si="178"/>
        <v>OK</v>
      </c>
      <c r="V2845">
        <f t="shared" si="179"/>
        <v>1146491.2376090891</v>
      </c>
    </row>
    <row r="2846" spans="1:22" x14ac:dyDescent="0.2">
      <c r="A2846" s="24">
        <v>26083</v>
      </c>
      <c r="B2846" s="25" t="s">
        <v>3064</v>
      </c>
      <c r="C2846" s="46">
        <v>757</v>
      </c>
      <c r="D2846" s="46">
        <v>458</v>
      </c>
      <c r="E2846" s="53">
        <v>93</v>
      </c>
      <c r="F2846" s="54">
        <v>623.30020000000002</v>
      </c>
      <c r="G2846" s="46">
        <v>324.30009999999999</v>
      </c>
      <c r="H2846" s="53">
        <v>0</v>
      </c>
      <c r="I2846" s="54"/>
      <c r="J2846" s="46">
        <v>63.221730000000001</v>
      </c>
      <c r="K2846" s="54">
        <v>0</v>
      </c>
      <c r="L2846" s="46">
        <v>0</v>
      </c>
      <c r="M2846" s="53">
        <f t="shared" si="176"/>
        <v>0</v>
      </c>
      <c r="N2846" s="11">
        <v>0</v>
      </c>
      <c r="O2846" s="11">
        <v>0</v>
      </c>
      <c r="P2846" s="11">
        <v>0</v>
      </c>
      <c r="Q2846" s="26">
        <v>0</v>
      </c>
      <c r="R2846">
        <v>0</v>
      </c>
      <c r="S2846">
        <v>0</v>
      </c>
      <c r="T2846" s="27">
        <f t="shared" si="177"/>
        <v>0</v>
      </c>
      <c r="U2846" s="46" t="str">
        <f t="shared" si="178"/>
        <v>MI</v>
      </c>
      <c r="V2846">
        <f t="shared" si="179"/>
        <v>0</v>
      </c>
    </row>
    <row r="2847" spans="1:22" x14ac:dyDescent="0.2">
      <c r="A2847" s="24">
        <v>9011</v>
      </c>
      <c r="B2847" s="25" t="s">
        <v>3065</v>
      </c>
      <c r="C2847" s="46">
        <v>3713</v>
      </c>
      <c r="D2847" s="46">
        <v>3299</v>
      </c>
      <c r="E2847" s="53">
        <v>3406</v>
      </c>
      <c r="F2847" s="54">
        <v>3314.94</v>
      </c>
      <c r="G2847" s="46">
        <v>2900.94</v>
      </c>
      <c r="H2847" s="53">
        <v>3007.94</v>
      </c>
      <c r="I2847" s="54"/>
      <c r="J2847" s="46">
        <v>63.00244</v>
      </c>
      <c r="K2847" s="54">
        <v>24.75311</v>
      </c>
      <c r="L2847" s="46">
        <v>22.620239999999999</v>
      </c>
      <c r="M2847" s="53">
        <f t="shared" si="176"/>
        <v>2.1328700000000005</v>
      </c>
      <c r="N2847" s="11">
        <v>4.6109657942906752</v>
      </c>
      <c r="O2847" s="11">
        <v>4.2136585220461473</v>
      </c>
      <c r="P2847" s="11">
        <v>0.39730727224452822</v>
      </c>
      <c r="Q2847" s="26">
        <v>5230</v>
      </c>
      <c r="R2847">
        <v>34260</v>
      </c>
      <c r="S2847">
        <v>2050</v>
      </c>
      <c r="T2847" s="27">
        <f t="shared" si="177"/>
        <v>41540</v>
      </c>
      <c r="U2847" s="46" t="str">
        <f t="shared" si="178"/>
        <v>CT</v>
      </c>
      <c r="V2847">
        <f t="shared" si="179"/>
        <v>191539.51909483466</v>
      </c>
    </row>
    <row r="2848" spans="1:22" x14ac:dyDescent="0.2">
      <c r="A2848" s="24">
        <v>12075</v>
      </c>
      <c r="B2848" s="25" t="s">
        <v>3066</v>
      </c>
      <c r="C2848" s="46">
        <v>1022</v>
      </c>
      <c r="D2848" s="46">
        <v>1223</v>
      </c>
      <c r="E2848" s="53">
        <v>333</v>
      </c>
      <c r="F2848" s="54">
        <v>478.58</v>
      </c>
      <c r="G2848" s="46">
        <v>679.58</v>
      </c>
      <c r="H2848" s="53">
        <v>0</v>
      </c>
      <c r="I2848" s="54">
        <v>62.909590000000001</v>
      </c>
      <c r="J2848" s="46">
        <v>62.909590000000001</v>
      </c>
      <c r="K2848" s="54">
        <v>14.47991</v>
      </c>
      <c r="L2848" s="46">
        <v>21.241669999999999</v>
      </c>
      <c r="M2848" s="53">
        <f t="shared" si="176"/>
        <v>-6.7617599999999989</v>
      </c>
      <c r="N2848" s="11">
        <v>2.6972921671017289</v>
      </c>
      <c r="O2848" s="11">
        <v>3.9568609271162449</v>
      </c>
      <c r="P2848" s="11">
        <v>-1.259568760014516</v>
      </c>
      <c r="Q2848" s="26">
        <v>49360</v>
      </c>
      <c r="R2848">
        <v>63940</v>
      </c>
      <c r="S2848">
        <v>90900</v>
      </c>
      <c r="T2848" s="27">
        <f t="shared" si="177"/>
        <v>204200</v>
      </c>
      <c r="U2848" s="46" t="str">
        <f t="shared" si="178"/>
        <v>FL</v>
      </c>
      <c r="V2848">
        <f t="shared" si="179"/>
        <v>550787.06052217307</v>
      </c>
    </row>
    <row r="2849" spans="1:22" x14ac:dyDescent="0.2">
      <c r="A2849" s="24">
        <v>45035</v>
      </c>
      <c r="B2849" s="25" t="s">
        <v>3067</v>
      </c>
      <c r="C2849" s="46">
        <v>849</v>
      </c>
      <c r="D2849" s="46">
        <v>1246</v>
      </c>
      <c r="E2849" s="53">
        <v>485</v>
      </c>
      <c r="F2849" s="54">
        <v>386.94</v>
      </c>
      <c r="G2849" s="46">
        <v>783.94</v>
      </c>
      <c r="H2849" s="53">
        <v>22.94</v>
      </c>
      <c r="I2849" s="54">
        <v>62.65643</v>
      </c>
      <c r="J2849" s="46">
        <v>62.65643</v>
      </c>
      <c r="K2849" s="54">
        <v>13.053039999999999</v>
      </c>
      <c r="L2849" s="46">
        <v>20.539429999999999</v>
      </c>
      <c r="M2849" s="53">
        <f t="shared" si="176"/>
        <v>-7.4863900000000001</v>
      </c>
      <c r="N2849" s="11">
        <v>2.431497333123311</v>
      </c>
      <c r="O2849" s="11">
        <v>3.8260488950369358</v>
      </c>
      <c r="P2849" s="11">
        <v>-1.3945515619136251</v>
      </c>
      <c r="Q2849" s="26">
        <v>25220</v>
      </c>
      <c r="R2849">
        <v>23730</v>
      </c>
      <c r="S2849">
        <v>25210</v>
      </c>
      <c r="T2849" s="27">
        <f t="shared" si="177"/>
        <v>74160</v>
      </c>
      <c r="U2849" s="46" t="str">
        <f t="shared" si="178"/>
        <v>SC</v>
      </c>
      <c r="V2849">
        <f t="shared" si="179"/>
        <v>180319.84222442473</v>
      </c>
    </row>
    <row r="2850" spans="1:22" x14ac:dyDescent="0.2">
      <c r="A2850" s="24">
        <v>45053</v>
      </c>
      <c r="B2850" s="25" t="s">
        <v>3068</v>
      </c>
      <c r="C2850" s="46">
        <v>896</v>
      </c>
      <c r="D2850" s="46">
        <v>896</v>
      </c>
      <c r="E2850" s="53">
        <v>710</v>
      </c>
      <c r="F2850" s="54">
        <v>322.22000000000003</v>
      </c>
      <c r="G2850" s="46">
        <v>322.22000000000003</v>
      </c>
      <c r="H2850" s="53">
        <v>136.22</v>
      </c>
      <c r="I2850" s="54">
        <v>62.529859999999999</v>
      </c>
      <c r="J2850" s="46">
        <v>62.529859999999999</v>
      </c>
      <c r="K2850" s="54">
        <v>14.0436</v>
      </c>
      <c r="L2850" s="46">
        <v>21.64048</v>
      </c>
      <c r="M2850" s="53">
        <f t="shared" si="176"/>
        <v>-7.5968800000000005</v>
      </c>
      <c r="N2850" s="11">
        <v>2.6160171076967909</v>
      </c>
      <c r="O2850" s="11">
        <v>4.0311505524773033</v>
      </c>
      <c r="P2850" s="11">
        <v>-1.415133444780512</v>
      </c>
      <c r="Q2850" s="26">
        <v>11930</v>
      </c>
      <c r="R2850">
        <v>5560</v>
      </c>
      <c r="S2850">
        <v>41630</v>
      </c>
      <c r="T2850" s="27">
        <f t="shared" si="177"/>
        <v>59120</v>
      </c>
      <c r="U2850" s="46" t="str">
        <f t="shared" si="178"/>
        <v>SC</v>
      </c>
      <c r="V2850">
        <f t="shared" si="179"/>
        <v>154658.93140703428</v>
      </c>
    </row>
    <row r="2851" spans="1:22" x14ac:dyDescent="0.2">
      <c r="A2851" s="24">
        <v>48225</v>
      </c>
      <c r="B2851" s="25" t="s">
        <v>3069</v>
      </c>
      <c r="C2851" s="46">
        <v>888</v>
      </c>
      <c r="D2851" s="46">
        <v>888</v>
      </c>
      <c r="E2851" s="53">
        <v>888</v>
      </c>
      <c r="F2851" s="54">
        <v>651.78</v>
      </c>
      <c r="G2851" s="46">
        <v>651.78</v>
      </c>
      <c r="H2851" s="53">
        <v>651.78</v>
      </c>
      <c r="I2851" s="54">
        <v>62.150120000000001</v>
      </c>
      <c r="J2851" s="46">
        <v>62.150120000000001</v>
      </c>
      <c r="K2851" s="54">
        <v>11.661490000000001</v>
      </c>
      <c r="L2851" s="46">
        <v>16.964849999999998</v>
      </c>
      <c r="M2851" s="53">
        <f t="shared" si="176"/>
        <v>-5.3033599999999979</v>
      </c>
      <c r="N2851" s="11">
        <v>2.17228184662302</v>
      </c>
      <c r="O2851" s="11">
        <v>3.1601824197150239</v>
      </c>
      <c r="P2851" s="11">
        <v>-0.98790057309200285</v>
      </c>
      <c r="Q2851" s="26">
        <v>38540</v>
      </c>
      <c r="R2851">
        <v>237770</v>
      </c>
      <c r="S2851">
        <v>30990</v>
      </c>
      <c r="T2851" s="27">
        <f t="shared" si="177"/>
        <v>307300</v>
      </c>
      <c r="U2851" s="46" t="str">
        <f t="shared" si="178"/>
        <v>TX</v>
      </c>
      <c r="V2851">
        <f t="shared" si="179"/>
        <v>667542.21146725409</v>
      </c>
    </row>
    <row r="2852" spans="1:22" x14ac:dyDescent="0.2">
      <c r="A2852" s="24">
        <v>26031</v>
      </c>
      <c r="B2852" s="25" t="s">
        <v>3070</v>
      </c>
      <c r="C2852" s="46">
        <v>1052</v>
      </c>
      <c r="D2852" s="46">
        <v>1052</v>
      </c>
      <c r="E2852" s="53">
        <v>209</v>
      </c>
      <c r="F2852" s="54">
        <v>880.2</v>
      </c>
      <c r="G2852" s="46">
        <v>880.2</v>
      </c>
      <c r="H2852" s="53">
        <v>37.200000000000003</v>
      </c>
      <c r="I2852" s="54">
        <v>62.023539999999997</v>
      </c>
      <c r="J2852" s="46">
        <v>62.023539999999997</v>
      </c>
      <c r="K2852" s="54">
        <v>16.993950000000002</v>
      </c>
      <c r="L2852" s="46">
        <v>15.12274</v>
      </c>
      <c r="M2852" s="53">
        <f t="shared" si="176"/>
        <v>1.8712100000000014</v>
      </c>
      <c r="N2852" s="11">
        <v>3.1656031165330751</v>
      </c>
      <c r="O2852" s="11">
        <v>2.817037408873122</v>
      </c>
      <c r="P2852" s="11">
        <v>0.34856570765995298</v>
      </c>
      <c r="Q2852" s="26">
        <v>21780</v>
      </c>
      <c r="R2852">
        <v>6390</v>
      </c>
      <c r="S2852">
        <v>31270</v>
      </c>
      <c r="T2852" s="27">
        <f t="shared" si="177"/>
        <v>59440</v>
      </c>
      <c r="U2852" s="46" t="str">
        <f t="shared" si="178"/>
        <v>MI</v>
      </c>
      <c r="V2852">
        <f t="shared" si="179"/>
        <v>188163.449246726</v>
      </c>
    </row>
    <row r="2853" spans="1:22" x14ac:dyDescent="0.2">
      <c r="A2853" s="24">
        <v>25003</v>
      </c>
      <c r="B2853" s="25" t="s">
        <v>3071</v>
      </c>
      <c r="C2853" s="46">
        <v>3150</v>
      </c>
      <c r="D2853" s="46">
        <v>3150</v>
      </c>
      <c r="E2853" s="53">
        <v>2247</v>
      </c>
      <c r="F2853" s="54">
        <v>3019.16</v>
      </c>
      <c r="G2853" s="46">
        <v>3019.16</v>
      </c>
      <c r="H2853" s="53">
        <v>2116.16</v>
      </c>
      <c r="I2853" s="54"/>
      <c r="J2853" s="46">
        <v>61.867600000000003</v>
      </c>
      <c r="K2853" s="54">
        <v>23.161770000000001</v>
      </c>
      <c r="L2853" s="46">
        <v>21.619409999999998</v>
      </c>
      <c r="M2853" s="53">
        <f t="shared" si="176"/>
        <v>1.5423600000000022</v>
      </c>
      <c r="N2853" s="11">
        <v>4.3145337779870063</v>
      </c>
      <c r="O2853" s="11">
        <v>4.0272256699358486</v>
      </c>
      <c r="P2853" s="11">
        <v>0.28730810805115697</v>
      </c>
      <c r="Q2853" s="26">
        <v>7110</v>
      </c>
      <c r="R2853">
        <v>43530</v>
      </c>
      <c r="S2853">
        <v>1830</v>
      </c>
      <c r="T2853" s="27">
        <f t="shared" si="177"/>
        <v>52470</v>
      </c>
      <c r="U2853" s="46" t="str">
        <f t="shared" si="178"/>
        <v>MA</v>
      </c>
      <c r="V2853">
        <f t="shared" si="179"/>
        <v>226383.58733097822</v>
      </c>
    </row>
    <row r="2854" spans="1:22" x14ac:dyDescent="0.2">
      <c r="A2854" s="24">
        <v>48323</v>
      </c>
      <c r="B2854" s="25" t="s">
        <v>3072</v>
      </c>
      <c r="C2854" s="46">
        <v>322</v>
      </c>
      <c r="D2854" s="46">
        <v>322</v>
      </c>
      <c r="E2854" s="53">
        <v>322</v>
      </c>
      <c r="F2854" s="54">
        <v>122.62</v>
      </c>
      <c r="G2854" s="46">
        <v>122.62</v>
      </c>
      <c r="H2854" s="53">
        <v>122.62</v>
      </c>
      <c r="I2854" s="54"/>
      <c r="J2854" s="46">
        <v>61.518129999999999</v>
      </c>
      <c r="K2854" s="54">
        <v>11.4861</v>
      </c>
      <c r="L2854" s="46">
        <v>15.38775</v>
      </c>
      <c r="M2854" s="53">
        <f t="shared" si="176"/>
        <v>-3.9016500000000001</v>
      </c>
      <c r="N2854" s="11">
        <v>2.1396105059041921</v>
      </c>
      <c r="O2854" s="11">
        <v>2.8664030055656169</v>
      </c>
      <c r="P2854" s="11">
        <v>-0.7267924996614249</v>
      </c>
      <c r="Q2854" s="26">
        <v>10</v>
      </c>
      <c r="R2854">
        <v>0</v>
      </c>
      <c r="S2854">
        <v>213440</v>
      </c>
      <c r="T2854" s="27">
        <f t="shared" si="177"/>
        <v>213450</v>
      </c>
      <c r="U2854" s="46" t="str">
        <f t="shared" si="178"/>
        <v>TX</v>
      </c>
      <c r="V2854">
        <f t="shared" si="179"/>
        <v>456699.86248524982</v>
      </c>
    </row>
    <row r="2855" spans="1:22" x14ac:dyDescent="0.2">
      <c r="A2855" s="24">
        <v>13099</v>
      </c>
      <c r="B2855" s="25" t="s">
        <v>3073</v>
      </c>
      <c r="C2855" s="46">
        <v>992</v>
      </c>
      <c r="D2855" s="46">
        <v>1174</v>
      </c>
      <c r="E2855" s="53">
        <v>112</v>
      </c>
      <c r="F2855" s="54">
        <v>464.62</v>
      </c>
      <c r="G2855" s="46">
        <v>646.62</v>
      </c>
      <c r="H2855" s="53">
        <v>0</v>
      </c>
      <c r="I2855" s="54">
        <v>61.390650000000001</v>
      </c>
      <c r="J2855" s="46">
        <v>61.390650000000001</v>
      </c>
      <c r="K2855" s="54">
        <v>13.31814</v>
      </c>
      <c r="L2855" s="46">
        <v>19.854330000000001</v>
      </c>
      <c r="M2855" s="53">
        <f t="shared" si="176"/>
        <v>-6.5361900000000013</v>
      </c>
      <c r="N2855" s="11">
        <v>2.4808796948575109</v>
      </c>
      <c r="O2855" s="11">
        <v>3.6984296720112821</v>
      </c>
      <c r="P2855" s="11">
        <v>-1.217549977153771</v>
      </c>
      <c r="Q2855" s="26">
        <v>102420</v>
      </c>
      <c r="R2855">
        <v>24030</v>
      </c>
      <c r="S2855">
        <v>17630</v>
      </c>
      <c r="T2855" s="27">
        <f t="shared" si="177"/>
        <v>144080</v>
      </c>
      <c r="U2855" s="46" t="str">
        <f t="shared" si="178"/>
        <v>GA</v>
      </c>
      <c r="V2855">
        <f t="shared" si="179"/>
        <v>357445.1464350702</v>
      </c>
    </row>
    <row r="2856" spans="1:22" x14ac:dyDescent="0.2">
      <c r="A2856" s="24">
        <v>25013</v>
      </c>
      <c r="B2856" s="25" t="s">
        <v>3074</v>
      </c>
      <c r="C2856" s="46">
        <v>4080</v>
      </c>
      <c r="D2856" s="46">
        <v>3787</v>
      </c>
      <c r="E2856" s="53">
        <v>3003</v>
      </c>
      <c r="F2856" s="54">
        <v>3920.52</v>
      </c>
      <c r="G2856" s="46">
        <v>3627.52</v>
      </c>
      <c r="H2856" s="53">
        <v>2843.52</v>
      </c>
      <c r="I2856" s="54"/>
      <c r="J2856" s="46">
        <v>60.885640000000002</v>
      </c>
      <c r="K2856" s="54">
        <v>21.912330000000001</v>
      </c>
      <c r="L2856" s="46">
        <v>20.1114</v>
      </c>
      <c r="M2856" s="53">
        <f t="shared" si="176"/>
        <v>1.800930000000001</v>
      </c>
      <c r="N2856" s="11">
        <v>4.0817902923394023</v>
      </c>
      <c r="O2856" s="11">
        <v>3.7463162194688859</v>
      </c>
      <c r="P2856" s="11">
        <v>0.33547407287051639</v>
      </c>
      <c r="Q2856" s="26">
        <v>3770</v>
      </c>
      <c r="R2856">
        <v>19390</v>
      </c>
      <c r="S2856">
        <v>780</v>
      </c>
      <c r="T2856" s="27">
        <f t="shared" si="177"/>
        <v>23940</v>
      </c>
      <c r="U2856" s="46" t="str">
        <f t="shared" si="178"/>
        <v>MA</v>
      </c>
      <c r="V2856">
        <f t="shared" si="179"/>
        <v>97718.059598605294</v>
      </c>
    </row>
    <row r="2857" spans="1:22" x14ac:dyDescent="0.2">
      <c r="A2857" s="24">
        <v>1105</v>
      </c>
      <c r="B2857" s="25" t="s">
        <v>3075</v>
      </c>
      <c r="C2857" s="46">
        <v>795</v>
      </c>
      <c r="D2857" s="46">
        <v>795</v>
      </c>
      <c r="E2857" s="53">
        <v>346</v>
      </c>
      <c r="F2857" s="54">
        <v>357.2</v>
      </c>
      <c r="G2857" s="46">
        <v>357.2</v>
      </c>
      <c r="H2857" s="53">
        <v>0</v>
      </c>
      <c r="I2857" s="54">
        <v>60.884329999999999</v>
      </c>
      <c r="J2857" s="46">
        <v>60.884329999999999</v>
      </c>
      <c r="K2857" s="54">
        <v>11.54861</v>
      </c>
      <c r="L2857" s="46">
        <v>16.627759999999999</v>
      </c>
      <c r="M2857" s="53">
        <f t="shared" si="176"/>
        <v>-5.0791499999999985</v>
      </c>
      <c r="N2857" s="11">
        <v>2.151254758759737</v>
      </c>
      <c r="O2857" s="11">
        <v>3.0973898873989851</v>
      </c>
      <c r="P2857" s="11">
        <v>-0.94613512863924876</v>
      </c>
      <c r="Q2857" s="26">
        <v>25250</v>
      </c>
      <c r="R2857">
        <v>63260</v>
      </c>
      <c r="S2857">
        <v>600</v>
      </c>
      <c r="T2857" s="27">
        <f t="shared" si="177"/>
        <v>89110</v>
      </c>
      <c r="U2857" s="46" t="str">
        <f t="shared" si="178"/>
        <v>AL</v>
      </c>
      <c r="V2857">
        <f t="shared" si="179"/>
        <v>191698.31155308016</v>
      </c>
    </row>
    <row r="2858" spans="1:22" x14ac:dyDescent="0.2">
      <c r="A2858" s="24">
        <v>27019</v>
      </c>
      <c r="B2858" s="25" t="s">
        <v>3076</v>
      </c>
      <c r="C2858" s="46">
        <v>1850</v>
      </c>
      <c r="D2858" s="46">
        <v>1373</v>
      </c>
      <c r="E2858" s="53">
        <v>503</v>
      </c>
      <c r="F2858" s="54">
        <v>1787.9</v>
      </c>
      <c r="G2858" s="46">
        <v>1310.9</v>
      </c>
      <c r="H2858" s="53">
        <v>440.9</v>
      </c>
      <c r="I2858" s="54">
        <v>60.884329999999999</v>
      </c>
      <c r="J2858" s="46">
        <v>60.884329999999999</v>
      </c>
      <c r="K2858" s="54">
        <v>15.716559999999999</v>
      </c>
      <c r="L2858" s="46">
        <v>11.999750000000001</v>
      </c>
      <c r="M2858" s="53">
        <f t="shared" si="176"/>
        <v>3.7168099999999988</v>
      </c>
      <c r="N2858" s="11">
        <v>2.927653154044767</v>
      </c>
      <c r="O2858" s="11">
        <v>2.2352923244812279</v>
      </c>
      <c r="P2858" s="11">
        <v>0.69236082956353839</v>
      </c>
      <c r="Q2858" s="26">
        <v>108510</v>
      </c>
      <c r="R2858">
        <v>51400</v>
      </c>
      <c r="S2858">
        <v>2490</v>
      </c>
      <c r="T2858" s="27">
        <f t="shared" si="177"/>
        <v>162400</v>
      </c>
      <c r="U2858" s="46" t="str">
        <f t="shared" si="178"/>
        <v>MN</v>
      </c>
      <c r="V2858">
        <f t="shared" si="179"/>
        <v>475450.87221687014</v>
      </c>
    </row>
    <row r="2859" spans="1:22" x14ac:dyDescent="0.2">
      <c r="A2859" s="24">
        <v>9007</v>
      </c>
      <c r="B2859" s="25" t="s">
        <v>3077</v>
      </c>
      <c r="C2859" s="46">
        <v>6356</v>
      </c>
      <c r="D2859" s="46">
        <v>5834</v>
      </c>
      <c r="E2859" s="53">
        <v>5984</v>
      </c>
      <c r="F2859" s="54">
        <v>5854.88</v>
      </c>
      <c r="G2859" s="46">
        <v>5332.88</v>
      </c>
      <c r="H2859" s="53">
        <v>5482.88</v>
      </c>
      <c r="I2859" s="54"/>
      <c r="J2859" s="46">
        <v>60.850279999999998</v>
      </c>
      <c r="K2859" s="54">
        <v>25.286300000000001</v>
      </c>
      <c r="L2859" s="46">
        <v>23.047249999999998</v>
      </c>
      <c r="M2859" s="53">
        <f t="shared" si="176"/>
        <v>2.2390500000000024</v>
      </c>
      <c r="N2859" s="11">
        <v>4.7102874897001747</v>
      </c>
      <c r="O2859" s="11">
        <v>4.2932011938082013</v>
      </c>
      <c r="P2859" s="11">
        <v>0.4170862958919726</v>
      </c>
      <c r="Q2859" s="26">
        <v>1010</v>
      </c>
      <c r="R2859">
        <v>12880</v>
      </c>
      <c r="S2859">
        <v>560</v>
      </c>
      <c r="T2859" s="27">
        <f t="shared" si="177"/>
        <v>14450</v>
      </c>
      <c r="U2859" s="46" t="str">
        <f t="shared" si="178"/>
        <v>CT</v>
      </c>
      <c r="V2859">
        <f t="shared" si="179"/>
        <v>68063.65422616752</v>
      </c>
    </row>
    <row r="2860" spans="1:22" x14ac:dyDescent="0.2">
      <c r="A2860" s="24">
        <v>31127</v>
      </c>
      <c r="B2860" s="25" t="s">
        <v>3078</v>
      </c>
      <c r="C2860" s="46">
        <v>633</v>
      </c>
      <c r="D2860" s="46">
        <v>555</v>
      </c>
      <c r="E2860" s="53">
        <v>66</v>
      </c>
      <c r="F2860" s="54">
        <v>493.58</v>
      </c>
      <c r="G2860" s="46">
        <v>415.58</v>
      </c>
      <c r="H2860" s="53">
        <v>0</v>
      </c>
      <c r="I2860" s="54">
        <v>60.757759999999998</v>
      </c>
      <c r="J2860" s="46">
        <v>60.757759999999998</v>
      </c>
      <c r="K2860" s="54">
        <v>13.953849999999999</v>
      </c>
      <c r="L2860" s="46">
        <v>11.55857</v>
      </c>
      <c r="M2860" s="53">
        <f t="shared" si="176"/>
        <v>2.3952799999999996</v>
      </c>
      <c r="N2860" s="11">
        <v>2.5992986355517731</v>
      </c>
      <c r="O2860" s="11">
        <v>2.1531100900417912</v>
      </c>
      <c r="P2860" s="11">
        <v>0.44618854550998099</v>
      </c>
      <c r="Q2860" s="26">
        <v>163490</v>
      </c>
      <c r="R2860">
        <v>18470</v>
      </c>
      <c r="S2860">
        <v>28360</v>
      </c>
      <c r="T2860" s="27">
        <f t="shared" si="177"/>
        <v>210320</v>
      </c>
      <c r="U2860" s="46" t="str">
        <f t="shared" si="178"/>
        <v>NE</v>
      </c>
      <c r="V2860">
        <f t="shared" si="179"/>
        <v>546684.48902924894</v>
      </c>
    </row>
    <row r="2861" spans="1:22" x14ac:dyDescent="0.2">
      <c r="A2861" s="24">
        <v>51103</v>
      </c>
      <c r="B2861" s="25" t="s">
        <v>3079</v>
      </c>
      <c r="C2861" s="46">
        <v>2193</v>
      </c>
      <c r="D2861" s="46">
        <v>2193</v>
      </c>
      <c r="E2861" s="53">
        <v>834</v>
      </c>
      <c r="F2861" s="54">
        <v>1845.74</v>
      </c>
      <c r="G2861" s="46">
        <v>1845.74</v>
      </c>
      <c r="H2861" s="53">
        <v>486.74</v>
      </c>
      <c r="I2861" s="54">
        <v>60.757759999999998</v>
      </c>
      <c r="J2861" s="46">
        <v>60.757759999999998</v>
      </c>
      <c r="K2861" s="54">
        <v>12.25243</v>
      </c>
      <c r="L2861" s="46">
        <v>19.603560000000002</v>
      </c>
      <c r="M2861" s="53">
        <f t="shared" si="176"/>
        <v>-7.3511300000000013</v>
      </c>
      <c r="N2861" s="11">
        <v>2.282361110460096</v>
      </c>
      <c r="O2861" s="11">
        <v>3.6517166774730501</v>
      </c>
      <c r="P2861" s="11">
        <v>-1.369355567012954</v>
      </c>
      <c r="Q2861" s="26">
        <v>6810</v>
      </c>
      <c r="R2861">
        <v>11490</v>
      </c>
      <c r="S2861">
        <v>0</v>
      </c>
      <c r="T2861" s="27">
        <f t="shared" si="177"/>
        <v>18300</v>
      </c>
      <c r="U2861" s="46" t="str">
        <f t="shared" si="178"/>
        <v>VA</v>
      </c>
      <c r="V2861">
        <f t="shared" si="179"/>
        <v>41767.208321419756</v>
      </c>
    </row>
    <row r="2862" spans="1:22" x14ac:dyDescent="0.2">
      <c r="A2862" s="24">
        <v>12091</v>
      </c>
      <c r="B2862" s="25" t="s">
        <v>3080</v>
      </c>
      <c r="C2862" s="46">
        <v>1091</v>
      </c>
      <c r="D2862" s="46">
        <v>1608</v>
      </c>
      <c r="E2862" s="53">
        <v>1095</v>
      </c>
      <c r="F2862" s="54">
        <v>619.54</v>
      </c>
      <c r="G2862" s="46">
        <v>1136.54</v>
      </c>
      <c r="H2862" s="53">
        <v>623.54</v>
      </c>
      <c r="I2862" s="54">
        <v>60.378019999999999</v>
      </c>
      <c r="J2862" s="46">
        <v>60.378019999999999</v>
      </c>
      <c r="K2862" s="54">
        <v>13.15592</v>
      </c>
      <c r="L2862" s="46">
        <v>22.727029999999999</v>
      </c>
      <c r="M2862" s="53">
        <f t="shared" si="176"/>
        <v>-9.5711099999999991</v>
      </c>
      <c r="N2862" s="11">
        <v>2.4506616385748932</v>
      </c>
      <c r="O2862" s="11">
        <v>4.233551175420704</v>
      </c>
      <c r="P2862" s="11">
        <v>-1.7828895368458111</v>
      </c>
      <c r="Q2862" s="26">
        <v>20680</v>
      </c>
      <c r="R2862">
        <v>15870</v>
      </c>
      <c r="S2862">
        <v>14050</v>
      </c>
      <c r="T2862" s="27">
        <f t="shared" si="177"/>
        <v>50600</v>
      </c>
      <c r="U2862" s="46" t="str">
        <f t="shared" si="178"/>
        <v>FL</v>
      </c>
      <c r="V2862">
        <f t="shared" si="179"/>
        <v>124003.4789118896</v>
      </c>
    </row>
    <row r="2863" spans="1:22" x14ac:dyDescent="0.2">
      <c r="A2863" s="24">
        <v>37171</v>
      </c>
      <c r="B2863" s="25" t="s">
        <v>3081</v>
      </c>
      <c r="C2863" s="46">
        <v>1983</v>
      </c>
      <c r="D2863" s="46">
        <v>1241</v>
      </c>
      <c r="E2863" s="53">
        <v>424</v>
      </c>
      <c r="F2863" s="54">
        <v>1746.08</v>
      </c>
      <c r="G2863" s="46">
        <v>1004.08</v>
      </c>
      <c r="H2863" s="53">
        <v>187.08</v>
      </c>
      <c r="I2863" s="54">
        <v>60.378019999999999</v>
      </c>
      <c r="J2863" s="46">
        <v>60.378019999999999</v>
      </c>
      <c r="K2863" s="54">
        <v>11.41456</v>
      </c>
      <c r="L2863" s="46">
        <v>18.551780000000001</v>
      </c>
      <c r="M2863" s="53">
        <f t="shared" si="176"/>
        <v>-7.137220000000001</v>
      </c>
      <c r="N2863" s="11">
        <v>2.1262841605308811</v>
      </c>
      <c r="O2863" s="11">
        <v>3.4557929489751329</v>
      </c>
      <c r="P2863" s="11">
        <v>-1.329508788444252</v>
      </c>
      <c r="Q2863" s="26">
        <v>4130</v>
      </c>
      <c r="R2863">
        <v>90620</v>
      </c>
      <c r="S2863">
        <v>11600</v>
      </c>
      <c r="T2863" s="27">
        <f t="shared" si="177"/>
        <v>106350</v>
      </c>
      <c r="U2863" s="46" t="str">
        <f t="shared" si="178"/>
        <v>NC</v>
      </c>
      <c r="V2863">
        <f t="shared" si="179"/>
        <v>226130.32047245919</v>
      </c>
    </row>
    <row r="2864" spans="1:22" x14ac:dyDescent="0.2">
      <c r="A2864" s="24">
        <v>45069</v>
      </c>
      <c r="B2864" s="25" t="s">
        <v>3082</v>
      </c>
      <c r="C2864" s="46">
        <v>345</v>
      </c>
      <c r="D2864" s="46">
        <v>979</v>
      </c>
      <c r="E2864" s="53">
        <v>160</v>
      </c>
      <c r="F2864" s="54">
        <v>0</v>
      </c>
      <c r="G2864" s="46">
        <v>526.28</v>
      </c>
      <c r="H2864" s="53">
        <v>0</v>
      </c>
      <c r="I2864" s="54">
        <v>60.378019999999999</v>
      </c>
      <c r="J2864" s="46">
        <v>60.378019999999999</v>
      </c>
      <c r="K2864" s="54">
        <v>13.337109999999999</v>
      </c>
      <c r="L2864" s="46">
        <v>19.784389999999998</v>
      </c>
      <c r="M2864" s="53">
        <f t="shared" si="176"/>
        <v>-6.4472799999999992</v>
      </c>
      <c r="N2864" s="11">
        <v>2.4844133930925079</v>
      </c>
      <c r="O2864" s="11">
        <v>3.685401371823843</v>
      </c>
      <c r="P2864" s="11">
        <v>-1.200987978731334</v>
      </c>
      <c r="Q2864" s="26">
        <v>74010</v>
      </c>
      <c r="R2864">
        <v>7580</v>
      </c>
      <c r="S2864">
        <v>33740</v>
      </c>
      <c r="T2864" s="27">
        <f t="shared" si="177"/>
        <v>115330</v>
      </c>
      <c r="U2864" s="46" t="str">
        <f t="shared" si="178"/>
        <v>SC</v>
      </c>
      <c r="V2864">
        <f t="shared" si="179"/>
        <v>286527.39662535896</v>
      </c>
    </row>
    <row r="2865" spans="1:22" x14ac:dyDescent="0.2">
      <c r="A2865" s="24">
        <v>51083</v>
      </c>
      <c r="B2865" s="25" t="s">
        <v>3083</v>
      </c>
      <c r="C2865" s="46">
        <v>1015</v>
      </c>
      <c r="D2865" s="46">
        <v>836</v>
      </c>
      <c r="E2865" s="53">
        <v>352</v>
      </c>
      <c r="F2865" s="54">
        <v>677.06</v>
      </c>
      <c r="G2865" s="46">
        <v>498.06</v>
      </c>
      <c r="H2865" s="53">
        <v>14.06</v>
      </c>
      <c r="I2865" s="54"/>
      <c r="J2865" s="46">
        <v>60.354370000000003</v>
      </c>
      <c r="K2865" s="54">
        <v>12.374639999999999</v>
      </c>
      <c r="L2865" s="46">
        <v>19.993010000000002</v>
      </c>
      <c r="M2865" s="53">
        <f t="shared" si="176"/>
        <v>-7.6183700000000023</v>
      </c>
      <c r="N2865" s="11">
        <v>2.305126174313497</v>
      </c>
      <c r="O2865" s="11">
        <v>3.7242627384967548</v>
      </c>
      <c r="P2865" s="11">
        <v>-1.419136564183259</v>
      </c>
      <c r="Q2865" s="26">
        <v>6220</v>
      </c>
      <c r="R2865">
        <v>98940</v>
      </c>
      <c r="S2865">
        <v>30610</v>
      </c>
      <c r="T2865" s="27">
        <f t="shared" si="177"/>
        <v>135770</v>
      </c>
      <c r="U2865" s="46" t="str">
        <f t="shared" si="178"/>
        <v>VA</v>
      </c>
      <c r="V2865">
        <f t="shared" si="179"/>
        <v>312966.98068654351</v>
      </c>
    </row>
    <row r="2866" spans="1:22" x14ac:dyDescent="0.2">
      <c r="A2866" s="24">
        <v>38041</v>
      </c>
      <c r="B2866" s="25" t="s">
        <v>3084</v>
      </c>
      <c r="C2866" s="46">
        <v>328</v>
      </c>
      <c r="D2866" s="46">
        <v>112</v>
      </c>
      <c r="E2866" s="53">
        <v>107</v>
      </c>
      <c r="F2866" s="54">
        <v>284.27999999999997</v>
      </c>
      <c r="G2866" s="46">
        <v>68.28</v>
      </c>
      <c r="H2866" s="53">
        <v>63.28</v>
      </c>
      <c r="I2866" s="54">
        <v>59.871699999999997</v>
      </c>
      <c r="J2866" s="46">
        <v>59.871699999999997</v>
      </c>
      <c r="K2866" s="54">
        <v>0</v>
      </c>
      <c r="L2866" s="46">
        <v>0</v>
      </c>
      <c r="M2866" s="53">
        <f t="shared" si="176"/>
        <v>0</v>
      </c>
      <c r="N2866" s="11">
        <v>0</v>
      </c>
      <c r="O2866" s="11">
        <v>0</v>
      </c>
      <c r="P2866" s="11">
        <v>0</v>
      </c>
      <c r="Q2866" s="26">
        <v>0</v>
      </c>
      <c r="R2866">
        <v>0</v>
      </c>
      <c r="S2866">
        <v>0</v>
      </c>
      <c r="T2866" s="27">
        <f t="shared" si="177"/>
        <v>0</v>
      </c>
      <c r="U2866" s="46" t="str">
        <f t="shared" si="178"/>
        <v>ND</v>
      </c>
      <c r="V2866">
        <f t="shared" si="179"/>
        <v>0</v>
      </c>
    </row>
    <row r="2867" spans="1:22" x14ac:dyDescent="0.2">
      <c r="A2867" s="24">
        <v>45089</v>
      </c>
      <c r="B2867" s="25" t="s">
        <v>3085</v>
      </c>
      <c r="C2867" s="46">
        <v>1161</v>
      </c>
      <c r="D2867" s="46">
        <v>1161</v>
      </c>
      <c r="E2867" s="53">
        <v>252</v>
      </c>
      <c r="F2867" s="54">
        <v>753.2</v>
      </c>
      <c r="G2867" s="46">
        <v>753.2</v>
      </c>
      <c r="H2867" s="53">
        <v>0</v>
      </c>
      <c r="I2867" s="54">
        <v>59.871699999999997</v>
      </c>
      <c r="J2867" s="46">
        <v>59.871699999999997</v>
      </c>
      <c r="K2867" s="54">
        <v>12.57681</v>
      </c>
      <c r="L2867" s="46">
        <v>20.94172</v>
      </c>
      <c r="M2867" s="53">
        <f t="shared" si="176"/>
        <v>-8.3649100000000001</v>
      </c>
      <c r="N2867" s="11">
        <v>2.3427860463308612</v>
      </c>
      <c r="O2867" s="11">
        <v>3.900986768677265</v>
      </c>
      <c r="P2867" s="11">
        <v>-1.5582007223464049</v>
      </c>
      <c r="Q2867" s="26">
        <v>73820</v>
      </c>
      <c r="R2867">
        <v>36390</v>
      </c>
      <c r="S2867">
        <v>53940</v>
      </c>
      <c r="T2867" s="27">
        <f t="shared" si="177"/>
        <v>164150</v>
      </c>
      <c r="U2867" s="46" t="str">
        <f t="shared" si="178"/>
        <v>SC</v>
      </c>
      <c r="V2867">
        <f t="shared" si="179"/>
        <v>384568.32950521086</v>
      </c>
    </row>
    <row r="2868" spans="1:22" x14ac:dyDescent="0.2">
      <c r="A2868" s="24">
        <v>51007</v>
      </c>
      <c r="B2868" s="25" t="s">
        <v>3086</v>
      </c>
      <c r="C2868" s="46">
        <v>893</v>
      </c>
      <c r="D2868" s="46">
        <v>613</v>
      </c>
      <c r="E2868" s="53">
        <v>270</v>
      </c>
      <c r="F2868" s="54">
        <v>465.56</v>
      </c>
      <c r="G2868" s="46">
        <v>185.56</v>
      </c>
      <c r="H2868" s="53">
        <v>0</v>
      </c>
      <c r="I2868" s="54">
        <v>59.871699999999997</v>
      </c>
      <c r="J2868" s="46">
        <v>59.871699999999997</v>
      </c>
      <c r="K2868" s="54">
        <v>13.496729999999999</v>
      </c>
      <c r="L2868" s="46">
        <v>20.358270000000001</v>
      </c>
      <c r="M2868" s="53">
        <f t="shared" si="176"/>
        <v>-6.8615400000000015</v>
      </c>
      <c r="N2868" s="11">
        <v>2.5141471259480839</v>
      </c>
      <c r="O2868" s="11">
        <v>3.792302728866555</v>
      </c>
      <c r="P2868" s="11">
        <v>-1.278155602918472</v>
      </c>
      <c r="Q2868" s="26">
        <v>3740</v>
      </c>
      <c r="R2868">
        <v>45480</v>
      </c>
      <c r="S2868">
        <v>8870</v>
      </c>
      <c r="T2868" s="27">
        <f t="shared" si="177"/>
        <v>58090</v>
      </c>
      <c r="U2868" s="46" t="str">
        <f t="shared" si="178"/>
        <v>VA</v>
      </c>
      <c r="V2868">
        <f t="shared" si="179"/>
        <v>146046.80654632419</v>
      </c>
    </row>
    <row r="2869" spans="1:22" x14ac:dyDescent="0.2">
      <c r="A2869" s="24">
        <v>45075</v>
      </c>
      <c r="B2869" s="25" t="s">
        <v>3087</v>
      </c>
      <c r="C2869" s="46">
        <v>706</v>
      </c>
      <c r="D2869" s="46">
        <v>1169</v>
      </c>
      <c r="E2869" s="53">
        <v>284</v>
      </c>
      <c r="F2869" s="54">
        <v>304.74</v>
      </c>
      <c r="G2869" s="46">
        <v>767.74</v>
      </c>
      <c r="H2869" s="53">
        <v>0</v>
      </c>
      <c r="I2869" s="54">
        <v>59.74512</v>
      </c>
      <c r="J2869" s="46">
        <v>59.74512</v>
      </c>
      <c r="K2869" s="54">
        <v>12.76221</v>
      </c>
      <c r="L2869" s="46">
        <v>20.016089999999998</v>
      </c>
      <c r="M2869" s="53">
        <f t="shared" si="176"/>
        <v>-7.2538799999999988</v>
      </c>
      <c r="N2869" s="11">
        <v>2.3773220322438031</v>
      </c>
      <c r="O2869" s="11">
        <v>3.7285620403029611</v>
      </c>
      <c r="P2869" s="11">
        <v>-1.351240008059158</v>
      </c>
      <c r="Q2869" s="26">
        <v>116020</v>
      </c>
      <c r="R2869">
        <v>81660</v>
      </c>
      <c r="S2869">
        <v>68270</v>
      </c>
      <c r="T2869" s="27">
        <f t="shared" si="177"/>
        <v>265950</v>
      </c>
      <c r="U2869" s="46" t="str">
        <f t="shared" si="178"/>
        <v>SC</v>
      </c>
      <c r="V2869">
        <f t="shared" si="179"/>
        <v>632248.79447523947</v>
      </c>
    </row>
    <row r="2870" spans="1:22" x14ac:dyDescent="0.2">
      <c r="A2870" s="24">
        <v>45037</v>
      </c>
      <c r="B2870" s="25" t="s">
        <v>3088</v>
      </c>
      <c r="C2870" s="46">
        <v>995</v>
      </c>
      <c r="D2870" s="46">
        <v>1219</v>
      </c>
      <c r="E2870" s="53">
        <v>609</v>
      </c>
      <c r="F2870" s="54">
        <v>481.36</v>
      </c>
      <c r="G2870" s="46">
        <v>705.36</v>
      </c>
      <c r="H2870" s="53">
        <v>95.359989999999996</v>
      </c>
      <c r="I2870" s="54">
        <v>59.618549999999999</v>
      </c>
      <c r="J2870" s="46">
        <v>59.618549999999999</v>
      </c>
      <c r="K2870" s="54">
        <v>13.10393</v>
      </c>
      <c r="L2870" s="46">
        <v>21.915620000000001</v>
      </c>
      <c r="M2870" s="53">
        <f t="shared" si="176"/>
        <v>-8.8116900000000005</v>
      </c>
      <c r="N2870" s="11">
        <v>2.4409770328164591</v>
      </c>
      <c r="O2870" s="11">
        <v>4.0824031477528528</v>
      </c>
      <c r="P2870" s="11">
        <v>-1.641426114936394</v>
      </c>
      <c r="Q2870" s="26">
        <v>13370</v>
      </c>
      <c r="R2870">
        <v>28910</v>
      </c>
      <c r="S2870">
        <v>40410</v>
      </c>
      <c r="T2870" s="27">
        <f t="shared" si="177"/>
        <v>82690</v>
      </c>
      <c r="U2870" s="46" t="str">
        <f t="shared" si="178"/>
        <v>SC</v>
      </c>
      <c r="V2870">
        <f t="shared" si="179"/>
        <v>201844.39084359299</v>
      </c>
    </row>
    <row r="2871" spans="1:22" x14ac:dyDescent="0.2">
      <c r="A2871" s="24">
        <v>40089</v>
      </c>
      <c r="B2871" s="25" t="s">
        <v>3089</v>
      </c>
      <c r="C2871" s="46">
        <v>498</v>
      </c>
      <c r="D2871" s="46">
        <v>512</v>
      </c>
      <c r="E2871" s="53">
        <v>270</v>
      </c>
      <c r="F2871" s="54">
        <v>193.8</v>
      </c>
      <c r="G2871" s="46">
        <v>207.8</v>
      </c>
      <c r="H2871" s="53">
        <v>0</v>
      </c>
      <c r="I2871" s="54"/>
      <c r="J2871" s="46">
        <v>59.598199999999999</v>
      </c>
      <c r="K2871" s="54">
        <v>11.586650000000001</v>
      </c>
      <c r="L2871" s="46">
        <v>16.652439999999999</v>
      </c>
      <c r="M2871" s="53">
        <f t="shared" si="176"/>
        <v>-5.065789999999998</v>
      </c>
      <c r="N2871" s="11">
        <v>2.1583407830538488</v>
      </c>
      <c r="O2871" s="11">
        <v>3.1019872343910642</v>
      </c>
      <c r="P2871" s="11">
        <v>-0.9436464513372157</v>
      </c>
      <c r="Q2871" s="26">
        <v>20610</v>
      </c>
      <c r="R2871">
        <v>216290</v>
      </c>
      <c r="S2871">
        <v>59600</v>
      </c>
      <c r="T2871" s="27">
        <f t="shared" si="177"/>
        <v>296500</v>
      </c>
      <c r="U2871" s="46" t="str">
        <f t="shared" si="178"/>
        <v>OK</v>
      </c>
      <c r="V2871">
        <f t="shared" si="179"/>
        <v>639948.04217546619</v>
      </c>
    </row>
    <row r="2872" spans="1:22" x14ac:dyDescent="0.2">
      <c r="A2872" s="24">
        <v>12131</v>
      </c>
      <c r="B2872" s="25" t="s">
        <v>3090</v>
      </c>
      <c r="C2872" s="46">
        <v>982</v>
      </c>
      <c r="D2872" s="46">
        <v>1329</v>
      </c>
      <c r="E2872" s="53">
        <v>664</v>
      </c>
      <c r="F2872" s="54">
        <v>495.44</v>
      </c>
      <c r="G2872" s="46">
        <v>842.44</v>
      </c>
      <c r="H2872" s="53">
        <v>177.44</v>
      </c>
      <c r="I2872" s="54">
        <v>59.491970000000002</v>
      </c>
      <c r="J2872" s="46">
        <v>59.491970000000002</v>
      </c>
      <c r="K2872" s="54">
        <v>13.61073</v>
      </c>
      <c r="L2872" s="46">
        <v>21.85192</v>
      </c>
      <c r="M2872" s="53">
        <f t="shared" si="176"/>
        <v>-8.2411899999999996</v>
      </c>
      <c r="N2872" s="11">
        <v>2.5353828454414788</v>
      </c>
      <c r="O2872" s="11">
        <v>4.070537223790315</v>
      </c>
      <c r="P2872" s="11">
        <v>-1.5351543783488359</v>
      </c>
      <c r="Q2872" s="26">
        <v>31620</v>
      </c>
      <c r="R2872">
        <v>35120</v>
      </c>
      <c r="S2872">
        <v>8320</v>
      </c>
      <c r="T2872" s="27">
        <f t="shared" si="177"/>
        <v>75060</v>
      </c>
      <c r="U2872" s="46" t="str">
        <f t="shared" si="178"/>
        <v>FL</v>
      </c>
      <c r="V2872">
        <f t="shared" si="179"/>
        <v>190305.83637883741</v>
      </c>
    </row>
    <row r="2873" spans="1:22" x14ac:dyDescent="0.2">
      <c r="A2873" s="24">
        <v>45003</v>
      </c>
      <c r="B2873" s="25" t="s">
        <v>3091</v>
      </c>
      <c r="C2873" s="46">
        <v>784</v>
      </c>
      <c r="D2873" s="46">
        <v>1315</v>
      </c>
      <c r="E2873" s="53">
        <v>561</v>
      </c>
      <c r="F2873" s="54">
        <v>213.52</v>
      </c>
      <c r="G2873" s="46">
        <v>744.52</v>
      </c>
      <c r="H2873" s="53">
        <v>0</v>
      </c>
      <c r="I2873" s="54">
        <v>59.491970000000002</v>
      </c>
      <c r="J2873" s="46">
        <v>59.491970000000002</v>
      </c>
      <c r="K2873" s="54">
        <v>13.72411</v>
      </c>
      <c r="L2873" s="46">
        <v>22.14106</v>
      </c>
      <c r="M2873" s="53">
        <f t="shared" si="176"/>
        <v>-8.4169499999999999</v>
      </c>
      <c r="N2873" s="11">
        <v>2.5565030724253468</v>
      </c>
      <c r="O2873" s="11">
        <v>4.1243977144422459</v>
      </c>
      <c r="P2873" s="11">
        <v>-1.567894642016898</v>
      </c>
      <c r="Q2873" s="26">
        <v>59800</v>
      </c>
      <c r="R2873">
        <v>49300</v>
      </c>
      <c r="S2873">
        <v>121650</v>
      </c>
      <c r="T2873" s="27">
        <f t="shared" si="177"/>
        <v>230750</v>
      </c>
      <c r="U2873" s="46" t="str">
        <f t="shared" si="178"/>
        <v>SC</v>
      </c>
      <c r="V2873">
        <f t="shared" si="179"/>
        <v>589913.08396214875</v>
      </c>
    </row>
    <row r="2874" spans="1:22" x14ac:dyDescent="0.2">
      <c r="A2874" s="24">
        <v>45031</v>
      </c>
      <c r="B2874" s="25" t="s">
        <v>3092</v>
      </c>
      <c r="C2874" s="46">
        <v>561</v>
      </c>
      <c r="D2874" s="46">
        <v>909</v>
      </c>
      <c r="E2874" s="53">
        <v>273</v>
      </c>
      <c r="F2874" s="54">
        <v>203.4</v>
      </c>
      <c r="G2874" s="46">
        <v>551.4</v>
      </c>
      <c r="H2874" s="53">
        <v>0</v>
      </c>
      <c r="I2874" s="54">
        <v>59.365389999999998</v>
      </c>
      <c r="J2874" s="46">
        <v>59.365389999999998</v>
      </c>
      <c r="K2874" s="54">
        <v>12.262930000000001</v>
      </c>
      <c r="L2874" s="46">
        <v>19.417560000000002</v>
      </c>
      <c r="M2874" s="53">
        <f t="shared" si="176"/>
        <v>-7.1546300000000009</v>
      </c>
      <c r="N2874" s="11">
        <v>2.2843170319923818</v>
      </c>
      <c r="O2874" s="11">
        <v>3.6170689246154049</v>
      </c>
      <c r="P2874" s="11">
        <v>-1.332751892623024</v>
      </c>
      <c r="Q2874" s="26">
        <v>118720</v>
      </c>
      <c r="R2874">
        <v>13010</v>
      </c>
      <c r="S2874">
        <v>31720</v>
      </c>
      <c r="T2874" s="27">
        <f t="shared" si="177"/>
        <v>163450</v>
      </c>
      <c r="U2874" s="46" t="str">
        <f t="shared" si="178"/>
        <v>SC</v>
      </c>
      <c r="V2874">
        <f t="shared" si="179"/>
        <v>373371.61887915479</v>
      </c>
    </row>
    <row r="2875" spans="1:22" x14ac:dyDescent="0.2">
      <c r="A2875" s="24">
        <v>25011</v>
      </c>
      <c r="B2875" s="25" t="s">
        <v>3093</v>
      </c>
      <c r="C2875" s="46">
        <v>2279</v>
      </c>
      <c r="D2875" s="46">
        <v>1967</v>
      </c>
      <c r="E2875" s="53">
        <v>1550</v>
      </c>
      <c r="F2875" s="54">
        <v>2180.1</v>
      </c>
      <c r="G2875" s="46">
        <v>1868.1</v>
      </c>
      <c r="H2875" s="53">
        <v>1451.1</v>
      </c>
      <c r="I2875" s="54"/>
      <c r="J2875" s="46">
        <v>59.293410000000002</v>
      </c>
      <c r="K2875" s="54">
        <v>22.651289999999999</v>
      </c>
      <c r="L2875" s="46">
        <v>20.782679999999999</v>
      </c>
      <c r="M2875" s="53">
        <f t="shared" si="176"/>
        <v>1.8686100000000003</v>
      </c>
      <c r="N2875" s="11">
        <v>4.219442461434479</v>
      </c>
      <c r="O2875" s="11">
        <v>3.8713610772015681</v>
      </c>
      <c r="P2875" s="11">
        <v>0.34808138423291052</v>
      </c>
      <c r="Q2875" s="26">
        <v>8200</v>
      </c>
      <c r="R2875">
        <v>30780</v>
      </c>
      <c r="S2875">
        <v>1280</v>
      </c>
      <c r="T2875" s="27">
        <f t="shared" si="177"/>
        <v>40260</v>
      </c>
      <c r="U2875" s="46" t="str">
        <f t="shared" si="178"/>
        <v>MA</v>
      </c>
      <c r="V2875">
        <f t="shared" si="179"/>
        <v>169874.75349735213</v>
      </c>
    </row>
    <row r="2876" spans="1:22" x14ac:dyDescent="0.2">
      <c r="A2876" s="24">
        <v>45029</v>
      </c>
      <c r="B2876" s="25" t="s">
        <v>3094</v>
      </c>
      <c r="C2876" s="46">
        <v>1122</v>
      </c>
      <c r="D2876" s="46">
        <v>1122</v>
      </c>
      <c r="E2876" s="53">
        <v>1056</v>
      </c>
      <c r="F2876" s="54">
        <v>578.70000000000005</v>
      </c>
      <c r="G2876" s="46">
        <v>578.70000000000005</v>
      </c>
      <c r="H2876" s="53">
        <v>512.70000000000005</v>
      </c>
      <c r="I2876" s="54">
        <v>59.238810000000001</v>
      </c>
      <c r="J2876" s="46">
        <v>59.238810000000001</v>
      </c>
      <c r="K2876" s="54">
        <v>13.696490000000001</v>
      </c>
      <c r="L2876" s="46">
        <v>21.781389999999998</v>
      </c>
      <c r="M2876" s="53">
        <f t="shared" si="176"/>
        <v>-8.0848999999999975</v>
      </c>
      <c r="N2876" s="11">
        <v>2.5513580674042289</v>
      </c>
      <c r="O2876" s="11">
        <v>4.0573990194405853</v>
      </c>
      <c r="P2876" s="11">
        <v>-1.5060409520363569</v>
      </c>
      <c r="Q2876" s="26">
        <v>32710</v>
      </c>
      <c r="R2876">
        <v>32250</v>
      </c>
      <c r="S2876">
        <v>55080</v>
      </c>
      <c r="T2876" s="27">
        <f t="shared" si="177"/>
        <v>120040</v>
      </c>
      <c r="U2876" s="46" t="str">
        <f t="shared" si="178"/>
        <v>SC</v>
      </c>
      <c r="V2876">
        <f t="shared" si="179"/>
        <v>306265.02241120365</v>
      </c>
    </row>
    <row r="2877" spans="1:22" x14ac:dyDescent="0.2">
      <c r="A2877" s="24">
        <v>51011</v>
      </c>
      <c r="B2877" s="25" t="s">
        <v>3095</v>
      </c>
      <c r="C2877" s="46">
        <v>1014</v>
      </c>
      <c r="D2877" s="46">
        <v>1014</v>
      </c>
      <c r="E2877" s="53">
        <v>616</v>
      </c>
      <c r="F2877" s="54">
        <v>617</v>
      </c>
      <c r="G2877" s="46">
        <v>617</v>
      </c>
      <c r="H2877" s="53">
        <v>219</v>
      </c>
      <c r="I2877" s="54">
        <v>59.112229999999997</v>
      </c>
      <c r="J2877" s="46">
        <v>59.112229999999997</v>
      </c>
      <c r="K2877" s="54">
        <v>13.122490000000001</v>
      </c>
      <c r="L2877" s="46">
        <v>19.392330000000001</v>
      </c>
      <c r="M2877" s="53">
        <f t="shared" si="176"/>
        <v>-6.2698400000000003</v>
      </c>
      <c r="N2877" s="11">
        <v>2.4444343569725762</v>
      </c>
      <c r="O2877" s="11">
        <v>3.6123691245906828</v>
      </c>
      <c r="P2877" s="11">
        <v>-1.1679347676181071</v>
      </c>
      <c r="Q2877" s="26">
        <v>2140</v>
      </c>
      <c r="R2877">
        <v>50850</v>
      </c>
      <c r="S2877">
        <v>5000</v>
      </c>
      <c r="T2877" s="27">
        <f t="shared" si="177"/>
        <v>57990</v>
      </c>
      <c r="U2877" s="46" t="str">
        <f t="shared" si="178"/>
        <v>VA</v>
      </c>
      <c r="V2877">
        <f t="shared" si="179"/>
        <v>141752.7483608397</v>
      </c>
    </row>
    <row r="2878" spans="1:22" x14ac:dyDescent="0.2">
      <c r="A2878" s="24">
        <v>48277</v>
      </c>
      <c r="B2878" s="25" t="s">
        <v>3096</v>
      </c>
      <c r="C2878" s="46">
        <v>750</v>
      </c>
      <c r="D2878" s="46">
        <v>750</v>
      </c>
      <c r="E2878" s="53">
        <v>750</v>
      </c>
      <c r="F2878" s="54">
        <v>550.62</v>
      </c>
      <c r="G2878" s="46">
        <v>550.62</v>
      </c>
      <c r="H2878" s="53">
        <v>550.62</v>
      </c>
      <c r="I2878" s="54"/>
      <c r="J2878" s="46">
        <v>59.024920000000002</v>
      </c>
      <c r="K2878" s="54">
        <v>11.4861</v>
      </c>
      <c r="L2878" s="46">
        <v>15.346019999999999</v>
      </c>
      <c r="M2878" s="53">
        <f t="shared" si="176"/>
        <v>-3.8599199999999989</v>
      </c>
      <c r="N2878" s="11">
        <v>2.1396105059041921</v>
      </c>
      <c r="O2878" s="11">
        <v>2.858629614561587</v>
      </c>
      <c r="P2878" s="11">
        <v>-0.71901910865739527</v>
      </c>
      <c r="Q2878" s="26">
        <v>50380</v>
      </c>
      <c r="R2878">
        <v>192600</v>
      </c>
      <c r="S2878">
        <v>132030</v>
      </c>
      <c r="T2878" s="27">
        <f t="shared" si="177"/>
        <v>375010</v>
      </c>
      <c r="U2878" s="46" t="str">
        <f t="shared" si="178"/>
        <v>TX</v>
      </c>
      <c r="V2878">
        <f t="shared" si="179"/>
        <v>802375.33581913111</v>
      </c>
    </row>
    <row r="2879" spans="1:22" x14ac:dyDescent="0.2">
      <c r="A2879" s="24">
        <v>9015</v>
      </c>
      <c r="B2879" s="25" t="s">
        <v>3097</v>
      </c>
      <c r="C2879" s="46">
        <v>3926</v>
      </c>
      <c r="D2879" s="46">
        <v>3032</v>
      </c>
      <c r="E2879" s="53">
        <v>3367</v>
      </c>
      <c r="F2879" s="54">
        <v>3439.88</v>
      </c>
      <c r="G2879" s="46">
        <v>2545.88</v>
      </c>
      <c r="H2879" s="53">
        <v>2880.88</v>
      </c>
      <c r="I2879" s="54"/>
      <c r="J2879" s="46">
        <v>58.97522</v>
      </c>
      <c r="K2879" s="54">
        <v>24.560580000000002</v>
      </c>
      <c r="L2879" s="46">
        <v>22.354700000000001</v>
      </c>
      <c r="M2879" s="53">
        <f t="shared" si="176"/>
        <v>2.2058800000000005</v>
      </c>
      <c r="N2879" s="11">
        <v>4.57510164451819</v>
      </c>
      <c r="O2879" s="11">
        <v>4.1641941978858306</v>
      </c>
      <c r="P2879" s="11">
        <v>0.41090744663235917</v>
      </c>
      <c r="Q2879" s="26">
        <v>3400</v>
      </c>
      <c r="R2879">
        <v>34150</v>
      </c>
      <c r="S2879">
        <v>540</v>
      </c>
      <c r="T2879" s="27">
        <f t="shared" si="177"/>
        <v>38090</v>
      </c>
      <c r="U2879" s="46" t="str">
        <f t="shared" si="178"/>
        <v>CT</v>
      </c>
      <c r="V2879">
        <f t="shared" si="179"/>
        <v>174265.62163969787</v>
      </c>
    </row>
    <row r="2880" spans="1:22" x14ac:dyDescent="0.2">
      <c r="A2880" s="24">
        <v>37139</v>
      </c>
      <c r="B2880" s="25" t="s">
        <v>3098</v>
      </c>
      <c r="C2880" s="46">
        <v>1081</v>
      </c>
      <c r="D2880" s="46">
        <v>1545</v>
      </c>
      <c r="E2880" s="53">
        <v>409</v>
      </c>
      <c r="F2880" s="54">
        <v>830.68</v>
      </c>
      <c r="G2880" s="46">
        <v>1294.68</v>
      </c>
      <c r="H2880" s="53">
        <v>158.68</v>
      </c>
      <c r="I2880" s="54"/>
      <c r="J2880" s="46">
        <v>58.80735</v>
      </c>
      <c r="K2880" s="54">
        <v>11.933009999999999</v>
      </c>
      <c r="L2880" s="46">
        <v>19.957619999999999</v>
      </c>
      <c r="M2880" s="53">
        <f t="shared" si="176"/>
        <v>-8.0246099999999991</v>
      </c>
      <c r="N2880" s="11">
        <v>2.2228601146655329</v>
      </c>
      <c r="O2880" s="11">
        <v>3.7176703515417442</v>
      </c>
      <c r="P2880" s="11">
        <v>-1.49481023687621</v>
      </c>
      <c r="Q2880" s="26">
        <v>35260</v>
      </c>
      <c r="R2880">
        <v>41200</v>
      </c>
      <c r="S2880">
        <v>0</v>
      </c>
      <c r="T2880" s="27">
        <f t="shared" si="177"/>
        <v>76460</v>
      </c>
      <c r="U2880" s="46" t="str">
        <f t="shared" si="178"/>
        <v>NC</v>
      </c>
      <c r="V2880">
        <f t="shared" si="179"/>
        <v>169959.88436732665</v>
      </c>
    </row>
    <row r="2881" spans="1:22" x14ac:dyDescent="0.2">
      <c r="A2881" s="24">
        <v>48337</v>
      </c>
      <c r="B2881" s="25" t="s">
        <v>3099</v>
      </c>
      <c r="C2881" s="46">
        <v>756</v>
      </c>
      <c r="D2881" s="46">
        <v>756</v>
      </c>
      <c r="E2881" s="53">
        <v>756</v>
      </c>
      <c r="F2881" s="54">
        <v>556.62</v>
      </c>
      <c r="G2881" s="46">
        <v>556.62</v>
      </c>
      <c r="H2881" s="53">
        <v>556.62</v>
      </c>
      <c r="I2881" s="54"/>
      <c r="J2881" s="46">
        <v>58.62914</v>
      </c>
      <c r="K2881" s="54">
        <v>11.4861</v>
      </c>
      <c r="L2881" s="46">
        <v>15.2514</v>
      </c>
      <c r="M2881" s="53">
        <f t="shared" si="176"/>
        <v>-3.7652999999999999</v>
      </c>
      <c r="N2881" s="11">
        <v>2.1396105059041921</v>
      </c>
      <c r="O2881" s="11">
        <v>2.8410039673820711</v>
      </c>
      <c r="P2881" s="11">
        <v>-0.70139346147787807</v>
      </c>
      <c r="Q2881" s="26">
        <v>25600</v>
      </c>
      <c r="R2881">
        <v>36070</v>
      </c>
      <c r="S2881">
        <v>337060</v>
      </c>
      <c r="T2881" s="27">
        <f t="shared" si="177"/>
        <v>398730</v>
      </c>
      <c r="U2881" s="46" t="str">
        <f t="shared" si="178"/>
        <v>TX</v>
      </c>
      <c r="V2881">
        <f t="shared" si="179"/>
        <v>853126.89701917849</v>
      </c>
    </row>
    <row r="2882" spans="1:22" x14ac:dyDescent="0.2">
      <c r="A2882" s="24">
        <v>12133</v>
      </c>
      <c r="B2882" s="25" t="s">
        <v>3100</v>
      </c>
      <c r="C2882" s="46">
        <v>1204</v>
      </c>
      <c r="D2882" s="46">
        <v>1204</v>
      </c>
      <c r="E2882" s="53">
        <v>1204</v>
      </c>
      <c r="F2882" s="54">
        <v>683.2</v>
      </c>
      <c r="G2882" s="46">
        <v>683.2</v>
      </c>
      <c r="H2882" s="53">
        <v>683.2</v>
      </c>
      <c r="I2882" s="54">
        <v>58.605919999999998</v>
      </c>
      <c r="J2882" s="46">
        <v>58.605919999999998</v>
      </c>
      <c r="K2882" s="54">
        <v>14.2951</v>
      </c>
      <c r="L2882" s="46">
        <v>20.78783</v>
      </c>
      <c r="M2882" s="53">
        <f t="shared" si="176"/>
        <v>-6.4927299999999999</v>
      </c>
      <c r="N2882" s="11">
        <v>2.6628660853510779</v>
      </c>
      <c r="O2882" s="11">
        <v>3.8723204101435948</v>
      </c>
      <c r="P2882" s="11">
        <v>-1.2094543247925169</v>
      </c>
      <c r="Q2882" s="26">
        <v>8930</v>
      </c>
      <c r="R2882">
        <v>23480</v>
      </c>
      <c r="S2882">
        <v>20710</v>
      </c>
      <c r="T2882" s="27">
        <f t="shared" si="177"/>
        <v>53120</v>
      </c>
      <c r="U2882" s="46" t="str">
        <f t="shared" si="178"/>
        <v>FL</v>
      </c>
      <c r="V2882">
        <f t="shared" si="179"/>
        <v>141451.44645384926</v>
      </c>
    </row>
    <row r="2883" spans="1:22" x14ac:dyDescent="0.2">
      <c r="A2883" s="24">
        <v>45005</v>
      </c>
      <c r="B2883" s="25" t="s">
        <v>3101</v>
      </c>
      <c r="C2883" s="46">
        <v>1095</v>
      </c>
      <c r="D2883" s="46">
        <v>1095</v>
      </c>
      <c r="E2883" s="53">
        <v>957</v>
      </c>
      <c r="F2883" s="54">
        <v>501.64</v>
      </c>
      <c r="G2883" s="46">
        <v>501.64</v>
      </c>
      <c r="H2883" s="53">
        <v>363.64</v>
      </c>
      <c r="I2883" s="54">
        <v>58.605919999999998</v>
      </c>
      <c r="J2883" s="46">
        <v>58.605919999999998</v>
      </c>
      <c r="K2883" s="54">
        <v>14.121270000000001</v>
      </c>
      <c r="L2883" s="46">
        <v>21.93712</v>
      </c>
      <c r="M2883" s="53">
        <f t="shared" si="176"/>
        <v>-7.8158499999999993</v>
      </c>
      <c r="N2883" s="11">
        <v>2.6304853386884761</v>
      </c>
      <c r="O2883" s="11">
        <v>4.0864081299380093</v>
      </c>
      <c r="P2883" s="11">
        <v>-1.4559227912495349</v>
      </c>
      <c r="Q2883" s="26">
        <v>33960</v>
      </c>
      <c r="R2883">
        <v>23130</v>
      </c>
      <c r="S2883">
        <v>26520</v>
      </c>
      <c r="T2883" s="27">
        <f t="shared" si="177"/>
        <v>83610</v>
      </c>
      <c r="U2883" s="46" t="str">
        <f t="shared" si="178"/>
        <v>SC</v>
      </c>
      <c r="V2883">
        <f t="shared" si="179"/>
        <v>219934.87916774349</v>
      </c>
    </row>
    <row r="2884" spans="1:22" x14ac:dyDescent="0.2">
      <c r="A2884" s="24">
        <v>46061</v>
      </c>
      <c r="B2884" s="25" t="s">
        <v>3102</v>
      </c>
      <c r="C2884" s="46">
        <v>432</v>
      </c>
      <c r="D2884" s="46">
        <v>518</v>
      </c>
      <c r="E2884" s="53">
        <v>163</v>
      </c>
      <c r="F2884" s="54">
        <v>371.96</v>
      </c>
      <c r="G2884" s="46">
        <v>457.96</v>
      </c>
      <c r="H2884" s="53">
        <v>102.96</v>
      </c>
      <c r="I2884" s="54">
        <v>58.605919999999998</v>
      </c>
      <c r="J2884" s="46">
        <v>58.605919999999998</v>
      </c>
      <c r="K2884" s="54">
        <v>13.91757</v>
      </c>
      <c r="L2884" s="46">
        <v>12.35562</v>
      </c>
      <c r="M2884" s="53">
        <f t="shared" si="176"/>
        <v>1.5619499999999995</v>
      </c>
      <c r="N2884" s="11">
        <v>2.5925404609621201</v>
      </c>
      <c r="O2884" s="11">
        <v>2.3015831621664411</v>
      </c>
      <c r="P2884" s="11">
        <v>0.29095729879567928</v>
      </c>
      <c r="Q2884" s="26">
        <v>158980</v>
      </c>
      <c r="R2884">
        <v>63890</v>
      </c>
      <c r="S2884">
        <v>15230</v>
      </c>
      <c r="T2884" s="27">
        <f t="shared" si="177"/>
        <v>238100</v>
      </c>
      <c r="U2884" s="46" t="str">
        <f t="shared" si="178"/>
        <v>SD</v>
      </c>
      <c r="V2884">
        <f t="shared" si="179"/>
        <v>617283.88375508075</v>
      </c>
    </row>
    <row r="2885" spans="1:22" x14ac:dyDescent="0.2">
      <c r="A2885" s="24">
        <v>12013</v>
      </c>
      <c r="B2885" s="25" t="s">
        <v>3103</v>
      </c>
      <c r="C2885" s="46">
        <v>242</v>
      </c>
      <c r="D2885" s="46">
        <v>1014</v>
      </c>
      <c r="E2885" s="53">
        <v>296</v>
      </c>
      <c r="F2885" s="54">
        <v>0</v>
      </c>
      <c r="G2885" s="46">
        <v>349.94</v>
      </c>
      <c r="H2885" s="53">
        <v>0</v>
      </c>
      <c r="I2885" s="54">
        <v>58.479340000000001</v>
      </c>
      <c r="J2885" s="46">
        <v>58.479340000000001</v>
      </c>
      <c r="K2885" s="54">
        <v>15.29185</v>
      </c>
      <c r="L2885" s="46">
        <v>22.500440000000001</v>
      </c>
      <c r="M2885" s="53">
        <f t="shared" si="176"/>
        <v>-7.2085900000000009</v>
      </c>
      <c r="N2885" s="11">
        <v>2.848538922237402</v>
      </c>
      <c r="O2885" s="11">
        <v>4.1913423887539656</v>
      </c>
      <c r="P2885" s="11">
        <v>-1.342803466516564</v>
      </c>
      <c r="Q2885" s="26">
        <v>15320</v>
      </c>
      <c r="R2885">
        <v>12410</v>
      </c>
      <c r="S2885">
        <v>18310</v>
      </c>
      <c r="T2885" s="27">
        <f t="shared" si="177"/>
        <v>46040</v>
      </c>
      <c r="U2885" s="46" t="str">
        <f t="shared" si="178"/>
        <v>FL</v>
      </c>
      <c r="V2885">
        <f t="shared" si="179"/>
        <v>131146.73197980999</v>
      </c>
    </row>
    <row r="2886" spans="1:22" x14ac:dyDescent="0.2">
      <c r="A2886" s="24">
        <v>45015</v>
      </c>
      <c r="B2886" s="25" t="s">
        <v>3104</v>
      </c>
      <c r="C2886" s="46">
        <v>1060</v>
      </c>
      <c r="D2886" s="46">
        <v>1856</v>
      </c>
      <c r="E2886" s="53">
        <v>560</v>
      </c>
      <c r="F2886" s="54">
        <v>534.64</v>
      </c>
      <c r="G2886" s="46">
        <v>1330.64</v>
      </c>
      <c r="H2886" s="53">
        <v>34.640009999999997</v>
      </c>
      <c r="I2886" s="54">
        <v>58.352760000000004</v>
      </c>
      <c r="J2886" s="46">
        <v>58.352760000000004</v>
      </c>
      <c r="K2886" s="54">
        <v>13.38289</v>
      </c>
      <c r="L2886" s="46">
        <v>22.380949999999999</v>
      </c>
      <c r="M2886" s="53">
        <f t="shared" si="176"/>
        <v>-8.9980599999999988</v>
      </c>
      <c r="N2886" s="11">
        <v>2.4929412109732771</v>
      </c>
      <c r="O2886" s="11">
        <v>4.1690840017165467</v>
      </c>
      <c r="P2886" s="11">
        <v>-1.67614279074327</v>
      </c>
      <c r="Q2886" s="26">
        <v>15120</v>
      </c>
      <c r="R2886">
        <v>27030</v>
      </c>
      <c r="S2886">
        <v>34560</v>
      </c>
      <c r="T2886" s="27">
        <f t="shared" si="177"/>
        <v>76710</v>
      </c>
      <c r="U2886" s="46" t="str">
        <f t="shared" si="178"/>
        <v>SC</v>
      </c>
      <c r="V2886">
        <f t="shared" si="179"/>
        <v>191233.52029376008</v>
      </c>
    </row>
    <row r="2887" spans="1:22" x14ac:dyDescent="0.2">
      <c r="A2887" s="24">
        <v>51037</v>
      </c>
      <c r="B2887" s="25" t="s">
        <v>3105</v>
      </c>
      <c r="C2887" s="46">
        <v>1170</v>
      </c>
      <c r="D2887" s="46">
        <v>1170</v>
      </c>
      <c r="E2887" s="53">
        <v>813</v>
      </c>
      <c r="F2887" s="54">
        <v>807</v>
      </c>
      <c r="G2887" s="46">
        <v>807</v>
      </c>
      <c r="H2887" s="53">
        <v>450</v>
      </c>
      <c r="I2887" s="54">
        <v>58.352760000000004</v>
      </c>
      <c r="J2887" s="46">
        <v>58.352760000000004</v>
      </c>
      <c r="K2887" s="54">
        <v>12.59929</v>
      </c>
      <c r="L2887" s="46">
        <v>20.32629</v>
      </c>
      <c r="M2887" s="53">
        <f t="shared" si="176"/>
        <v>-7.7270000000000003</v>
      </c>
      <c r="N2887" s="11">
        <v>2.346973581192366</v>
      </c>
      <c r="O2887" s="11">
        <v>3.7863455507139352</v>
      </c>
      <c r="P2887" s="11">
        <v>-1.439371969521569</v>
      </c>
      <c r="Q2887" s="26">
        <v>3220</v>
      </c>
      <c r="R2887">
        <v>63810</v>
      </c>
      <c r="S2887">
        <v>11610</v>
      </c>
      <c r="T2887" s="27">
        <f t="shared" si="177"/>
        <v>78640</v>
      </c>
      <c r="U2887" s="46" t="str">
        <f t="shared" si="178"/>
        <v>VA</v>
      </c>
      <c r="V2887">
        <f t="shared" si="179"/>
        <v>184566.00242496765</v>
      </c>
    </row>
    <row r="2888" spans="1:22" x14ac:dyDescent="0.2">
      <c r="A2888" s="24">
        <v>37143</v>
      </c>
      <c r="B2888" s="25" t="s">
        <v>3106</v>
      </c>
      <c r="C2888" s="46">
        <v>1108</v>
      </c>
      <c r="D2888" s="46">
        <v>1660</v>
      </c>
      <c r="E2888" s="53">
        <v>253</v>
      </c>
      <c r="F2888" s="54">
        <v>723.58</v>
      </c>
      <c r="G2888" s="46">
        <v>1275.58</v>
      </c>
      <c r="H2888" s="53">
        <v>0</v>
      </c>
      <c r="I2888" s="54"/>
      <c r="J2888" s="46">
        <v>58.2483</v>
      </c>
      <c r="K2888" s="54">
        <v>13.674189999999999</v>
      </c>
      <c r="L2888" s="46">
        <v>20.174340000000001</v>
      </c>
      <c r="M2888" s="53">
        <f t="shared" si="176"/>
        <v>-6.5001500000000014</v>
      </c>
      <c r="N2888" s="11">
        <v>2.5472040626261352</v>
      </c>
      <c r="O2888" s="11">
        <v>3.758040571968134</v>
      </c>
      <c r="P2888" s="11">
        <v>-1.210836509341999</v>
      </c>
      <c r="Q2888" s="26">
        <v>45370</v>
      </c>
      <c r="R2888">
        <v>42150</v>
      </c>
      <c r="S2888">
        <v>0</v>
      </c>
      <c r="T2888" s="27">
        <f t="shared" si="177"/>
        <v>87520</v>
      </c>
      <c r="U2888" s="46" t="str">
        <f t="shared" si="178"/>
        <v>NC</v>
      </c>
      <c r="V2888">
        <f t="shared" si="179"/>
        <v>222931.29956103934</v>
      </c>
    </row>
    <row r="2889" spans="1:22" x14ac:dyDescent="0.2">
      <c r="A2889" s="24">
        <v>29211</v>
      </c>
      <c r="B2889" s="25" t="s">
        <v>3107</v>
      </c>
      <c r="C2889" s="46">
        <v>140</v>
      </c>
      <c r="D2889" s="46">
        <v>116</v>
      </c>
      <c r="E2889" s="53">
        <v>2</v>
      </c>
      <c r="F2889" s="54">
        <v>35.840000000000003</v>
      </c>
      <c r="G2889" s="46">
        <v>11.84</v>
      </c>
      <c r="H2889" s="53">
        <v>0</v>
      </c>
      <c r="I2889" s="54">
        <v>58.099609999999998</v>
      </c>
      <c r="J2889" s="46">
        <v>58.099609999999998</v>
      </c>
      <c r="K2889" s="54">
        <v>13.0022</v>
      </c>
      <c r="L2889" s="46">
        <v>11.65615</v>
      </c>
      <c r="M2889" s="53">
        <f t="shared" si="176"/>
        <v>1.34605</v>
      </c>
      <c r="N2889" s="11">
        <v>2.4220269473422209</v>
      </c>
      <c r="O2889" s="11">
        <v>2.1712871208151721</v>
      </c>
      <c r="P2889" s="11">
        <v>0.25073982652704901</v>
      </c>
      <c r="Q2889" s="26">
        <v>38360</v>
      </c>
      <c r="R2889">
        <v>242740</v>
      </c>
      <c r="S2889">
        <v>8920</v>
      </c>
      <c r="T2889" s="27">
        <f t="shared" si="177"/>
        <v>290020</v>
      </c>
      <c r="U2889" s="46" t="str">
        <f t="shared" si="178"/>
        <v>MO</v>
      </c>
      <c r="V2889">
        <f t="shared" si="179"/>
        <v>702436.25526819087</v>
      </c>
    </row>
    <row r="2890" spans="1:22" x14ac:dyDescent="0.2">
      <c r="A2890" s="24">
        <v>48207</v>
      </c>
      <c r="B2890" s="25" t="s">
        <v>3108</v>
      </c>
      <c r="C2890" s="46">
        <v>132</v>
      </c>
      <c r="D2890" s="46">
        <v>285</v>
      </c>
      <c r="E2890" s="53">
        <v>159</v>
      </c>
      <c r="F2890" s="54">
        <v>0</v>
      </c>
      <c r="G2890" s="46">
        <v>85.62</v>
      </c>
      <c r="H2890" s="53">
        <v>0</v>
      </c>
      <c r="I2890" s="54"/>
      <c r="J2890" s="46">
        <v>58.084699999999998</v>
      </c>
      <c r="K2890" s="54">
        <v>11.4861</v>
      </c>
      <c r="L2890" s="46">
        <v>15.45439</v>
      </c>
      <c r="M2890" s="53">
        <f t="shared" si="176"/>
        <v>-3.9682899999999997</v>
      </c>
      <c r="N2890" s="11">
        <v>2.1396105059041921</v>
      </c>
      <c r="O2890" s="11">
        <v>2.8788165875571941</v>
      </c>
      <c r="P2890" s="11">
        <v>-0.73920608165300206</v>
      </c>
      <c r="Q2890" s="26">
        <v>286700</v>
      </c>
      <c r="R2890">
        <v>7140</v>
      </c>
      <c r="S2890">
        <v>109850</v>
      </c>
      <c r="T2890" s="27">
        <f t="shared" si="177"/>
        <v>403690</v>
      </c>
      <c r="U2890" s="46" t="str">
        <f t="shared" si="178"/>
        <v>TX</v>
      </c>
      <c r="V2890">
        <f t="shared" si="179"/>
        <v>863739.36512846337</v>
      </c>
    </row>
    <row r="2891" spans="1:22" x14ac:dyDescent="0.2">
      <c r="A2891" s="24">
        <v>33005</v>
      </c>
      <c r="B2891" s="25" t="s">
        <v>3109</v>
      </c>
      <c r="C2891" s="46">
        <v>2138</v>
      </c>
      <c r="D2891" s="46">
        <v>658</v>
      </c>
      <c r="E2891" s="53">
        <v>384</v>
      </c>
      <c r="F2891" s="54">
        <v>2012.7</v>
      </c>
      <c r="G2891" s="46">
        <v>532.70000000000005</v>
      </c>
      <c r="H2891" s="53">
        <v>258.7</v>
      </c>
      <c r="I2891" s="54"/>
      <c r="J2891" s="46">
        <v>58.008189999999999</v>
      </c>
      <c r="K2891" s="54">
        <v>22.647179999999999</v>
      </c>
      <c r="L2891" s="46">
        <v>20.934349999999998</v>
      </c>
      <c r="M2891" s="53">
        <f t="shared" si="176"/>
        <v>1.7128300000000003</v>
      </c>
      <c r="N2891" s="11">
        <v>4.2186768578632696</v>
      </c>
      <c r="O2891" s="11">
        <v>3.8996138980398412</v>
      </c>
      <c r="P2891" s="11">
        <v>0.31906295982342819</v>
      </c>
      <c r="Q2891" s="26">
        <v>4570</v>
      </c>
      <c r="R2891">
        <v>20060</v>
      </c>
      <c r="S2891">
        <v>740</v>
      </c>
      <c r="T2891" s="27">
        <f t="shared" si="177"/>
        <v>25370</v>
      </c>
      <c r="U2891" s="46" t="str">
        <f t="shared" si="178"/>
        <v>NH</v>
      </c>
      <c r="V2891">
        <f t="shared" si="179"/>
        <v>107027.83188399115</v>
      </c>
    </row>
    <row r="2892" spans="1:22" x14ac:dyDescent="0.2">
      <c r="A2892" s="24">
        <v>19001</v>
      </c>
      <c r="B2892" s="25" t="s">
        <v>3110</v>
      </c>
      <c r="C2892" s="46">
        <v>1003</v>
      </c>
      <c r="D2892" s="46">
        <v>1003</v>
      </c>
      <c r="E2892" s="53">
        <v>0</v>
      </c>
      <c r="F2892" s="54">
        <v>915.24</v>
      </c>
      <c r="G2892" s="46">
        <v>915.24</v>
      </c>
      <c r="H2892" s="53">
        <v>0</v>
      </c>
      <c r="I2892" s="54">
        <v>57.973019999999998</v>
      </c>
      <c r="J2892" s="46">
        <v>57.973019999999998</v>
      </c>
      <c r="K2892" s="54">
        <v>13.68121</v>
      </c>
      <c r="L2892" s="46">
        <v>11.97668</v>
      </c>
      <c r="M2892" s="53">
        <f t="shared" ref="M2892:M2955" si="180">K2892-L2892</f>
        <v>1.7045300000000001</v>
      </c>
      <c r="N2892" s="11">
        <v>2.5485117358791491</v>
      </c>
      <c r="O2892" s="11">
        <v>2.2309948854574331</v>
      </c>
      <c r="P2892" s="11">
        <v>0.31751685042171612</v>
      </c>
      <c r="Q2892" s="26">
        <v>218240</v>
      </c>
      <c r="R2892">
        <v>112080</v>
      </c>
      <c r="S2892">
        <v>980</v>
      </c>
      <c r="T2892" s="27">
        <f t="shared" ref="T2892:T2955" si="181">SUM(Q2892:S2892)</f>
        <v>331300</v>
      </c>
      <c r="U2892" s="46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">
      <c r="A2893" s="24">
        <v>48097</v>
      </c>
      <c r="B2893" s="25" t="s">
        <v>3111</v>
      </c>
      <c r="C2893" s="46">
        <v>955</v>
      </c>
      <c r="D2893" s="46">
        <v>955</v>
      </c>
      <c r="E2893" s="53">
        <v>955</v>
      </c>
      <c r="F2893" s="54">
        <v>755.62</v>
      </c>
      <c r="G2893" s="46">
        <v>755.62</v>
      </c>
      <c r="H2893" s="53">
        <v>755.62</v>
      </c>
      <c r="I2893" s="54"/>
      <c r="J2893" s="46">
        <v>57.915790000000001</v>
      </c>
      <c r="K2893" s="54">
        <v>11.4861</v>
      </c>
      <c r="L2893" s="46">
        <v>15.27322</v>
      </c>
      <c r="M2893" s="53">
        <f t="shared" si="180"/>
        <v>-3.7871199999999998</v>
      </c>
      <c r="N2893" s="11">
        <v>2.1396105059041921</v>
      </c>
      <c r="O2893" s="11">
        <v>2.8450685586044022</v>
      </c>
      <c r="P2893" s="11">
        <v>-0.70545805270021023</v>
      </c>
      <c r="Q2893" s="26">
        <v>58080</v>
      </c>
      <c r="R2893">
        <v>68960</v>
      </c>
      <c r="S2893">
        <v>274450</v>
      </c>
      <c r="T2893" s="27">
        <f t="shared" si="181"/>
        <v>401490</v>
      </c>
      <c r="U2893" s="46" t="str">
        <f t="shared" si="182"/>
        <v>TX</v>
      </c>
      <c r="V2893">
        <f t="shared" si="183"/>
        <v>859032.22201547411</v>
      </c>
    </row>
    <row r="2894" spans="1:22" x14ac:dyDescent="0.2">
      <c r="A2894" s="24">
        <v>39069</v>
      </c>
      <c r="B2894" s="25" t="s">
        <v>3112</v>
      </c>
      <c r="C2894" s="46">
        <v>1530</v>
      </c>
      <c r="D2894" s="46">
        <v>1096</v>
      </c>
      <c r="E2894" s="53">
        <v>0</v>
      </c>
      <c r="F2894" s="54">
        <v>1126.0999999999999</v>
      </c>
      <c r="G2894" s="46">
        <v>692.1</v>
      </c>
      <c r="H2894" s="53">
        <v>0</v>
      </c>
      <c r="I2894" s="54">
        <v>57.846449999999997</v>
      </c>
      <c r="J2894" s="46">
        <v>57.846449999999997</v>
      </c>
      <c r="K2894" s="54">
        <v>22.432379999999998</v>
      </c>
      <c r="L2894" s="46">
        <v>20.54232</v>
      </c>
      <c r="M2894" s="53">
        <f t="shared" si="180"/>
        <v>1.8900599999999983</v>
      </c>
      <c r="N2894" s="11">
        <v>4.1786642916599259</v>
      </c>
      <c r="O2894" s="11">
        <v>3.8265872391539171</v>
      </c>
      <c r="P2894" s="11">
        <v>0.35207705250600929</v>
      </c>
      <c r="Q2894" s="26">
        <v>229250</v>
      </c>
      <c r="R2894">
        <v>2090</v>
      </c>
      <c r="S2894">
        <v>1470</v>
      </c>
      <c r="T2894" s="27">
        <f t="shared" si="181"/>
        <v>232810</v>
      </c>
      <c r="U2894" s="46" t="str">
        <f t="shared" si="182"/>
        <v>OH</v>
      </c>
      <c r="V2894">
        <f t="shared" si="183"/>
        <v>972834.83374134731</v>
      </c>
    </row>
    <row r="2895" spans="1:22" x14ac:dyDescent="0.2">
      <c r="A2895" s="24">
        <v>45063</v>
      </c>
      <c r="B2895" s="25" t="s">
        <v>3113</v>
      </c>
      <c r="C2895" s="46">
        <v>1236</v>
      </c>
      <c r="D2895" s="46">
        <v>1641</v>
      </c>
      <c r="E2895" s="53">
        <v>1101</v>
      </c>
      <c r="F2895" s="54">
        <v>863.28</v>
      </c>
      <c r="G2895" s="46">
        <v>1268.28</v>
      </c>
      <c r="H2895" s="53">
        <v>728.28</v>
      </c>
      <c r="I2895" s="54">
        <v>57.466709999999999</v>
      </c>
      <c r="J2895" s="46">
        <v>57.466709999999999</v>
      </c>
      <c r="K2895" s="54">
        <v>12.02373</v>
      </c>
      <c r="L2895" s="46">
        <v>20.31804</v>
      </c>
      <c r="M2895" s="53">
        <f t="shared" si="180"/>
        <v>-8.2943099999999994</v>
      </c>
      <c r="N2895" s="11">
        <v>2.2397592767044872</v>
      </c>
      <c r="O2895" s="11">
        <v>3.78480875522428</v>
      </c>
      <c r="P2895" s="11">
        <v>-1.5450494785197939</v>
      </c>
      <c r="Q2895" s="26">
        <v>44670</v>
      </c>
      <c r="R2895">
        <v>39580</v>
      </c>
      <c r="S2895">
        <v>67960</v>
      </c>
      <c r="T2895" s="27">
        <f t="shared" si="181"/>
        <v>152210</v>
      </c>
      <c r="U2895" s="46" t="str">
        <f t="shared" si="182"/>
        <v>SC</v>
      </c>
      <c r="V2895">
        <f t="shared" si="183"/>
        <v>340913.75950718997</v>
      </c>
    </row>
    <row r="2896" spans="1:22" x14ac:dyDescent="0.2">
      <c r="A2896" s="24">
        <v>48159</v>
      </c>
      <c r="B2896" s="25" t="s">
        <v>3114</v>
      </c>
      <c r="C2896" s="46">
        <v>888</v>
      </c>
      <c r="D2896" s="46">
        <v>995</v>
      </c>
      <c r="E2896" s="53">
        <v>560</v>
      </c>
      <c r="F2896" s="54">
        <v>686.7</v>
      </c>
      <c r="G2896" s="46">
        <v>793.7</v>
      </c>
      <c r="H2896" s="53">
        <v>358.7</v>
      </c>
      <c r="I2896" s="54"/>
      <c r="J2896" s="46">
        <v>57.371429999999997</v>
      </c>
      <c r="K2896" s="54">
        <v>11.727209999999999</v>
      </c>
      <c r="L2896" s="46">
        <v>16.881730000000001</v>
      </c>
      <c r="M2896" s="53">
        <f t="shared" si="180"/>
        <v>-5.1545200000000015</v>
      </c>
      <c r="N2896" s="11">
        <v>2.184524052632721</v>
      </c>
      <c r="O2896" s="11">
        <v>3.1446989723089631</v>
      </c>
      <c r="P2896" s="11">
        <v>-0.9601749196762418</v>
      </c>
      <c r="Q2896" s="26">
        <v>8390</v>
      </c>
      <c r="R2896">
        <v>81140</v>
      </c>
      <c r="S2896">
        <v>0</v>
      </c>
      <c r="T2896" s="27">
        <f t="shared" si="181"/>
        <v>89530</v>
      </c>
      <c r="U2896" s="46" t="str">
        <f t="shared" si="182"/>
        <v>TX</v>
      </c>
      <c r="V2896">
        <f t="shared" si="183"/>
        <v>195580.43843220751</v>
      </c>
    </row>
    <row r="2897" spans="1:22" x14ac:dyDescent="0.2">
      <c r="A2897" s="24">
        <v>45009</v>
      </c>
      <c r="B2897" s="25" t="s">
        <v>3115</v>
      </c>
      <c r="C2897" s="46">
        <v>712</v>
      </c>
      <c r="D2897" s="46">
        <v>936</v>
      </c>
      <c r="E2897" s="53">
        <v>285</v>
      </c>
      <c r="F2897" s="54">
        <v>270.86</v>
      </c>
      <c r="G2897" s="46">
        <v>494.86</v>
      </c>
      <c r="H2897" s="53">
        <v>0</v>
      </c>
      <c r="I2897" s="54">
        <v>57.340130000000002</v>
      </c>
      <c r="J2897" s="46">
        <v>57.340130000000002</v>
      </c>
      <c r="K2897" s="54">
        <v>13.10059</v>
      </c>
      <c r="L2897" s="46">
        <v>19.981159999999999</v>
      </c>
      <c r="M2897" s="53">
        <f t="shared" si="180"/>
        <v>-6.8805699999999987</v>
      </c>
      <c r="N2897" s="11">
        <v>2.44035486349095</v>
      </c>
      <c r="O2897" s="11">
        <v>3.7220553413388888</v>
      </c>
      <c r="P2897" s="11">
        <v>-1.2817004778479379</v>
      </c>
      <c r="Q2897" s="26">
        <v>33880</v>
      </c>
      <c r="R2897">
        <v>19230</v>
      </c>
      <c r="S2897">
        <v>33760</v>
      </c>
      <c r="T2897" s="27">
        <f t="shared" si="181"/>
        <v>86870</v>
      </c>
      <c r="U2897" s="46" t="str">
        <f t="shared" si="182"/>
        <v>SC</v>
      </c>
      <c r="V2897">
        <f t="shared" si="183"/>
        <v>211993.62699145882</v>
      </c>
    </row>
    <row r="2898" spans="1:22" x14ac:dyDescent="0.2">
      <c r="A2898" s="24">
        <v>45047</v>
      </c>
      <c r="B2898" s="25" t="s">
        <v>3116</v>
      </c>
      <c r="C2898" s="46">
        <v>782</v>
      </c>
      <c r="D2898" s="46">
        <v>1381</v>
      </c>
      <c r="E2898" s="53">
        <v>609</v>
      </c>
      <c r="F2898" s="54">
        <v>211.68</v>
      </c>
      <c r="G2898" s="46">
        <v>810.68</v>
      </c>
      <c r="H2898" s="53">
        <v>38.679989999999997</v>
      </c>
      <c r="I2898" s="54">
        <v>57.213549999999998</v>
      </c>
      <c r="J2898" s="46">
        <v>57.213549999999998</v>
      </c>
      <c r="K2898" s="54">
        <v>13.42211</v>
      </c>
      <c r="L2898" s="46">
        <v>23.0197</v>
      </c>
      <c r="M2898" s="53">
        <f t="shared" si="180"/>
        <v>-9.5975900000000003</v>
      </c>
      <c r="N2898" s="11">
        <v>2.500247043591969</v>
      </c>
      <c r="O2898" s="11">
        <v>4.2880692282639652</v>
      </c>
      <c r="P2898" s="11">
        <v>-1.7878221846719959</v>
      </c>
      <c r="Q2898" s="26">
        <v>90</v>
      </c>
      <c r="R2898">
        <v>44260</v>
      </c>
      <c r="S2898">
        <v>26350</v>
      </c>
      <c r="T2898" s="27">
        <f t="shared" si="181"/>
        <v>70700</v>
      </c>
      <c r="U2898" s="46" t="str">
        <f t="shared" si="182"/>
        <v>SC</v>
      </c>
      <c r="V2898">
        <f t="shared" si="183"/>
        <v>176767.46598195221</v>
      </c>
    </row>
    <row r="2899" spans="1:22" x14ac:dyDescent="0.2">
      <c r="A2899" s="24">
        <v>48203</v>
      </c>
      <c r="B2899" s="25" t="s">
        <v>3117</v>
      </c>
      <c r="C2899" s="46">
        <v>1139</v>
      </c>
      <c r="D2899" s="46">
        <v>1139</v>
      </c>
      <c r="E2899" s="53">
        <v>1139</v>
      </c>
      <c r="F2899" s="54">
        <v>959.52</v>
      </c>
      <c r="G2899" s="46">
        <v>959.52</v>
      </c>
      <c r="H2899" s="53">
        <v>959.52</v>
      </c>
      <c r="I2899" s="54">
        <v>57.213549999999998</v>
      </c>
      <c r="J2899" s="46">
        <v>57.213549999999998</v>
      </c>
      <c r="K2899" s="54">
        <v>11.548780000000001</v>
      </c>
      <c r="L2899" s="46">
        <v>16.782579999999999</v>
      </c>
      <c r="M2899" s="53">
        <f t="shared" si="180"/>
        <v>-5.2337999999999987</v>
      </c>
      <c r="N2899" s="11">
        <v>2.1512864260607358</v>
      </c>
      <c r="O2899" s="11">
        <v>3.1262294846969438</v>
      </c>
      <c r="P2899" s="11">
        <v>-0.97494305863620878</v>
      </c>
      <c r="Q2899" s="26">
        <v>1590</v>
      </c>
      <c r="R2899">
        <v>70950</v>
      </c>
      <c r="S2899">
        <v>250</v>
      </c>
      <c r="T2899" s="27">
        <f t="shared" si="181"/>
        <v>72790</v>
      </c>
      <c r="U2899" s="46" t="str">
        <f t="shared" si="182"/>
        <v>TX</v>
      </c>
      <c r="V2899">
        <f t="shared" si="183"/>
        <v>156592.13895296096</v>
      </c>
    </row>
    <row r="2900" spans="1:22" x14ac:dyDescent="0.2">
      <c r="A2900" s="24">
        <v>40013</v>
      </c>
      <c r="B2900" s="25" t="s">
        <v>3118</v>
      </c>
      <c r="C2900" s="46">
        <v>684</v>
      </c>
      <c r="D2900" s="46">
        <v>684</v>
      </c>
      <c r="E2900" s="53">
        <v>684</v>
      </c>
      <c r="F2900" s="54">
        <v>463.1</v>
      </c>
      <c r="G2900" s="46">
        <v>463.1</v>
      </c>
      <c r="H2900" s="53">
        <v>463.1</v>
      </c>
      <c r="I2900" s="54"/>
      <c r="J2900" s="46">
        <v>57.199150000000003</v>
      </c>
      <c r="K2900" s="54">
        <v>11.32095</v>
      </c>
      <c r="L2900" s="46">
        <v>16.213750000000001</v>
      </c>
      <c r="M2900" s="53">
        <f t="shared" si="180"/>
        <v>-4.8928000000000011</v>
      </c>
      <c r="N2900" s="11">
        <v>2.108846654374946</v>
      </c>
      <c r="O2900" s="11">
        <v>3.0202688327721421</v>
      </c>
      <c r="P2900" s="11">
        <v>-0.91142217839719619</v>
      </c>
      <c r="Q2900" s="26">
        <v>19970</v>
      </c>
      <c r="R2900">
        <v>163520</v>
      </c>
      <c r="S2900">
        <v>196420</v>
      </c>
      <c r="T2900" s="27">
        <f t="shared" si="181"/>
        <v>379910</v>
      </c>
      <c r="U2900" s="46" t="str">
        <f t="shared" si="182"/>
        <v>OK</v>
      </c>
      <c r="V2900">
        <f t="shared" si="183"/>
        <v>801171.93246358575</v>
      </c>
    </row>
    <row r="2901" spans="1:22" x14ac:dyDescent="0.2">
      <c r="A2901" s="24">
        <v>31149</v>
      </c>
      <c r="B2901" s="25" t="s">
        <v>3119</v>
      </c>
      <c r="C2901" s="46">
        <v>281</v>
      </c>
      <c r="D2901" s="46">
        <v>281</v>
      </c>
      <c r="E2901" s="53">
        <v>262</v>
      </c>
      <c r="F2901" s="54">
        <v>133.97999999999999</v>
      </c>
      <c r="G2901" s="46">
        <v>133.97999999999999</v>
      </c>
      <c r="H2901" s="53">
        <v>114.98</v>
      </c>
      <c r="I2901" s="54">
        <v>56.454079999999998</v>
      </c>
      <c r="J2901" s="46">
        <v>56.454079999999998</v>
      </c>
      <c r="K2901" s="54">
        <v>14.57033</v>
      </c>
      <c r="L2901" s="46">
        <v>11.61608</v>
      </c>
      <c r="M2901" s="53">
        <f t="shared" si="180"/>
        <v>2.95425</v>
      </c>
      <c r="N2901" s="11">
        <v>2.7141354456683322</v>
      </c>
      <c r="O2901" s="11">
        <v>2.1638229516914849</v>
      </c>
      <c r="P2901" s="11">
        <v>0.55031249397684678</v>
      </c>
      <c r="Q2901" s="26">
        <v>41470</v>
      </c>
      <c r="R2901">
        <v>8350</v>
      </c>
      <c r="S2901">
        <v>527360</v>
      </c>
      <c r="T2901" s="27">
        <f t="shared" si="181"/>
        <v>577180</v>
      </c>
      <c r="U2901" s="46" t="str">
        <f t="shared" si="182"/>
        <v>NE</v>
      </c>
      <c r="V2901">
        <f t="shared" si="183"/>
        <v>1566544.696530848</v>
      </c>
    </row>
    <row r="2902" spans="1:22" x14ac:dyDescent="0.2">
      <c r="A2902" s="24">
        <v>50003</v>
      </c>
      <c r="B2902" s="25" t="s">
        <v>3120</v>
      </c>
      <c r="C2902" s="46">
        <v>1833</v>
      </c>
      <c r="D2902" s="46">
        <v>1605</v>
      </c>
      <c r="E2902" s="53">
        <v>312</v>
      </c>
      <c r="F2902" s="54">
        <v>1791.5</v>
      </c>
      <c r="G2902" s="46">
        <v>1563.5</v>
      </c>
      <c r="H2902" s="53">
        <v>270.5</v>
      </c>
      <c r="I2902" s="54"/>
      <c r="J2902" s="46">
        <v>56.433100000000003</v>
      </c>
      <c r="K2902" s="54">
        <v>23.785240000000002</v>
      </c>
      <c r="L2902" s="46">
        <v>22.240010000000002</v>
      </c>
      <c r="M2902" s="53">
        <f t="shared" si="180"/>
        <v>1.5452300000000001</v>
      </c>
      <c r="N2902" s="11">
        <v>4.4306726730093446</v>
      </c>
      <c r="O2902" s="11">
        <v>4.1428299464060299</v>
      </c>
      <c r="P2902" s="11">
        <v>0.28784272660331489</v>
      </c>
      <c r="Q2902" s="26">
        <v>3290</v>
      </c>
      <c r="R2902">
        <v>30140</v>
      </c>
      <c r="S2902">
        <v>880</v>
      </c>
      <c r="T2902" s="27">
        <f t="shared" si="181"/>
        <v>34310</v>
      </c>
      <c r="U2902" s="46" t="str">
        <f t="shared" si="182"/>
        <v>VT</v>
      </c>
      <c r="V2902">
        <f t="shared" si="183"/>
        <v>152016.37941095061</v>
      </c>
    </row>
    <row r="2903" spans="1:22" x14ac:dyDescent="0.2">
      <c r="A2903" s="24">
        <v>50025</v>
      </c>
      <c r="B2903" s="25" t="s">
        <v>3121</v>
      </c>
      <c r="C2903" s="46">
        <v>2177</v>
      </c>
      <c r="D2903" s="46">
        <v>1074</v>
      </c>
      <c r="E2903" s="53">
        <v>364</v>
      </c>
      <c r="F2903" s="54">
        <v>2117.52</v>
      </c>
      <c r="G2903" s="46">
        <v>1014.52</v>
      </c>
      <c r="H2903" s="53">
        <v>304.52</v>
      </c>
      <c r="I2903" s="54"/>
      <c r="J2903" s="46">
        <v>56.223550000000003</v>
      </c>
      <c r="K2903" s="54">
        <v>22.50235</v>
      </c>
      <c r="L2903" s="46">
        <v>21.005320000000001</v>
      </c>
      <c r="M2903" s="53">
        <f t="shared" si="180"/>
        <v>1.4970299999999988</v>
      </c>
      <c r="N2903" s="11">
        <v>4.1916981801946003</v>
      </c>
      <c r="O2903" s="11">
        <v>3.912834064815685</v>
      </c>
      <c r="P2903" s="11">
        <v>0.27886411537891448</v>
      </c>
      <c r="Q2903" s="26">
        <v>4740</v>
      </c>
      <c r="R2903">
        <v>28770</v>
      </c>
      <c r="S2903">
        <v>1100</v>
      </c>
      <c r="T2903" s="27">
        <f t="shared" si="181"/>
        <v>34610</v>
      </c>
      <c r="U2903" s="46" t="str">
        <f t="shared" si="182"/>
        <v>VT</v>
      </c>
      <c r="V2903">
        <f t="shared" si="183"/>
        <v>145074.67401653511</v>
      </c>
    </row>
    <row r="2904" spans="1:22" x14ac:dyDescent="0.2">
      <c r="A2904" s="24">
        <v>51029</v>
      </c>
      <c r="B2904" s="25" t="s">
        <v>3122</v>
      </c>
      <c r="C2904" s="46">
        <v>1405</v>
      </c>
      <c r="D2904" s="46">
        <v>1576</v>
      </c>
      <c r="E2904" s="53">
        <v>616</v>
      </c>
      <c r="F2904" s="54">
        <v>1001.76</v>
      </c>
      <c r="G2904" s="46">
        <v>1172.76</v>
      </c>
      <c r="H2904" s="53">
        <v>212.76</v>
      </c>
      <c r="I2904" s="54">
        <v>56.200920000000004</v>
      </c>
      <c r="J2904" s="46">
        <v>56.200920000000004</v>
      </c>
      <c r="K2904" s="54">
        <v>13.20622</v>
      </c>
      <c r="L2904" s="46">
        <v>19.584299999999999</v>
      </c>
      <c r="M2904" s="53">
        <f t="shared" si="180"/>
        <v>-6.3780799999999989</v>
      </c>
      <c r="N2904" s="11">
        <v>2.4600314341057499</v>
      </c>
      <c r="O2904" s="11">
        <v>3.6481289585481118</v>
      </c>
      <c r="P2904" s="11">
        <v>-1.1880975244423611</v>
      </c>
      <c r="Q2904" s="26">
        <v>1970</v>
      </c>
      <c r="R2904">
        <v>49500</v>
      </c>
      <c r="S2904">
        <v>13260</v>
      </c>
      <c r="T2904" s="27">
        <f t="shared" si="181"/>
        <v>64730</v>
      </c>
      <c r="U2904" s="46" t="str">
        <f t="shared" si="182"/>
        <v>VA</v>
      </c>
      <c r="V2904">
        <f t="shared" si="183"/>
        <v>159237.83472966519</v>
      </c>
    </row>
    <row r="2905" spans="1:22" x14ac:dyDescent="0.2">
      <c r="A2905" s="24">
        <v>51179</v>
      </c>
      <c r="B2905" s="25" t="s">
        <v>3123</v>
      </c>
      <c r="C2905" s="46">
        <v>3351</v>
      </c>
      <c r="D2905" s="46">
        <v>3549</v>
      </c>
      <c r="E2905" s="53">
        <v>2619</v>
      </c>
      <c r="F2905" s="54">
        <v>3071.16</v>
      </c>
      <c r="G2905" s="46">
        <v>3269.16</v>
      </c>
      <c r="H2905" s="53">
        <v>2339.16</v>
      </c>
      <c r="I2905" s="54">
        <v>55.947769999999998</v>
      </c>
      <c r="J2905" s="46">
        <v>55.947769999999998</v>
      </c>
      <c r="K2905" s="54">
        <v>11.282830000000001</v>
      </c>
      <c r="L2905" s="46">
        <v>17.90934</v>
      </c>
      <c r="M2905" s="53">
        <f t="shared" si="180"/>
        <v>-6.6265099999999997</v>
      </c>
      <c r="N2905" s="11">
        <v>2.101745727821541</v>
      </c>
      <c r="O2905" s="11">
        <v>3.3361203557177972</v>
      </c>
      <c r="P2905" s="11">
        <v>-1.234374627896256</v>
      </c>
      <c r="Q2905" s="26">
        <v>13020</v>
      </c>
      <c r="R2905">
        <v>21480</v>
      </c>
      <c r="S2905">
        <v>0</v>
      </c>
      <c r="T2905" s="27">
        <f t="shared" si="181"/>
        <v>34500</v>
      </c>
      <c r="U2905" s="46" t="str">
        <f t="shared" si="182"/>
        <v>VA</v>
      </c>
      <c r="V2905">
        <f t="shared" si="183"/>
        <v>72510.227609843161</v>
      </c>
    </row>
    <row r="2906" spans="1:22" x14ac:dyDescent="0.2">
      <c r="A2906" s="24">
        <v>13197</v>
      </c>
      <c r="B2906" s="25" t="s">
        <v>3124</v>
      </c>
      <c r="C2906" s="46">
        <v>408</v>
      </c>
      <c r="D2906" s="46">
        <v>862</v>
      </c>
      <c r="E2906" s="53">
        <v>117</v>
      </c>
      <c r="F2906" s="54">
        <v>0</v>
      </c>
      <c r="G2906" s="46">
        <v>323</v>
      </c>
      <c r="H2906" s="53">
        <v>0</v>
      </c>
      <c r="I2906" s="54">
        <v>55.821190000000001</v>
      </c>
      <c r="J2906" s="46">
        <v>55.821190000000001</v>
      </c>
      <c r="K2906" s="54">
        <v>13.29617</v>
      </c>
      <c r="L2906" s="46">
        <v>19.612100000000002</v>
      </c>
      <c r="M2906" s="53">
        <f t="shared" si="180"/>
        <v>-6.3159300000000016</v>
      </c>
      <c r="N2906" s="11">
        <v>2.4767871618990029</v>
      </c>
      <c r="O2906" s="11">
        <v>3.6533074936526422</v>
      </c>
      <c r="P2906" s="11">
        <v>-1.176520331753639</v>
      </c>
      <c r="Q2906" s="26">
        <v>24490</v>
      </c>
      <c r="R2906">
        <v>13560</v>
      </c>
      <c r="S2906">
        <v>21830</v>
      </c>
      <c r="T2906" s="27">
        <f t="shared" si="181"/>
        <v>59880</v>
      </c>
      <c r="U2906" s="46" t="str">
        <f t="shared" si="182"/>
        <v>GA</v>
      </c>
      <c r="V2906">
        <f t="shared" si="183"/>
        <v>148310.01525451228</v>
      </c>
    </row>
    <row r="2907" spans="1:22" x14ac:dyDescent="0.2">
      <c r="A2907" s="24">
        <v>12001</v>
      </c>
      <c r="B2907" s="25" t="s">
        <v>3125</v>
      </c>
      <c r="C2907" s="46">
        <v>1547</v>
      </c>
      <c r="D2907" s="46">
        <v>2209</v>
      </c>
      <c r="E2907" s="53">
        <v>1334</v>
      </c>
      <c r="F2907" s="54">
        <v>901.04</v>
      </c>
      <c r="G2907" s="46">
        <v>1563.04</v>
      </c>
      <c r="H2907" s="53">
        <v>688.04</v>
      </c>
      <c r="I2907" s="54">
        <v>55.694609999999997</v>
      </c>
      <c r="J2907" s="46">
        <v>55.694609999999997</v>
      </c>
      <c r="K2907" s="54">
        <v>15.24596</v>
      </c>
      <c r="L2907" s="46">
        <v>22.31953</v>
      </c>
      <c r="M2907" s="53">
        <f t="shared" si="180"/>
        <v>-7.0735700000000001</v>
      </c>
      <c r="N2907" s="11">
        <v>2.8399906137501052</v>
      </c>
      <c r="O2907" s="11">
        <v>4.1576427921438794</v>
      </c>
      <c r="P2907" s="11">
        <v>-1.3176521783937729</v>
      </c>
      <c r="Q2907" s="26">
        <v>26650</v>
      </c>
      <c r="R2907">
        <v>80820</v>
      </c>
      <c r="S2907">
        <v>86040</v>
      </c>
      <c r="T2907" s="27">
        <f t="shared" si="181"/>
        <v>193510</v>
      </c>
      <c r="U2907" s="46" t="str">
        <f t="shared" si="182"/>
        <v>FL</v>
      </c>
      <c r="V2907">
        <f t="shared" si="183"/>
        <v>549566.58366678283</v>
      </c>
    </row>
    <row r="2908" spans="1:22" x14ac:dyDescent="0.2">
      <c r="A2908" s="24">
        <v>24011</v>
      </c>
      <c r="B2908" s="25" t="s">
        <v>3126</v>
      </c>
      <c r="C2908" s="46">
        <v>1472</v>
      </c>
      <c r="D2908" s="46">
        <v>0</v>
      </c>
      <c r="E2908" s="53">
        <v>358</v>
      </c>
      <c r="F2908" s="54">
        <v>758.5</v>
      </c>
      <c r="G2908" s="46">
        <v>0</v>
      </c>
      <c r="H2908" s="53">
        <v>0</v>
      </c>
      <c r="I2908" s="54">
        <v>55.694609999999997</v>
      </c>
      <c r="J2908" s="46">
        <v>55.694609999999997</v>
      </c>
      <c r="K2908" s="54">
        <v>25.480689999999999</v>
      </c>
      <c r="L2908" s="46">
        <v>23.651199999999999</v>
      </c>
      <c r="M2908" s="53">
        <f t="shared" si="180"/>
        <v>1.8294899999999998</v>
      </c>
      <c r="N2908" s="11">
        <v>4.7464981170012361</v>
      </c>
      <c r="O2908" s="11">
        <v>4.405703937562901</v>
      </c>
      <c r="P2908" s="11">
        <v>0.34079417943833512</v>
      </c>
      <c r="Q2908" s="26">
        <v>93000</v>
      </c>
      <c r="R2908">
        <v>36910</v>
      </c>
      <c r="S2908">
        <v>0</v>
      </c>
      <c r="T2908" s="27">
        <f t="shared" si="181"/>
        <v>129910</v>
      </c>
      <c r="U2908" s="46" t="str">
        <f t="shared" si="182"/>
        <v>MD</v>
      </c>
      <c r="V2908">
        <f t="shared" si="183"/>
        <v>616617.57037963055</v>
      </c>
    </row>
    <row r="2909" spans="1:22" x14ac:dyDescent="0.2">
      <c r="A2909" s="24">
        <v>51097</v>
      </c>
      <c r="B2909" s="25" t="s">
        <v>3127</v>
      </c>
      <c r="C2909" s="46">
        <v>1077</v>
      </c>
      <c r="D2909" s="46">
        <v>1077</v>
      </c>
      <c r="E2909" s="53">
        <v>1077</v>
      </c>
      <c r="F2909" s="54">
        <v>637.88</v>
      </c>
      <c r="G2909" s="46">
        <v>637.88</v>
      </c>
      <c r="H2909" s="53">
        <v>637.88</v>
      </c>
      <c r="I2909" s="54">
        <v>55.314869999999999</v>
      </c>
      <c r="J2909" s="46">
        <v>55.314869999999999</v>
      </c>
      <c r="K2909" s="54">
        <v>13.70753</v>
      </c>
      <c r="L2909" s="46">
        <v>20.634689999999999</v>
      </c>
      <c r="M2909" s="53">
        <f t="shared" si="180"/>
        <v>-6.9271599999999989</v>
      </c>
      <c r="N2909" s="11">
        <v>2.5534145791867471</v>
      </c>
      <c r="O2909" s="11">
        <v>3.8437937602908012</v>
      </c>
      <c r="P2909" s="11">
        <v>-1.290379181104055</v>
      </c>
      <c r="Q2909" s="26">
        <v>23230</v>
      </c>
      <c r="R2909">
        <v>24440</v>
      </c>
      <c r="S2909">
        <v>0</v>
      </c>
      <c r="T2909" s="27">
        <f t="shared" si="181"/>
        <v>47670</v>
      </c>
      <c r="U2909" s="46" t="str">
        <f t="shared" si="182"/>
        <v>VA</v>
      </c>
      <c r="V2909">
        <f t="shared" si="183"/>
        <v>121721.27298983223</v>
      </c>
    </row>
    <row r="2910" spans="1:22" x14ac:dyDescent="0.2">
      <c r="A2910" s="24">
        <v>37177</v>
      </c>
      <c r="B2910" s="25" t="s">
        <v>3128</v>
      </c>
      <c r="C2910" s="46">
        <v>438</v>
      </c>
      <c r="D2910" s="46">
        <v>1287</v>
      </c>
      <c r="E2910" s="53">
        <v>195</v>
      </c>
      <c r="F2910" s="54">
        <v>124.14</v>
      </c>
      <c r="G2910" s="46">
        <v>973.14</v>
      </c>
      <c r="H2910" s="53">
        <v>0</v>
      </c>
      <c r="I2910" s="54"/>
      <c r="J2910" s="46">
        <v>55.06427</v>
      </c>
      <c r="K2910" s="54">
        <v>12.711779999999999</v>
      </c>
      <c r="L2910" s="46">
        <v>21.184290000000001</v>
      </c>
      <c r="M2910" s="53">
        <f t="shared" si="180"/>
        <v>-8.4725100000000015</v>
      </c>
      <c r="N2910" s="11">
        <v>2.3679280205415929</v>
      </c>
      <c r="O2910" s="11">
        <v>3.946172281637903</v>
      </c>
      <c r="P2910" s="11">
        <v>-1.5782442610963101</v>
      </c>
      <c r="Q2910" s="26">
        <v>52590</v>
      </c>
      <c r="R2910">
        <v>1340</v>
      </c>
      <c r="S2910">
        <v>8220</v>
      </c>
      <c r="T2910" s="27">
        <f t="shared" si="181"/>
        <v>62150</v>
      </c>
      <c r="U2910" s="46" t="str">
        <f t="shared" si="182"/>
        <v>NC</v>
      </c>
      <c r="V2910">
        <f t="shared" si="183"/>
        <v>147166.72647666</v>
      </c>
    </row>
    <row r="2911" spans="1:22" x14ac:dyDescent="0.2">
      <c r="A2911" s="24">
        <v>51109</v>
      </c>
      <c r="B2911" s="25" t="s">
        <v>3129</v>
      </c>
      <c r="C2911" s="46">
        <v>2056</v>
      </c>
      <c r="D2911" s="46">
        <v>2056</v>
      </c>
      <c r="E2911" s="53">
        <v>940</v>
      </c>
      <c r="F2911" s="54">
        <v>1726.1</v>
      </c>
      <c r="G2911" s="46">
        <v>1726.1</v>
      </c>
      <c r="H2911" s="53">
        <v>610.1</v>
      </c>
      <c r="I2911" s="54">
        <v>55.061709999999998</v>
      </c>
      <c r="J2911" s="46">
        <v>55.061709999999998</v>
      </c>
      <c r="K2911" s="54">
        <v>12.03594</v>
      </c>
      <c r="L2911" s="46">
        <v>17.881409999999999</v>
      </c>
      <c r="M2911" s="53">
        <f t="shared" si="180"/>
        <v>-5.8454699999999988</v>
      </c>
      <c r="N2911" s="11">
        <v>2.2420337340291749</v>
      </c>
      <c r="O2911" s="11">
        <v>3.3309176044419151</v>
      </c>
      <c r="P2911" s="11">
        <v>-1.0888838704127399</v>
      </c>
      <c r="Q2911" s="26">
        <v>19980</v>
      </c>
      <c r="R2911">
        <v>55140</v>
      </c>
      <c r="S2911">
        <v>2880</v>
      </c>
      <c r="T2911" s="27">
        <f t="shared" si="181"/>
        <v>78000</v>
      </c>
      <c r="U2911" s="46" t="str">
        <f t="shared" si="182"/>
        <v>VA</v>
      </c>
      <c r="V2911">
        <f t="shared" si="183"/>
        <v>174878.63125427565</v>
      </c>
    </row>
    <row r="2912" spans="1:22" x14ac:dyDescent="0.2">
      <c r="A2912" s="24">
        <v>13123</v>
      </c>
      <c r="B2912" s="25" t="s">
        <v>3130</v>
      </c>
      <c r="C2912" s="46">
        <v>770</v>
      </c>
      <c r="D2912" s="46">
        <v>1098</v>
      </c>
      <c r="E2912" s="53">
        <v>628</v>
      </c>
      <c r="F2912" s="54">
        <v>467.36</v>
      </c>
      <c r="G2912" s="46">
        <v>795.36</v>
      </c>
      <c r="H2912" s="53">
        <v>325.36</v>
      </c>
      <c r="I2912" s="54">
        <v>54.681980000000003</v>
      </c>
      <c r="J2912" s="46">
        <v>54.681980000000003</v>
      </c>
      <c r="K2912" s="54">
        <v>11.301920000000001</v>
      </c>
      <c r="L2912" s="46">
        <v>17.92549</v>
      </c>
      <c r="M2912" s="53">
        <f t="shared" si="180"/>
        <v>-6.6235699999999991</v>
      </c>
      <c r="N2912" s="11">
        <v>2.1053017794454778</v>
      </c>
      <c r="O2912" s="11">
        <v>3.3391287493126942</v>
      </c>
      <c r="P2912" s="11">
        <v>-1.233826969867216</v>
      </c>
      <c r="Q2912" s="26">
        <v>610</v>
      </c>
      <c r="R2912">
        <v>13130</v>
      </c>
      <c r="S2912">
        <v>2960</v>
      </c>
      <c r="T2912" s="27">
        <f t="shared" si="181"/>
        <v>16700</v>
      </c>
      <c r="U2912" s="46" t="str">
        <f t="shared" si="182"/>
        <v>GA</v>
      </c>
      <c r="V2912">
        <f t="shared" si="183"/>
        <v>35158.539716739477</v>
      </c>
    </row>
    <row r="2913" spans="1:22" x14ac:dyDescent="0.2">
      <c r="A2913" s="24">
        <v>51065</v>
      </c>
      <c r="B2913" s="25" t="s">
        <v>3131</v>
      </c>
      <c r="C2913" s="46">
        <v>1937</v>
      </c>
      <c r="D2913" s="46">
        <v>1937</v>
      </c>
      <c r="E2913" s="53">
        <v>648</v>
      </c>
      <c r="F2913" s="54">
        <v>1562.4</v>
      </c>
      <c r="G2913" s="46">
        <v>1562.4</v>
      </c>
      <c r="H2913" s="53">
        <v>273.39999999999998</v>
      </c>
      <c r="I2913" s="54">
        <v>54.428820000000002</v>
      </c>
      <c r="J2913" s="46">
        <v>54.428820000000002</v>
      </c>
      <c r="K2913" s="54">
        <v>12.782349999999999</v>
      </c>
      <c r="L2913" s="46">
        <v>19.42698</v>
      </c>
      <c r="M2913" s="53">
        <f t="shared" si="180"/>
        <v>-6.6446300000000011</v>
      </c>
      <c r="N2913" s="11">
        <v>2.3810736760209692</v>
      </c>
      <c r="O2913" s="11">
        <v>3.6188236656472279</v>
      </c>
      <c r="P2913" s="11">
        <v>-1.2377499896262589</v>
      </c>
      <c r="Q2913" s="26">
        <v>750</v>
      </c>
      <c r="R2913">
        <v>29840</v>
      </c>
      <c r="S2913">
        <v>3310</v>
      </c>
      <c r="T2913" s="27">
        <f t="shared" si="181"/>
        <v>33900</v>
      </c>
      <c r="U2913" s="46" t="str">
        <f t="shared" si="182"/>
        <v>VA</v>
      </c>
      <c r="V2913">
        <f t="shared" si="183"/>
        <v>80718.397617110852</v>
      </c>
    </row>
    <row r="2914" spans="1:22" x14ac:dyDescent="0.2">
      <c r="A2914" s="24">
        <v>25017</v>
      </c>
      <c r="B2914" s="25" t="s">
        <v>3132</v>
      </c>
      <c r="C2914" s="46">
        <v>5252</v>
      </c>
      <c r="D2914" s="46">
        <v>5329</v>
      </c>
      <c r="E2914" s="53">
        <v>4838</v>
      </c>
      <c r="F2914" s="54">
        <v>4853.5600000000004</v>
      </c>
      <c r="G2914" s="46">
        <v>4930.5600000000004</v>
      </c>
      <c r="H2914" s="53">
        <v>4439.5600000000004</v>
      </c>
      <c r="I2914" s="54"/>
      <c r="J2914" s="46">
        <v>54.219389999999997</v>
      </c>
      <c r="K2914" s="54">
        <v>23.843039999999998</v>
      </c>
      <c r="L2914" s="46">
        <v>21.778300000000002</v>
      </c>
      <c r="M2914" s="53">
        <f t="shared" si="180"/>
        <v>2.0647399999999969</v>
      </c>
      <c r="N2914" s="11">
        <v>4.4414395553489783</v>
      </c>
      <c r="O2914" s="11">
        <v>4.0568234196753714</v>
      </c>
      <c r="P2914" s="11">
        <v>0.38461613567360681</v>
      </c>
      <c r="Q2914" s="26">
        <v>3480</v>
      </c>
      <c r="R2914">
        <v>29430</v>
      </c>
      <c r="S2914">
        <v>1510</v>
      </c>
      <c r="T2914" s="27">
        <f t="shared" si="181"/>
        <v>34420</v>
      </c>
      <c r="U2914" s="46" t="str">
        <f t="shared" si="182"/>
        <v>MA</v>
      </c>
      <c r="V2914">
        <f t="shared" si="183"/>
        <v>152874.34949511182</v>
      </c>
    </row>
    <row r="2915" spans="1:22" x14ac:dyDescent="0.2">
      <c r="A2915" s="24">
        <v>5053</v>
      </c>
      <c r="B2915" s="25" t="s">
        <v>3133</v>
      </c>
      <c r="C2915" s="46">
        <v>1059</v>
      </c>
      <c r="D2915" s="46">
        <v>473</v>
      </c>
      <c r="E2915" s="53">
        <v>528</v>
      </c>
      <c r="F2915" s="54">
        <v>679.34</v>
      </c>
      <c r="G2915" s="46">
        <v>93.34</v>
      </c>
      <c r="H2915" s="53">
        <v>148.34</v>
      </c>
      <c r="I2915" s="54"/>
      <c r="J2915" s="46">
        <v>54.163020000000003</v>
      </c>
      <c r="K2915" s="54">
        <v>11.36308</v>
      </c>
      <c r="L2915" s="46">
        <v>16.72992</v>
      </c>
      <c r="M2915" s="53">
        <f t="shared" si="180"/>
        <v>-5.3668399999999998</v>
      </c>
      <c r="N2915" s="11">
        <v>2.1166945566754429</v>
      </c>
      <c r="O2915" s="11">
        <v>3.116420072516926</v>
      </c>
      <c r="P2915" s="11">
        <v>-0.99972551584148261</v>
      </c>
      <c r="Q2915" s="26">
        <v>820</v>
      </c>
      <c r="R2915">
        <v>16650</v>
      </c>
      <c r="S2915">
        <v>0</v>
      </c>
      <c r="T2915" s="27">
        <f t="shared" si="181"/>
        <v>17470</v>
      </c>
      <c r="U2915" s="46" t="str">
        <f t="shared" si="182"/>
        <v>AR</v>
      </c>
      <c r="V2915">
        <f t="shared" si="183"/>
        <v>36978.653905119987</v>
      </c>
    </row>
    <row r="2916" spans="1:22" x14ac:dyDescent="0.2">
      <c r="A2916" s="24">
        <v>37113</v>
      </c>
      <c r="B2916" s="25" t="s">
        <v>3134</v>
      </c>
      <c r="C2916" s="46">
        <v>4286</v>
      </c>
      <c r="D2916" s="46">
        <v>4286</v>
      </c>
      <c r="E2916" s="53">
        <v>860</v>
      </c>
      <c r="F2916" s="54">
        <v>4083.1</v>
      </c>
      <c r="G2916" s="46">
        <v>4083.1</v>
      </c>
      <c r="H2916" s="53">
        <v>657.1</v>
      </c>
      <c r="I2916" s="54"/>
      <c r="J2916" s="46">
        <v>54.11618</v>
      </c>
      <c r="K2916" s="54">
        <v>11.04992</v>
      </c>
      <c r="L2916" s="46">
        <v>16.722470000000001</v>
      </c>
      <c r="M2916" s="53">
        <f t="shared" si="180"/>
        <v>-5.6725500000000011</v>
      </c>
      <c r="N2916" s="11">
        <v>2.0583596626706062</v>
      </c>
      <c r="O2916" s="11">
        <v>3.1150322996202089</v>
      </c>
      <c r="P2916" s="11">
        <v>-1.056672636949602</v>
      </c>
      <c r="Q2916" s="26">
        <v>560</v>
      </c>
      <c r="R2916">
        <v>20830</v>
      </c>
      <c r="S2916">
        <v>3260</v>
      </c>
      <c r="T2916" s="27">
        <f t="shared" si="181"/>
        <v>24650</v>
      </c>
      <c r="U2916" s="46" t="str">
        <f t="shared" si="182"/>
        <v>NC</v>
      </c>
      <c r="V2916">
        <f t="shared" si="183"/>
        <v>50738.565684830442</v>
      </c>
    </row>
    <row r="2917" spans="1:22" x14ac:dyDescent="0.2">
      <c r="A2917" s="24">
        <v>33019</v>
      </c>
      <c r="B2917" s="25" t="s">
        <v>3135</v>
      </c>
      <c r="C2917" s="46">
        <v>1999</v>
      </c>
      <c r="D2917" s="46">
        <v>1057</v>
      </c>
      <c r="E2917" s="53">
        <v>285</v>
      </c>
      <c r="F2917" s="54">
        <v>1920.28</v>
      </c>
      <c r="G2917" s="46">
        <v>978.28</v>
      </c>
      <c r="H2917" s="53">
        <v>206.28</v>
      </c>
      <c r="I2917" s="54"/>
      <c r="J2917" s="46">
        <v>54.028590000000001</v>
      </c>
      <c r="K2917" s="54">
        <v>21.324580000000001</v>
      </c>
      <c r="L2917" s="46">
        <v>19.542899999999999</v>
      </c>
      <c r="M2917" s="53">
        <f t="shared" si="180"/>
        <v>1.7816800000000015</v>
      </c>
      <c r="N2917" s="11">
        <v>3.9723052560916599</v>
      </c>
      <c r="O2917" s="11">
        <v>3.640417039363669</v>
      </c>
      <c r="P2917" s="11">
        <v>0.33188821672799163</v>
      </c>
      <c r="Q2917" s="26">
        <v>4060</v>
      </c>
      <c r="R2917">
        <v>19040</v>
      </c>
      <c r="S2917">
        <v>500</v>
      </c>
      <c r="T2917" s="27">
        <f t="shared" si="181"/>
        <v>23600</v>
      </c>
      <c r="U2917" s="46" t="str">
        <f t="shared" si="182"/>
        <v>NH</v>
      </c>
      <c r="V2917">
        <f t="shared" si="183"/>
        <v>93746.404043763177</v>
      </c>
    </row>
    <row r="2918" spans="1:22" x14ac:dyDescent="0.2">
      <c r="A2918" s="24">
        <v>33011</v>
      </c>
      <c r="B2918" s="25" t="s">
        <v>3136</v>
      </c>
      <c r="C2918" s="46">
        <v>3473</v>
      </c>
      <c r="D2918" s="46">
        <v>3473</v>
      </c>
      <c r="E2918" s="53">
        <v>1635</v>
      </c>
      <c r="F2918" s="54">
        <v>3318</v>
      </c>
      <c r="G2918" s="46">
        <v>3318</v>
      </c>
      <c r="H2918" s="53">
        <v>1480</v>
      </c>
      <c r="I2918" s="54"/>
      <c r="J2918" s="46">
        <v>53.872729999999997</v>
      </c>
      <c r="K2918" s="54">
        <v>21.02561</v>
      </c>
      <c r="L2918" s="46">
        <v>19.511340000000001</v>
      </c>
      <c r="M2918" s="53">
        <f t="shared" si="180"/>
        <v>1.5142699999999998</v>
      </c>
      <c r="N2918" s="11">
        <v>3.9166136503290279</v>
      </c>
      <c r="O2918" s="11">
        <v>3.6345380980723401</v>
      </c>
      <c r="P2918" s="11">
        <v>0.28207555225668768</v>
      </c>
      <c r="Q2918" s="26">
        <v>4450</v>
      </c>
      <c r="R2918">
        <v>34400</v>
      </c>
      <c r="S2918">
        <v>1810</v>
      </c>
      <c r="T2918" s="27">
        <f t="shared" si="181"/>
        <v>40660</v>
      </c>
      <c r="U2918" s="46" t="str">
        <f t="shared" si="182"/>
        <v>NH</v>
      </c>
      <c r="V2918">
        <f t="shared" si="183"/>
        <v>159249.51102237828</v>
      </c>
    </row>
    <row r="2919" spans="1:22" x14ac:dyDescent="0.2">
      <c r="A2919" s="24">
        <v>37137</v>
      </c>
      <c r="B2919" s="25" t="s">
        <v>3137</v>
      </c>
      <c r="C2919" s="46">
        <v>493</v>
      </c>
      <c r="D2919" s="46">
        <v>1307</v>
      </c>
      <c r="E2919" s="53">
        <v>154</v>
      </c>
      <c r="F2919" s="54">
        <v>169.94</v>
      </c>
      <c r="G2919" s="46">
        <v>983.94</v>
      </c>
      <c r="H2919" s="53">
        <v>0</v>
      </c>
      <c r="I2919" s="54"/>
      <c r="J2919" s="46">
        <v>53.487819999999999</v>
      </c>
      <c r="K2919" s="54">
        <v>12.82568</v>
      </c>
      <c r="L2919" s="46">
        <v>21.96583</v>
      </c>
      <c r="M2919" s="53">
        <f t="shared" si="180"/>
        <v>-9.1401500000000002</v>
      </c>
      <c r="N2919" s="11">
        <v>2.3891451122108709</v>
      </c>
      <c r="O2919" s="11">
        <v>4.0917561782420044</v>
      </c>
      <c r="P2919" s="11">
        <v>-1.702611066031134</v>
      </c>
      <c r="Q2919" s="26">
        <v>35860</v>
      </c>
      <c r="R2919">
        <v>840</v>
      </c>
      <c r="S2919">
        <v>19260</v>
      </c>
      <c r="T2919" s="27">
        <f t="shared" si="181"/>
        <v>55960</v>
      </c>
      <c r="U2919" s="46" t="str">
        <f t="shared" si="182"/>
        <v>NC</v>
      </c>
      <c r="V2919">
        <f t="shared" si="183"/>
        <v>133696.56047932032</v>
      </c>
    </row>
    <row r="2920" spans="1:22" x14ac:dyDescent="0.2">
      <c r="A2920" s="24">
        <v>37175</v>
      </c>
      <c r="B2920" s="25" t="s">
        <v>3138</v>
      </c>
      <c r="C2920" s="46">
        <v>2302</v>
      </c>
      <c r="D2920" s="46">
        <v>1539</v>
      </c>
      <c r="E2920" s="53">
        <v>585</v>
      </c>
      <c r="F2920" s="54">
        <v>2092.1</v>
      </c>
      <c r="G2920" s="46">
        <v>1329.1</v>
      </c>
      <c r="H2920" s="53">
        <v>375.1</v>
      </c>
      <c r="I2920" s="54"/>
      <c r="J2920" s="46">
        <v>53.314039999999999</v>
      </c>
      <c r="K2920" s="54">
        <v>11.10046</v>
      </c>
      <c r="L2920" s="46">
        <v>16.900970000000001</v>
      </c>
      <c r="M2920" s="53">
        <f t="shared" si="180"/>
        <v>-5.8005100000000009</v>
      </c>
      <c r="N2920" s="11">
        <v>2.067774164979344</v>
      </c>
      <c r="O2920" s="11">
        <v>3.1482829656690758</v>
      </c>
      <c r="P2920" s="11">
        <v>-1.0805088006897321</v>
      </c>
      <c r="Q2920" s="26">
        <v>1470</v>
      </c>
      <c r="R2920">
        <v>13640</v>
      </c>
      <c r="S2920">
        <v>870</v>
      </c>
      <c r="T2920" s="27">
        <f t="shared" si="181"/>
        <v>15980</v>
      </c>
      <c r="U2920" s="46" t="str">
        <f t="shared" si="182"/>
        <v>NC</v>
      </c>
      <c r="V2920">
        <f t="shared" si="183"/>
        <v>33043.031156369914</v>
      </c>
    </row>
    <row r="2921" spans="1:22" x14ac:dyDescent="0.2">
      <c r="A2921" s="24">
        <v>37073</v>
      </c>
      <c r="B2921" s="25" t="s">
        <v>3139</v>
      </c>
      <c r="C2921" s="46">
        <v>611</v>
      </c>
      <c r="D2921" s="46">
        <v>1255</v>
      </c>
      <c r="E2921" s="53">
        <v>283</v>
      </c>
      <c r="F2921" s="54">
        <v>279.26</v>
      </c>
      <c r="G2921" s="46">
        <v>923.26</v>
      </c>
      <c r="H2921" s="53">
        <v>0</v>
      </c>
      <c r="I2921" s="54">
        <v>53.036459999999998</v>
      </c>
      <c r="J2921" s="46">
        <v>53.036459999999998</v>
      </c>
      <c r="K2921" s="54">
        <v>13.033709999999999</v>
      </c>
      <c r="L2921" s="46">
        <v>20.392469999999999</v>
      </c>
      <c r="M2921" s="53">
        <f t="shared" si="180"/>
        <v>-7.3587600000000002</v>
      </c>
      <c r="N2921" s="11">
        <v>2.4278965747214918</v>
      </c>
      <c r="O2921" s="11">
        <v>3.798673444714574</v>
      </c>
      <c r="P2921" s="11">
        <v>-1.370776869993082</v>
      </c>
      <c r="Q2921" s="26">
        <v>37010</v>
      </c>
      <c r="R2921">
        <v>21330</v>
      </c>
      <c r="S2921">
        <v>0</v>
      </c>
      <c r="T2921" s="27">
        <f t="shared" si="181"/>
        <v>58340</v>
      </c>
      <c r="U2921" s="46" t="str">
        <f t="shared" si="182"/>
        <v>NC</v>
      </c>
      <c r="V2921">
        <f t="shared" si="183"/>
        <v>141643.48616925182</v>
      </c>
    </row>
    <row r="2922" spans="1:22" x14ac:dyDescent="0.2">
      <c r="A2922" s="24">
        <v>48181</v>
      </c>
      <c r="B2922" s="25" t="s">
        <v>3140</v>
      </c>
      <c r="C2922" s="46">
        <v>1508</v>
      </c>
      <c r="D2922" s="46">
        <v>1508</v>
      </c>
      <c r="E2922" s="53">
        <v>1508</v>
      </c>
      <c r="F2922" s="54">
        <v>1308.6199999999999</v>
      </c>
      <c r="G2922" s="46">
        <v>1308.6199999999999</v>
      </c>
      <c r="H2922" s="53">
        <v>1308.6199999999999</v>
      </c>
      <c r="I2922" s="54"/>
      <c r="J2922" s="46">
        <v>53.01849</v>
      </c>
      <c r="K2922" s="54">
        <v>11.4861</v>
      </c>
      <c r="L2922" s="46">
        <v>15.14973</v>
      </c>
      <c r="M2922" s="53">
        <f t="shared" si="180"/>
        <v>-3.6636299999999995</v>
      </c>
      <c r="N2922" s="11">
        <v>2.1396105059041921</v>
      </c>
      <c r="O2922" s="11">
        <v>2.8220650586023028</v>
      </c>
      <c r="P2922" s="11">
        <v>-0.68245455269811117</v>
      </c>
      <c r="Q2922" s="26">
        <v>83830</v>
      </c>
      <c r="R2922">
        <v>99480</v>
      </c>
      <c r="S2922">
        <v>225890</v>
      </c>
      <c r="T2922" s="27">
        <f t="shared" si="181"/>
        <v>409200</v>
      </c>
      <c r="U2922" s="46" t="str">
        <f t="shared" si="182"/>
        <v>TX</v>
      </c>
      <c r="V2922">
        <f t="shared" si="183"/>
        <v>875528.61901599541</v>
      </c>
    </row>
    <row r="2923" spans="1:22" x14ac:dyDescent="0.2">
      <c r="A2923" s="24">
        <v>50021</v>
      </c>
      <c r="B2923" s="25" t="s">
        <v>3141</v>
      </c>
      <c r="C2923" s="46">
        <v>1278</v>
      </c>
      <c r="D2923" s="46">
        <v>1183</v>
      </c>
      <c r="E2923" s="53">
        <v>221</v>
      </c>
      <c r="F2923" s="54">
        <v>1202.28</v>
      </c>
      <c r="G2923" s="46">
        <v>1107.28</v>
      </c>
      <c r="H2923" s="53">
        <v>145.28</v>
      </c>
      <c r="I2923" s="54"/>
      <c r="J2923" s="46">
        <v>52.814230000000002</v>
      </c>
      <c r="K2923" s="54">
        <v>22.063559999999999</v>
      </c>
      <c r="L2923" s="46">
        <v>20.341760000000001</v>
      </c>
      <c r="M2923" s="53">
        <f t="shared" si="180"/>
        <v>1.7217999999999982</v>
      </c>
      <c r="N2923" s="11">
        <v>4.1099611507515599</v>
      </c>
      <c r="O2923" s="11">
        <v>3.789227275104837</v>
      </c>
      <c r="P2923" s="11">
        <v>0.32073387564672379</v>
      </c>
      <c r="Q2923" s="26">
        <v>13340</v>
      </c>
      <c r="R2923">
        <v>65710</v>
      </c>
      <c r="S2923">
        <v>1220</v>
      </c>
      <c r="T2923" s="27">
        <f t="shared" si="181"/>
        <v>80270</v>
      </c>
      <c r="U2923" s="46" t="str">
        <f t="shared" si="182"/>
        <v>VT</v>
      </c>
      <c r="V2923">
        <f t="shared" si="183"/>
        <v>329906.58157082769</v>
      </c>
    </row>
    <row r="2924" spans="1:22" x14ac:dyDescent="0.2">
      <c r="A2924" s="24">
        <v>25027</v>
      </c>
      <c r="B2924" s="25" t="s">
        <v>3142</v>
      </c>
      <c r="C2924" s="46">
        <v>4174</v>
      </c>
      <c r="D2924" s="46">
        <v>3701</v>
      </c>
      <c r="E2924" s="53">
        <v>3072</v>
      </c>
      <c r="F2924" s="54">
        <v>3865.04</v>
      </c>
      <c r="G2924" s="46">
        <v>3392.04</v>
      </c>
      <c r="H2924" s="53">
        <v>2763.04</v>
      </c>
      <c r="I2924" s="54"/>
      <c r="J2924" s="46">
        <v>52.74803</v>
      </c>
      <c r="K2924" s="54">
        <v>23.345549999999999</v>
      </c>
      <c r="L2924" s="46">
        <v>21.533010000000001</v>
      </c>
      <c r="M2924" s="53">
        <f t="shared" si="180"/>
        <v>1.8125399999999985</v>
      </c>
      <c r="N2924" s="11">
        <v>4.3487679931492504</v>
      </c>
      <c r="O2924" s="11">
        <v>4.0111312298987496</v>
      </c>
      <c r="P2924" s="11">
        <v>0.33763676325050118</v>
      </c>
      <c r="Q2924" s="26">
        <v>8990</v>
      </c>
      <c r="R2924">
        <v>64040</v>
      </c>
      <c r="S2924">
        <v>2200</v>
      </c>
      <c r="T2924" s="27">
        <f t="shared" si="181"/>
        <v>75230</v>
      </c>
      <c r="U2924" s="46" t="str">
        <f t="shared" si="182"/>
        <v>MA</v>
      </c>
      <c r="V2924">
        <f t="shared" si="183"/>
        <v>327157.81612461811</v>
      </c>
    </row>
    <row r="2925" spans="1:22" x14ac:dyDescent="0.2">
      <c r="A2925" s="24">
        <v>25007</v>
      </c>
      <c r="B2925" s="25" t="s">
        <v>3143</v>
      </c>
      <c r="C2925" s="46">
        <v>8294</v>
      </c>
      <c r="D2925" s="46">
        <v>7931</v>
      </c>
      <c r="E2925" s="53">
        <v>6184</v>
      </c>
      <c r="F2925" s="54">
        <v>7777.18</v>
      </c>
      <c r="G2925" s="46">
        <v>7414.18</v>
      </c>
      <c r="H2925" s="53">
        <v>5667.18</v>
      </c>
      <c r="I2925" s="54"/>
      <c r="J2925" s="46">
        <v>52.693809999999999</v>
      </c>
      <c r="K2925" s="54">
        <v>25.480689999999999</v>
      </c>
      <c r="L2925" s="46">
        <v>23.651199999999999</v>
      </c>
      <c r="M2925" s="53">
        <f t="shared" si="180"/>
        <v>1.8294899999999998</v>
      </c>
      <c r="N2925" s="11">
        <v>4.7464981170012361</v>
      </c>
      <c r="O2925" s="11">
        <v>4.405703937562901</v>
      </c>
      <c r="P2925" s="11">
        <v>0.34079417943833512</v>
      </c>
      <c r="Q2925" s="26">
        <v>400</v>
      </c>
      <c r="R2925">
        <v>900</v>
      </c>
      <c r="S2925">
        <v>3450</v>
      </c>
      <c r="T2925" s="27">
        <f t="shared" si="181"/>
        <v>4750</v>
      </c>
      <c r="U2925" s="46" t="str">
        <f t="shared" si="182"/>
        <v>MA</v>
      </c>
      <c r="V2925">
        <f t="shared" si="183"/>
        <v>22545.866055755872</v>
      </c>
    </row>
    <row r="2926" spans="1:22" x14ac:dyDescent="0.2">
      <c r="A2926" s="24">
        <v>13007</v>
      </c>
      <c r="B2926" s="25" t="s">
        <v>3144</v>
      </c>
      <c r="C2926" s="46">
        <v>1052</v>
      </c>
      <c r="D2926" s="46">
        <v>1237</v>
      </c>
      <c r="E2926" s="53">
        <v>77</v>
      </c>
      <c r="F2926" s="54">
        <v>569.88</v>
      </c>
      <c r="G2926" s="46">
        <v>754.88</v>
      </c>
      <c r="H2926" s="53">
        <v>0</v>
      </c>
      <c r="I2926" s="54">
        <v>52.65672</v>
      </c>
      <c r="J2926" s="46">
        <v>52.65672</v>
      </c>
      <c r="K2926" s="54">
        <v>12.72505</v>
      </c>
      <c r="L2926" s="46">
        <v>20.43252</v>
      </c>
      <c r="M2926" s="53">
        <f t="shared" si="180"/>
        <v>-7.7074700000000007</v>
      </c>
      <c r="N2926" s="11">
        <v>2.370399932801921</v>
      </c>
      <c r="O2926" s="11">
        <v>3.806133888273437</v>
      </c>
      <c r="P2926" s="11">
        <v>-1.4357339554715169</v>
      </c>
      <c r="Q2926" s="26">
        <v>65670</v>
      </c>
      <c r="R2926">
        <v>15450</v>
      </c>
      <c r="S2926">
        <v>19960</v>
      </c>
      <c r="T2926" s="27">
        <f t="shared" si="181"/>
        <v>101080</v>
      </c>
      <c r="U2926" s="46" t="str">
        <f t="shared" si="182"/>
        <v>GA</v>
      </c>
      <c r="V2926">
        <f t="shared" si="183"/>
        <v>239600.02520761816</v>
      </c>
    </row>
    <row r="2927" spans="1:22" x14ac:dyDescent="0.2">
      <c r="A2927" s="24">
        <v>51067</v>
      </c>
      <c r="B2927" s="25" t="s">
        <v>3145</v>
      </c>
      <c r="C2927" s="46">
        <v>1534</v>
      </c>
      <c r="D2927" s="46">
        <v>1214</v>
      </c>
      <c r="E2927" s="53">
        <v>444</v>
      </c>
      <c r="F2927" s="54">
        <v>1249.6400000000001</v>
      </c>
      <c r="G2927" s="46">
        <v>929.64</v>
      </c>
      <c r="H2927" s="53">
        <v>159.63999999999999</v>
      </c>
      <c r="I2927" s="54">
        <v>52.65672</v>
      </c>
      <c r="J2927" s="46">
        <v>52.65672</v>
      </c>
      <c r="K2927" s="54">
        <v>11.27619</v>
      </c>
      <c r="L2927" s="46">
        <v>17.487770000000001</v>
      </c>
      <c r="M2927" s="53">
        <f t="shared" si="180"/>
        <v>-6.2115800000000014</v>
      </c>
      <c r="N2927" s="11">
        <v>2.1005088403001708</v>
      </c>
      <c r="O2927" s="11">
        <v>3.2575910375877069</v>
      </c>
      <c r="P2927" s="11">
        <v>-1.157082197287536</v>
      </c>
      <c r="Q2927" s="26">
        <v>1830</v>
      </c>
      <c r="R2927">
        <v>113330</v>
      </c>
      <c r="S2927">
        <v>5840</v>
      </c>
      <c r="T2927" s="27">
        <f t="shared" si="181"/>
        <v>121000</v>
      </c>
      <c r="U2927" s="46" t="str">
        <f t="shared" si="182"/>
        <v>VA</v>
      </c>
      <c r="V2927">
        <f t="shared" si="183"/>
        <v>254161.56967632068</v>
      </c>
    </row>
    <row r="2928" spans="1:22" x14ac:dyDescent="0.2">
      <c r="A2928" s="24">
        <v>50017</v>
      </c>
      <c r="B2928" s="25" t="s">
        <v>3146</v>
      </c>
      <c r="C2928" s="46">
        <v>1509</v>
      </c>
      <c r="D2928" s="46">
        <v>910</v>
      </c>
      <c r="E2928" s="53">
        <v>225</v>
      </c>
      <c r="F2928" s="54">
        <v>1455.32</v>
      </c>
      <c r="G2928" s="46">
        <v>856.32</v>
      </c>
      <c r="H2928" s="53">
        <v>171.32</v>
      </c>
      <c r="I2928" s="54"/>
      <c r="J2928" s="46">
        <v>52.40484</v>
      </c>
      <c r="K2928" s="54">
        <v>21.72466</v>
      </c>
      <c r="L2928" s="46">
        <v>20.023849999999999</v>
      </c>
      <c r="M2928" s="53">
        <f t="shared" si="180"/>
        <v>1.7008100000000006</v>
      </c>
      <c r="N2928" s="11">
        <v>4.0468314548190047</v>
      </c>
      <c r="O2928" s="11">
        <v>3.730007559454442</v>
      </c>
      <c r="P2928" s="11">
        <v>0.31682389536456329</v>
      </c>
      <c r="Q2928" s="26">
        <v>25310</v>
      </c>
      <c r="R2928">
        <v>25570</v>
      </c>
      <c r="S2928">
        <v>770</v>
      </c>
      <c r="T2928" s="27">
        <f t="shared" si="181"/>
        <v>51650</v>
      </c>
      <c r="U2928" s="46" t="str">
        <f t="shared" si="182"/>
        <v>VT</v>
      </c>
      <c r="V2928">
        <f t="shared" si="183"/>
        <v>209018.84464140161</v>
      </c>
    </row>
    <row r="2929" spans="1:22" x14ac:dyDescent="0.2">
      <c r="A2929" s="24">
        <v>33013</v>
      </c>
      <c r="B2929" s="25" t="s">
        <v>3147</v>
      </c>
      <c r="C2929" s="46">
        <v>2362</v>
      </c>
      <c r="D2929" s="46">
        <v>1439</v>
      </c>
      <c r="E2929" s="53">
        <v>724</v>
      </c>
      <c r="F2929" s="54">
        <v>2226.44</v>
      </c>
      <c r="G2929" s="46">
        <v>1303.44</v>
      </c>
      <c r="H2929" s="53">
        <v>588.44000000000005</v>
      </c>
      <c r="I2929" s="54"/>
      <c r="J2929" s="46">
        <v>52.25759</v>
      </c>
      <c r="K2929" s="54">
        <v>21.879619999999999</v>
      </c>
      <c r="L2929" s="46">
        <v>20.28218</v>
      </c>
      <c r="M2929" s="53">
        <f t="shared" si="180"/>
        <v>1.5974399999999989</v>
      </c>
      <c r="N2929" s="11">
        <v>4.0756971310707284</v>
      </c>
      <c r="O2929" s="11">
        <v>3.77812881749592</v>
      </c>
      <c r="P2929" s="11">
        <v>0.29756831357480701</v>
      </c>
      <c r="Q2929" s="26">
        <v>8010</v>
      </c>
      <c r="R2929">
        <v>24700</v>
      </c>
      <c r="S2929">
        <v>2130</v>
      </c>
      <c r="T2929" s="27">
        <f t="shared" si="181"/>
        <v>34840</v>
      </c>
      <c r="U2929" s="46" t="str">
        <f t="shared" si="182"/>
        <v>NH</v>
      </c>
      <c r="V2929">
        <f t="shared" si="183"/>
        <v>141997.28804650417</v>
      </c>
    </row>
    <row r="2930" spans="1:22" x14ac:dyDescent="0.2">
      <c r="A2930" s="24">
        <v>1073</v>
      </c>
      <c r="B2930" s="25" t="s">
        <v>3148</v>
      </c>
      <c r="C2930" s="46">
        <v>1659</v>
      </c>
      <c r="D2930" s="46">
        <v>1667</v>
      </c>
      <c r="E2930" s="53">
        <v>1218</v>
      </c>
      <c r="F2930" s="54">
        <v>1321.2</v>
      </c>
      <c r="G2930" s="46">
        <v>1329.2</v>
      </c>
      <c r="H2930" s="53">
        <v>880.2</v>
      </c>
      <c r="I2930" s="54"/>
      <c r="J2930" s="46">
        <v>52.167529999999999</v>
      </c>
      <c r="K2930" s="54">
        <v>11.60716</v>
      </c>
      <c r="L2930" s="46">
        <v>16.372509999999998</v>
      </c>
      <c r="M2930" s="53">
        <f t="shared" si="180"/>
        <v>-4.765349999999998</v>
      </c>
      <c r="N2930" s="11">
        <v>2.1621613497802481</v>
      </c>
      <c r="O2930" s="11">
        <v>3.0498423663403109</v>
      </c>
      <c r="P2930" s="11">
        <v>-0.88768101656006293</v>
      </c>
      <c r="Q2930" s="26">
        <v>7720</v>
      </c>
      <c r="R2930">
        <v>38770</v>
      </c>
      <c r="S2930">
        <v>26720</v>
      </c>
      <c r="T2930" s="27">
        <f t="shared" si="181"/>
        <v>73210</v>
      </c>
      <c r="U2930" s="46" t="str">
        <f t="shared" si="182"/>
        <v>AL</v>
      </c>
      <c r="V2930">
        <f t="shared" si="183"/>
        <v>158291.83241741196</v>
      </c>
    </row>
    <row r="2931" spans="1:22" x14ac:dyDescent="0.2">
      <c r="A2931" s="24">
        <v>29057</v>
      </c>
      <c r="B2931" s="25" t="s">
        <v>3149</v>
      </c>
      <c r="C2931" s="46">
        <v>903</v>
      </c>
      <c r="D2931" s="46">
        <v>903</v>
      </c>
      <c r="E2931" s="53">
        <v>903</v>
      </c>
      <c r="F2931" s="54">
        <v>787.44</v>
      </c>
      <c r="G2931" s="46">
        <v>787.44</v>
      </c>
      <c r="H2931" s="53">
        <v>787.44</v>
      </c>
      <c r="I2931" s="54">
        <v>52.023829999999997</v>
      </c>
      <c r="J2931" s="46">
        <v>52.023829999999997</v>
      </c>
      <c r="K2931" s="54">
        <v>12.81392</v>
      </c>
      <c r="L2931" s="46">
        <v>11.235950000000001</v>
      </c>
      <c r="M2931" s="53">
        <f t="shared" si="180"/>
        <v>1.5779699999999988</v>
      </c>
      <c r="N2931" s="11">
        <v>2.38695448009471</v>
      </c>
      <c r="O2931" s="11">
        <v>2.0930130038754848</v>
      </c>
      <c r="P2931" s="11">
        <v>0.29394147621922462</v>
      </c>
      <c r="Q2931" s="26">
        <v>44930</v>
      </c>
      <c r="R2931">
        <v>162700</v>
      </c>
      <c r="S2931">
        <v>1630</v>
      </c>
      <c r="T2931" s="27">
        <f t="shared" si="181"/>
        <v>209260</v>
      </c>
      <c r="U2931" s="46" t="str">
        <f t="shared" si="182"/>
        <v>MO</v>
      </c>
      <c r="V2931">
        <f t="shared" si="183"/>
        <v>499494.09450461902</v>
      </c>
    </row>
    <row r="2932" spans="1:22" x14ac:dyDescent="0.2">
      <c r="A2932" s="24">
        <v>31003</v>
      </c>
      <c r="B2932" s="25" t="s">
        <v>3150</v>
      </c>
      <c r="C2932" s="46">
        <v>609</v>
      </c>
      <c r="D2932" s="46">
        <v>203</v>
      </c>
      <c r="E2932" s="53">
        <v>464</v>
      </c>
      <c r="F2932" s="54">
        <v>461.98</v>
      </c>
      <c r="G2932" s="46">
        <v>55.98001</v>
      </c>
      <c r="H2932" s="53">
        <v>316.98</v>
      </c>
      <c r="I2932" s="54">
        <v>51.89725</v>
      </c>
      <c r="J2932" s="46">
        <v>51.89725</v>
      </c>
      <c r="K2932" s="54">
        <v>14.57033</v>
      </c>
      <c r="L2932" s="46">
        <v>12.159739999999999</v>
      </c>
      <c r="M2932" s="53">
        <f t="shared" si="180"/>
        <v>2.4105900000000009</v>
      </c>
      <c r="N2932" s="11">
        <v>2.7141354456683322</v>
      </c>
      <c r="O2932" s="11">
        <v>2.2650949802860358</v>
      </c>
      <c r="P2932" s="11">
        <v>0.44904046538229592</v>
      </c>
      <c r="Q2932" s="26">
        <v>336220</v>
      </c>
      <c r="R2932">
        <v>6140</v>
      </c>
      <c r="S2932">
        <v>154010</v>
      </c>
      <c r="T2932" s="27">
        <f t="shared" si="181"/>
        <v>496370</v>
      </c>
      <c r="U2932" s="46" t="str">
        <f t="shared" si="182"/>
        <v>NE</v>
      </c>
      <c r="V2932">
        <f t="shared" si="183"/>
        <v>1347215.4111663902</v>
      </c>
    </row>
    <row r="2933" spans="1:22" x14ac:dyDescent="0.2">
      <c r="A2933" s="24">
        <v>44005</v>
      </c>
      <c r="B2933" s="25" t="s">
        <v>3151</v>
      </c>
      <c r="C2933" s="46">
        <v>4213</v>
      </c>
      <c r="D2933" s="46">
        <v>664</v>
      </c>
      <c r="E2933" s="53">
        <v>0</v>
      </c>
      <c r="F2933" s="54">
        <v>3641.64</v>
      </c>
      <c r="G2933" s="46">
        <v>92.640010000000004</v>
      </c>
      <c r="H2933" s="53">
        <v>0</v>
      </c>
      <c r="I2933" s="54"/>
      <c r="J2933" s="46">
        <v>51.599789999999999</v>
      </c>
      <c r="K2933" s="54">
        <v>25.480689999999999</v>
      </c>
      <c r="L2933" s="46">
        <v>23.188800000000001</v>
      </c>
      <c r="M2933" s="53">
        <f t="shared" si="180"/>
        <v>2.2918899999999987</v>
      </c>
      <c r="N2933" s="11">
        <v>4.7464981170012361</v>
      </c>
      <c r="O2933" s="11">
        <v>4.3195688788458337</v>
      </c>
      <c r="P2933" s="11">
        <v>0.42692923815540151</v>
      </c>
      <c r="Q2933" s="26">
        <v>1160</v>
      </c>
      <c r="R2933">
        <v>7230</v>
      </c>
      <c r="S2933">
        <v>1360</v>
      </c>
      <c r="T2933" s="27">
        <f t="shared" si="181"/>
        <v>9750</v>
      </c>
      <c r="U2933" s="46" t="str">
        <f t="shared" si="182"/>
        <v>RI</v>
      </c>
      <c r="V2933">
        <f t="shared" si="183"/>
        <v>46278.356640762053</v>
      </c>
    </row>
    <row r="2934" spans="1:22" x14ac:dyDescent="0.2">
      <c r="A2934" s="24">
        <v>33001</v>
      </c>
      <c r="B2934" s="25" t="s">
        <v>3152</v>
      </c>
      <c r="C2934" s="46">
        <v>2020</v>
      </c>
      <c r="D2934" s="46">
        <v>2020</v>
      </c>
      <c r="E2934" s="53">
        <v>630</v>
      </c>
      <c r="F2934" s="54">
        <v>1877.3</v>
      </c>
      <c r="G2934" s="46">
        <v>1877.3</v>
      </c>
      <c r="H2934" s="53">
        <v>487.3</v>
      </c>
      <c r="I2934" s="54"/>
      <c r="J2934" s="46">
        <v>51.52328</v>
      </c>
      <c r="K2934" s="54">
        <v>21.706710000000001</v>
      </c>
      <c r="L2934" s="46">
        <v>19.755769999999998</v>
      </c>
      <c r="M2934" s="53">
        <f t="shared" si="180"/>
        <v>1.9509400000000028</v>
      </c>
      <c r="N2934" s="11">
        <v>4.0434877603900006</v>
      </c>
      <c r="O2934" s="11">
        <v>3.6800700885615538</v>
      </c>
      <c r="P2934" s="11">
        <v>0.36341767182844747</v>
      </c>
      <c r="Q2934" s="26">
        <v>3340</v>
      </c>
      <c r="R2934">
        <v>8570</v>
      </c>
      <c r="S2934">
        <v>810</v>
      </c>
      <c r="T2934" s="27">
        <f t="shared" si="181"/>
        <v>12720</v>
      </c>
      <c r="U2934" s="46" t="str">
        <f t="shared" si="182"/>
        <v>NH</v>
      </c>
      <c r="V2934">
        <f t="shared" si="183"/>
        <v>51433.164312160807</v>
      </c>
    </row>
    <row r="2935" spans="1:22" x14ac:dyDescent="0.2">
      <c r="A2935" s="24">
        <v>26095</v>
      </c>
      <c r="B2935" s="25" t="s">
        <v>3153</v>
      </c>
      <c r="C2935" s="46">
        <v>800.33399999999995</v>
      </c>
      <c r="D2935" s="46">
        <v>575.50400000000002</v>
      </c>
      <c r="E2935" s="53">
        <v>101.09099999999999</v>
      </c>
      <c r="F2935" s="54">
        <v>622.09529999999995</v>
      </c>
      <c r="G2935" s="46">
        <v>397.26549999999997</v>
      </c>
      <c r="H2935" s="53">
        <v>0</v>
      </c>
      <c r="I2935" s="54"/>
      <c r="J2935" s="46">
        <v>51.507849999999998</v>
      </c>
      <c r="K2935" s="54">
        <v>18.01473</v>
      </c>
      <c r="L2935" s="46">
        <v>15.82596</v>
      </c>
      <c r="M2935" s="53">
        <f t="shared" si="180"/>
        <v>2.1887699999999999</v>
      </c>
      <c r="N2935" s="11">
        <v>3.3557522195547169</v>
      </c>
      <c r="O2935" s="11">
        <v>2.9480319936287782</v>
      </c>
      <c r="P2935" s="11">
        <v>0.40772022592593821</v>
      </c>
      <c r="Q2935" s="26">
        <v>2650</v>
      </c>
      <c r="R2935">
        <v>720</v>
      </c>
      <c r="S2935">
        <v>10320</v>
      </c>
      <c r="T2935" s="27">
        <f t="shared" si="181"/>
        <v>13690</v>
      </c>
      <c r="U2935" s="46" t="str">
        <f t="shared" si="182"/>
        <v>MI</v>
      </c>
      <c r="V2935">
        <f t="shared" si="183"/>
        <v>45940.247885704077</v>
      </c>
    </row>
    <row r="2936" spans="1:22" x14ac:dyDescent="0.2">
      <c r="A2936" s="24">
        <v>33015</v>
      </c>
      <c r="B2936" s="25" t="s">
        <v>3154</v>
      </c>
      <c r="C2936" s="46">
        <v>4301</v>
      </c>
      <c r="D2936" s="46">
        <v>3252</v>
      </c>
      <c r="E2936" s="53">
        <v>2101</v>
      </c>
      <c r="F2936" s="54">
        <v>4133.32</v>
      </c>
      <c r="G2936" s="46">
        <v>3084.32</v>
      </c>
      <c r="H2936" s="53">
        <v>1933.32</v>
      </c>
      <c r="I2936" s="54"/>
      <c r="J2936" s="46">
        <v>51.323320000000002</v>
      </c>
      <c r="K2936" s="54">
        <v>20.633929999999999</v>
      </c>
      <c r="L2936" s="46">
        <v>18.79466</v>
      </c>
      <c r="M2936" s="53">
        <f t="shared" si="180"/>
        <v>1.8392699999999991</v>
      </c>
      <c r="N2936" s="11">
        <v>3.8436521888275119</v>
      </c>
      <c r="O2936" s="11">
        <v>3.5010362081905329</v>
      </c>
      <c r="P2936" s="11">
        <v>0.34261598063697868</v>
      </c>
      <c r="Q2936" s="26">
        <v>4630</v>
      </c>
      <c r="R2936">
        <v>31370</v>
      </c>
      <c r="S2936">
        <v>1960</v>
      </c>
      <c r="T2936" s="27">
        <f t="shared" si="181"/>
        <v>37960</v>
      </c>
      <c r="U2936" s="46" t="str">
        <f t="shared" si="182"/>
        <v>NH</v>
      </c>
      <c r="V2936">
        <f t="shared" si="183"/>
        <v>145905.03708789236</v>
      </c>
    </row>
    <row r="2937" spans="1:22" x14ac:dyDescent="0.2">
      <c r="A2937" s="24">
        <v>48447</v>
      </c>
      <c r="B2937" s="25" t="s">
        <v>3155</v>
      </c>
      <c r="C2937" s="46">
        <v>312</v>
      </c>
      <c r="D2937" s="46">
        <v>312</v>
      </c>
      <c r="E2937" s="53">
        <v>312</v>
      </c>
      <c r="F2937" s="54">
        <v>112.62</v>
      </c>
      <c r="G2937" s="46">
        <v>112.62</v>
      </c>
      <c r="H2937" s="53">
        <v>112.62</v>
      </c>
      <c r="I2937" s="54"/>
      <c r="J2937" s="46">
        <v>51.097830000000002</v>
      </c>
      <c r="K2937" s="54">
        <v>11.4861</v>
      </c>
      <c r="L2937" s="46">
        <v>15.40466</v>
      </c>
      <c r="M2937" s="53">
        <f t="shared" si="180"/>
        <v>-3.9185599999999994</v>
      </c>
      <c r="N2937" s="11">
        <v>2.1396105059041921</v>
      </c>
      <c r="O2937" s="11">
        <v>2.8695529706238041</v>
      </c>
      <c r="P2937" s="11">
        <v>-0.72994246471961155</v>
      </c>
      <c r="Q2937" s="26">
        <v>67530</v>
      </c>
      <c r="R2937">
        <v>10</v>
      </c>
      <c r="S2937">
        <v>375630</v>
      </c>
      <c r="T2937" s="27">
        <f t="shared" si="181"/>
        <v>443170</v>
      </c>
      <c r="U2937" s="46" t="str">
        <f t="shared" si="182"/>
        <v>TX</v>
      </c>
      <c r="V2937">
        <f t="shared" si="183"/>
        <v>948211.1879015608</v>
      </c>
    </row>
    <row r="2938" spans="1:22" x14ac:dyDescent="0.2">
      <c r="A2938" s="24">
        <v>20039</v>
      </c>
      <c r="B2938" s="25" t="s">
        <v>3156</v>
      </c>
      <c r="C2938" s="46">
        <v>434</v>
      </c>
      <c r="D2938" s="46">
        <v>383</v>
      </c>
      <c r="E2938" s="53">
        <v>325</v>
      </c>
      <c r="F2938" s="54">
        <v>336.54</v>
      </c>
      <c r="G2938" s="46">
        <v>285.54000000000002</v>
      </c>
      <c r="H2938" s="53">
        <v>227.54</v>
      </c>
      <c r="I2938" s="54">
        <v>50.884619999999998</v>
      </c>
      <c r="J2938" s="46">
        <v>50.884619999999998</v>
      </c>
      <c r="K2938" s="54">
        <v>14.57033</v>
      </c>
      <c r="L2938" s="46">
        <v>11.61608</v>
      </c>
      <c r="M2938" s="53">
        <f t="shared" si="180"/>
        <v>2.95425</v>
      </c>
      <c r="N2938" s="11">
        <v>2.7141354456683322</v>
      </c>
      <c r="O2938" s="11">
        <v>2.1638229516914849</v>
      </c>
      <c r="P2938" s="11">
        <v>0.55031249397684678</v>
      </c>
      <c r="Q2938" s="26">
        <v>229320</v>
      </c>
      <c r="R2938">
        <v>50</v>
      </c>
      <c r="S2938">
        <v>181730</v>
      </c>
      <c r="T2938" s="27">
        <f t="shared" si="181"/>
        <v>411100</v>
      </c>
      <c r="U2938" s="46" t="str">
        <f t="shared" si="182"/>
        <v>KS</v>
      </c>
      <c r="V2938">
        <f t="shared" si="183"/>
        <v>1115781.0817142513</v>
      </c>
    </row>
    <row r="2939" spans="1:22" x14ac:dyDescent="0.2">
      <c r="A2939" s="24">
        <v>50007</v>
      </c>
      <c r="B2939" s="25" t="s">
        <v>3157</v>
      </c>
      <c r="C2939" s="46">
        <v>2214</v>
      </c>
      <c r="D2939" s="46">
        <v>2203</v>
      </c>
      <c r="E2939" s="53">
        <v>912</v>
      </c>
      <c r="F2939" s="54">
        <v>2134.66</v>
      </c>
      <c r="G2939" s="46">
        <v>2123.66</v>
      </c>
      <c r="H2939" s="53">
        <v>832.66</v>
      </c>
      <c r="I2939" s="54"/>
      <c r="J2939" s="46">
        <v>50.819659999999999</v>
      </c>
      <c r="K2939" s="54">
        <v>22.841190000000001</v>
      </c>
      <c r="L2939" s="46">
        <v>21.19303</v>
      </c>
      <c r="M2939" s="53">
        <f t="shared" si="180"/>
        <v>1.6481600000000007</v>
      </c>
      <c r="N2939" s="11">
        <v>4.2548166994326868</v>
      </c>
      <c r="O2939" s="11">
        <v>3.94780035346573</v>
      </c>
      <c r="P2939" s="11">
        <v>0.30701634596695621</v>
      </c>
      <c r="Q2939" s="26">
        <v>20100</v>
      </c>
      <c r="R2939">
        <v>54580</v>
      </c>
      <c r="S2939">
        <v>740</v>
      </c>
      <c r="T2939" s="27">
        <f t="shared" si="181"/>
        <v>75420</v>
      </c>
      <c r="U2939" s="46" t="str">
        <f t="shared" si="182"/>
        <v>VT</v>
      </c>
      <c r="V2939">
        <f t="shared" si="183"/>
        <v>320898.27547121322</v>
      </c>
    </row>
    <row r="2940" spans="1:22" x14ac:dyDescent="0.2">
      <c r="A2940" s="24">
        <v>45043</v>
      </c>
      <c r="B2940" s="25" t="s">
        <v>3158</v>
      </c>
      <c r="C2940" s="46">
        <v>2238</v>
      </c>
      <c r="D2940" s="46">
        <v>2238</v>
      </c>
      <c r="E2940" s="53">
        <v>981</v>
      </c>
      <c r="F2940" s="54">
        <v>1709.66</v>
      </c>
      <c r="G2940" s="46">
        <v>1709.66</v>
      </c>
      <c r="H2940" s="53">
        <v>452.66</v>
      </c>
      <c r="I2940" s="54">
        <v>50.758040000000001</v>
      </c>
      <c r="J2940" s="46">
        <v>50.758040000000001</v>
      </c>
      <c r="K2940" s="54">
        <v>13.61543</v>
      </c>
      <c r="L2940" s="46">
        <v>21.67371</v>
      </c>
      <c r="M2940" s="53">
        <f t="shared" si="180"/>
        <v>-8.0582799999999999</v>
      </c>
      <c r="N2940" s="11">
        <v>2.5362583531749778</v>
      </c>
      <c r="O2940" s="11">
        <v>4.0373405784313867</v>
      </c>
      <c r="P2940" s="11">
        <v>-1.5010822252564091</v>
      </c>
      <c r="Q2940" s="26">
        <v>11100</v>
      </c>
      <c r="R2940">
        <v>8730</v>
      </c>
      <c r="S2940">
        <v>36600</v>
      </c>
      <c r="T2940" s="27">
        <f t="shared" si="181"/>
        <v>56430</v>
      </c>
      <c r="U2940" s="46" t="str">
        <f t="shared" si="182"/>
        <v>SC</v>
      </c>
      <c r="V2940">
        <f t="shared" si="183"/>
        <v>143121.058869664</v>
      </c>
    </row>
    <row r="2941" spans="1:22" x14ac:dyDescent="0.2">
      <c r="A2941" s="24">
        <v>50023</v>
      </c>
      <c r="B2941" s="25" t="s">
        <v>3159</v>
      </c>
      <c r="C2941" s="46">
        <v>1853</v>
      </c>
      <c r="D2941" s="46">
        <v>1853</v>
      </c>
      <c r="E2941" s="53">
        <v>328</v>
      </c>
      <c r="F2941" s="54">
        <v>1818.02</v>
      </c>
      <c r="G2941" s="46">
        <v>1818.02</v>
      </c>
      <c r="H2941" s="53">
        <v>293.02</v>
      </c>
      <c r="I2941" s="54"/>
      <c r="J2941" s="46">
        <v>50.751109999999997</v>
      </c>
      <c r="K2941" s="54">
        <v>21.753579999999999</v>
      </c>
      <c r="L2941" s="46">
        <v>20.196190000000001</v>
      </c>
      <c r="M2941" s="53">
        <f t="shared" si="180"/>
        <v>1.5573899999999981</v>
      </c>
      <c r="N2941" s="11">
        <v>4.0522186215536449</v>
      </c>
      <c r="O2941" s="11">
        <v>3.7621107515377008</v>
      </c>
      <c r="P2941" s="11">
        <v>0.29010787001594329</v>
      </c>
      <c r="Q2941" s="26">
        <v>15280</v>
      </c>
      <c r="R2941">
        <v>25050</v>
      </c>
      <c r="S2941">
        <v>1880</v>
      </c>
      <c r="T2941" s="27">
        <f t="shared" si="181"/>
        <v>42210</v>
      </c>
      <c r="U2941" s="46" t="str">
        <f t="shared" si="182"/>
        <v>VT</v>
      </c>
      <c r="V2941">
        <f t="shared" si="183"/>
        <v>171044.14801577936</v>
      </c>
    </row>
    <row r="2942" spans="1:22" x14ac:dyDescent="0.2">
      <c r="A2942" s="24">
        <v>47021</v>
      </c>
      <c r="B2942" s="25" t="s">
        <v>3160</v>
      </c>
      <c r="C2942" s="46">
        <v>2469</v>
      </c>
      <c r="D2942" s="46">
        <v>1697</v>
      </c>
      <c r="E2942" s="53">
        <v>482</v>
      </c>
      <c r="F2942" s="54">
        <v>2264.38</v>
      </c>
      <c r="G2942" s="46">
        <v>1492.38</v>
      </c>
      <c r="H2942" s="53">
        <v>277.38</v>
      </c>
      <c r="I2942" s="54">
        <v>50.631459999999997</v>
      </c>
      <c r="J2942" s="46">
        <v>50.631459999999997</v>
      </c>
      <c r="K2942" s="54">
        <v>11.4693</v>
      </c>
      <c r="L2942" s="46">
        <v>15.85923</v>
      </c>
      <c r="M2942" s="53">
        <f t="shared" si="180"/>
        <v>-4.3899299999999997</v>
      </c>
      <c r="N2942" s="11">
        <v>2.1364810314525342</v>
      </c>
      <c r="O2942" s="11">
        <v>2.9542294707125092</v>
      </c>
      <c r="P2942" s="11">
        <v>-0.8177484392599742</v>
      </c>
      <c r="Q2942" s="26">
        <v>5180</v>
      </c>
      <c r="R2942">
        <v>26430</v>
      </c>
      <c r="S2942">
        <v>8220</v>
      </c>
      <c r="T2942" s="27">
        <f t="shared" si="181"/>
        <v>39830</v>
      </c>
      <c r="U2942" s="46" t="str">
        <f t="shared" si="182"/>
        <v>TN</v>
      </c>
      <c r="V2942">
        <f t="shared" si="183"/>
        <v>85096.039482754437</v>
      </c>
    </row>
    <row r="2943" spans="1:22" x14ac:dyDescent="0.2">
      <c r="A2943" s="24">
        <v>33009</v>
      </c>
      <c r="B2943" s="25" t="s">
        <v>3161</v>
      </c>
      <c r="C2943" s="46">
        <v>1533</v>
      </c>
      <c r="D2943" s="46">
        <v>1533</v>
      </c>
      <c r="E2943" s="53">
        <v>195</v>
      </c>
      <c r="F2943" s="54">
        <v>1456.62</v>
      </c>
      <c r="G2943" s="46">
        <v>1456.62</v>
      </c>
      <c r="H2943" s="53">
        <v>118.62</v>
      </c>
      <c r="I2943" s="54"/>
      <c r="J2943" s="46">
        <v>50.427630000000001</v>
      </c>
      <c r="K2943" s="54">
        <v>22.053979999999999</v>
      </c>
      <c r="L2943" s="46">
        <v>20.287210000000002</v>
      </c>
      <c r="M2943" s="53">
        <f t="shared" si="180"/>
        <v>1.7667699999999975</v>
      </c>
      <c r="N2943" s="11">
        <v>4.1081766052011508</v>
      </c>
      <c r="O2943" s="11">
        <v>3.779065797049006</v>
      </c>
      <c r="P2943" s="11">
        <v>0.32911080815214427</v>
      </c>
      <c r="Q2943" s="26">
        <v>18170</v>
      </c>
      <c r="R2943">
        <v>22490</v>
      </c>
      <c r="S2943">
        <v>2140</v>
      </c>
      <c r="T2943" s="27">
        <f t="shared" si="181"/>
        <v>42800</v>
      </c>
      <c r="U2943" s="46" t="str">
        <f t="shared" si="182"/>
        <v>NH</v>
      </c>
      <c r="V2943">
        <f t="shared" si="183"/>
        <v>175829.95870260926</v>
      </c>
    </row>
    <row r="2944" spans="1:22" x14ac:dyDescent="0.2">
      <c r="A2944" s="24">
        <v>51035</v>
      </c>
      <c r="B2944" s="25" t="s">
        <v>3162</v>
      </c>
      <c r="C2944" s="46">
        <v>1466</v>
      </c>
      <c r="D2944" s="46">
        <v>1466</v>
      </c>
      <c r="E2944" s="53">
        <v>269</v>
      </c>
      <c r="F2944" s="54">
        <v>1168.08</v>
      </c>
      <c r="G2944" s="46">
        <v>1168.08</v>
      </c>
      <c r="H2944" s="53">
        <v>0</v>
      </c>
      <c r="I2944" s="54">
        <v>49.74541</v>
      </c>
      <c r="J2944" s="46">
        <v>49.74541</v>
      </c>
      <c r="K2944" s="54">
        <v>11.505979999999999</v>
      </c>
      <c r="L2944" s="46">
        <v>18.838380000000001</v>
      </c>
      <c r="M2944" s="53">
        <f t="shared" si="180"/>
        <v>-7.3324000000000016</v>
      </c>
      <c r="N2944" s="11">
        <v>2.1433137173386538</v>
      </c>
      <c r="O2944" s="11">
        <v>3.509180292894492</v>
      </c>
      <c r="P2944" s="11">
        <v>-1.365866575555837</v>
      </c>
      <c r="Q2944" s="26">
        <v>700</v>
      </c>
      <c r="R2944">
        <v>90750</v>
      </c>
      <c r="S2944">
        <v>1840</v>
      </c>
      <c r="T2944" s="27">
        <f t="shared" si="181"/>
        <v>93290</v>
      </c>
      <c r="U2944" s="46" t="str">
        <f t="shared" si="182"/>
        <v>VA</v>
      </c>
      <c r="V2944">
        <f t="shared" si="183"/>
        <v>199949.73669052302</v>
      </c>
    </row>
    <row r="2945" spans="1:22" x14ac:dyDescent="0.2">
      <c r="A2945" s="24">
        <v>51049</v>
      </c>
      <c r="B2945" s="25" t="s">
        <v>3163</v>
      </c>
      <c r="C2945" s="46">
        <v>1474</v>
      </c>
      <c r="D2945" s="46">
        <v>1340</v>
      </c>
      <c r="E2945" s="53">
        <v>233</v>
      </c>
      <c r="F2945" s="54">
        <v>1069.56</v>
      </c>
      <c r="G2945" s="46">
        <v>935.56</v>
      </c>
      <c r="H2945" s="53">
        <v>0</v>
      </c>
      <c r="I2945" s="54">
        <v>49.74541</v>
      </c>
      <c r="J2945" s="46">
        <v>49.74541</v>
      </c>
      <c r="K2945" s="54">
        <v>13.30123</v>
      </c>
      <c r="L2945" s="46">
        <v>20.47024</v>
      </c>
      <c r="M2945" s="53">
        <f t="shared" si="180"/>
        <v>-7.1690100000000001</v>
      </c>
      <c r="N2945" s="11">
        <v>2.477729729799325</v>
      </c>
      <c r="O2945" s="11">
        <v>3.8131603035303741</v>
      </c>
      <c r="P2945" s="11">
        <v>-1.3354305737310499</v>
      </c>
      <c r="Q2945" s="26">
        <v>1860</v>
      </c>
      <c r="R2945">
        <v>30510</v>
      </c>
      <c r="S2945">
        <v>4940</v>
      </c>
      <c r="T2945" s="27">
        <f t="shared" si="181"/>
        <v>37310</v>
      </c>
      <c r="U2945" s="46" t="str">
        <f t="shared" si="182"/>
        <v>VA</v>
      </c>
      <c r="V2945">
        <f t="shared" si="183"/>
        <v>92444.096218812818</v>
      </c>
    </row>
    <row r="2946" spans="1:22" x14ac:dyDescent="0.2">
      <c r="A2946" s="24">
        <v>37095</v>
      </c>
      <c r="B2946" s="25" t="s">
        <v>3164</v>
      </c>
      <c r="C2946" s="46">
        <v>684</v>
      </c>
      <c r="D2946" s="46">
        <v>1171</v>
      </c>
      <c r="E2946" s="53">
        <v>186</v>
      </c>
      <c r="F2946" s="54">
        <v>357.48</v>
      </c>
      <c r="G2946" s="46">
        <v>844.48</v>
      </c>
      <c r="H2946" s="53">
        <v>0</v>
      </c>
      <c r="I2946" s="54"/>
      <c r="J2946" s="46">
        <v>48.492240000000002</v>
      </c>
      <c r="K2946" s="54">
        <v>12.730259999999999</v>
      </c>
      <c r="L2946" s="46">
        <v>22.156220000000001</v>
      </c>
      <c r="M2946" s="53">
        <f t="shared" si="180"/>
        <v>-9.4259600000000017</v>
      </c>
      <c r="N2946" s="11">
        <v>2.3713704424384172</v>
      </c>
      <c r="O2946" s="11">
        <v>4.1272216925783853</v>
      </c>
      <c r="P2946" s="11">
        <v>-1.7558512501399679</v>
      </c>
      <c r="Q2946" s="26">
        <v>65700</v>
      </c>
      <c r="R2946">
        <v>1330</v>
      </c>
      <c r="S2946">
        <v>16800</v>
      </c>
      <c r="T2946" s="27">
        <f t="shared" si="181"/>
        <v>83830</v>
      </c>
      <c r="U2946" s="46" t="str">
        <f t="shared" si="182"/>
        <v>NC</v>
      </c>
      <c r="V2946">
        <f t="shared" si="183"/>
        <v>198791.98418961253</v>
      </c>
    </row>
    <row r="2947" spans="1:22" x14ac:dyDescent="0.2">
      <c r="A2947" s="24">
        <v>45049</v>
      </c>
      <c r="B2947" s="25" t="s">
        <v>3165</v>
      </c>
      <c r="C2947" s="46">
        <v>1065</v>
      </c>
      <c r="D2947" s="46">
        <v>1065</v>
      </c>
      <c r="E2947" s="53">
        <v>388</v>
      </c>
      <c r="F2947" s="54">
        <v>595.5</v>
      </c>
      <c r="G2947" s="46">
        <v>595.5</v>
      </c>
      <c r="H2947" s="53">
        <v>0</v>
      </c>
      <c r="I2947" s="54">
        <v>48.47963</v>
      </c>
      <c r="J2947" s="46">
        <v>48.47963</v>
      </c>
      <c r="K2947" s="54">
        <v>13.273720000000001</v>
      </c>
      <c r="L2947" s="46">
        <v>20.8902</v>
      </c>
      <c r="M2947" s="53">
        <f t="shared" si="180"/>
        <v>-7.6164799999999993</v>
      </c>
      <c r="N2947" s="11">
        <v>2.4726052153847351</v>
      </c>
      <c r="O2947" s="11">
        <v>3.8913897136921798</v>
      </c>
      <c r="P2947" s="11">
        <v>-1.418784498307446</v>
      </c>
      <c r="Q2947" s="26">
        <v>41210</v>
      </c>
      <c r="R2947">
        <v>18310</v>
      </c>
      <c r="S2947">
        <v>46510</v>
      </c>
      <c r="T2947" s="27">
        <f t="shared" si="181"/>
        <v>106030</v>
      </c>
      <c r="U2947" s="46" t="str">
        <f t="shared" si="182"/>
        <v>SC</v>
      </c>
      <c r="V2947">
        <f t="shared" si="183"/>
        <v>262170.33098724345</v>
      </c>
    </row>
    <row r="2948" spans="1:22" x14ac:dyDescent="0.2">
      <c r="A2948" s="24">
        <v>45017</v>
      </c>
      <c r="B2948" s="25" t="s">
        <v>3166</v>
      </c>
      <c r="C2948" s="46">
        <v>636</v>
      </c>
      <c r="D2948" s="46">
        <v>1150</v>
      </c>
      <c r="E2948" s="53">
        <v>330</v>
      </c>
      <c r="F2948" s="54">
        <v>58.44</v>
      </c>
      <c r="G2948" s="46">
        <v>572.44000000000005</v>
      </c>
      <c r="H2948" s="53">
        <v>0</v>
      </c>
      <c r="I2948" s="54">
        <v>47.340420000000002</v>
      </c>
      <c r="J2948" s="46">
        <v>47.340420000000002</v>
      </c>
      <c r="K2948" s="54">
        <v>13.82127</v>
      </c>
      <c r="L2948" s="46">
        <v>22.072099999999999</v>
      </c>
      <c r="M2948" s="53">
        <f t="shared" si="180"/>
        <v>-8.2508299999999988</v>
      </c>
      <c r="N2948" s="11">
        <v>2.5746018663374368</v>
      </c>
      <c r="O2948" s="11">
        <v>4.1115519669311533</v>
      </c>
      <c r="P2948" s="11">
        <v>-1.5369501005937161</v>
      </c>
      <c r="Q2948" s="26">
        <v>48530</v>
      </c>
      <c r="R2948">
        <v>17490</v>
      </c>
      <c r="S2948">
        <v>28340</v>
      </c>
      <c r="T2948" s="27">
        <f t="shared" si="181"/>
        <v>94360</v>
      </c>
      <c r="U2948" s="46" t="str">
        <f t="shared" si="182"/>
        <v>SC</v>
      </c>
      <c r="V2948">
        <f t="shared" si="183"/>
        <v>242939.43210760053</v>
      </c>
    </row>
    <row r="2949" spans="1:22" x14ac:dyDescent="0.2">
      <c r="A2949" s="24">
        <v>37111</v>
      </c>
      <c r="B2949" s="25" t="s">
        <v>3167</v>
      </c>
      <c r="C2949" s="46">
        <v>2028</v>
      </c>
      <c r="D2949" s="46">
        <v>1916</v>
      </c>
      <c r="E2949" s="53">
        <v>646</v>
      </c>
      <c r="F2949" s="54">
        <v>1804.3</v>
      </c>
      <c r="G2949" s="46">
        <v>1692.3</v>
      </c>
      <c r="H2949" s="53">
        <v>422.3</v>
      </c>
      <c r="I2949" s="54">
        <v>46.834099999999999</v>
      </c>
      <c r="J2949" s="46">
        <v>46.834099999999999</v>
      </c>
      <c r="K2949" s="54">
        <v>11.2835</v>
      </c>
      <c r="L2949" s="46">
        <v>17.854690000000002</v>
      </c>
      <c r="M2949" s="53">
        <f t="shared" si="180"/>
        <v>-6.5711900000000014</v>
      </c>
      <c r="N2949" s="11">
        <v>2.1018705342431252</v>
      </c>
      <c r="O2949" s="11">
        <v>3.3259402498378501</v>
      </c>
      <c r="P2949" s="11">
        <v>-1.2240697155947251</v>
      </c>
      <c r="Q2949" s="26">
        <v>1260</v>
      </c>
      <c r="R2949">
        <v>24340</v>
      </c>
      <c r="S2949">
        <v>5590</v>
      </c>
      <c r="T2949" s="27">
        <f t="shared" si="181"/>
        <v>31190</v>
      </c>
      <c r="U2949" s="46" t="str">
        <f t="shared" si="182"/>
        <v>NC</v>
      </c>
      <c r="V2949">
        <f t="shared" si="183"/>
        <v>65557.341963043073</v>
      </c>
    </row>
    <row r="2950" spans="1:22" x14ac:dyDescent="0.2">
      <c r="A2950" s="24">
        <v>45021</v>
      </c>
      <c r="B2950" s="25" t="s">
        <v>3168</v>
      </c>
      <c r="C2950" s="46">
        <v>1414</v>
      </c>
      <c r="D2950" s="46">
        <v>1512</v>
      </c>
      <c r="E2950" s="53">
        <v>781</v>
      </c>
      <c r="F2950" s="54">
        <v>979.48</v>
      </c>
      <c r="G2950" s="46">
        <v>1077.48</v>
      </c>
      <c r="H2950" s="53">
        <v>346.48</v>
      </c>
      <c r="I2950" s="54">
        <v>46.707529999999998</v>
      </c>
      <c r="J2950" s="46">
        <v>46.707529999999998</v>
      </c>
      <c r="K2950" s="54">
        <v>12.60031</v>
      </c>
      <c r="L2950" s="46">
        <v>20.189250000000001</v>
      </c>
      <c r="M2950" s="53">
        <f t="shared" si="180"/>
        <v>-7.5889400000000009</v>
      </c>
      <c r="N2950" s="11">
        <v>2.3471635849983592</v>
      </c>
      <c r="O2950" s="11">
        <v>3.760817980543981</v>
      </c>
      <c r="P2950" s="11">
        <v>-1.4136543955456209</v>
      </c>
      <c r="Q2950" s="26">
        <v>790</v>
      </c>
      <c r="R2950">
        <v>62780</v>
      </c>
      <c r="S2950">
        <v>16300</v>
      </c>
      <c r="T2950" s="27">
        <f t="shared" si="181"/>
        <v>79870</v>
      </c>
      <c r="U2950" s="46" t="str">
        <f t="shared" si="182"/>
        <v>SC</v>
      </c>
      <c r="V2950">
        <f t="shared" si="183"/>
        <v>187467.95553381895</v>
      </c>
    </row>
    <row r="2951" spans="1:22" x14ac:dyDescent="0.2">
      <c r="A2951" s="24">
        <v>50027</v>
      </c>
      <c r="B2951" s="25" t="s">
        <v>3169</v>
      </c>
      <c r="C2951" s="46">
        <v>1904</v>
      </c>
      <c r="D2951" s="46">
        <v>1499</v>
      </c>
      <c r="E2951" s="53">
        <v>416</v>
      </c>
      <c r="F2951" s="54">
        <v>1870.24</v>
      </c>
      <c r="G2951" s="46">
        <v>1465.24</v>
      </c>
      <c r="H2951" s="53">
        <v>382.24</v>
      </c>
      <c r="I2951" s="54"/>
      <c r="J2951" s="46">
        <v>46.682859999999998</v>
      </c>
      <c r="K2951" s="54">
        <v>21.92249</v>
      </c>
      <c r="L2951" s="46">
        <v>20.341840000000001</v>
      </c>
      <c r="M2951" s="53">
        <f t="shared" si="180"/>
        <v>1.5806499999999986</v>
      </c>
      <c r="N2951" s="11">
        <v>4.0836828792696913</v>
      </c>
      <c r="O2951" s="11">
        <v>3.7892421773641298</v>
      </c>
      <c r="P2951" s="11">
        <v>0.29444070190556049</v>
      </c>
      <c r="Q2951" s="26">
        <v>9190</v>
      </c>
      <c r="R2951">
        <v>51470</v>
      </c>
      <c r="S2951">
        <v>1680</v>
      </c>
      <c r="T2951" s="27">
        <f t="shared" si="181"/>
        <v>62340</v>
      </c>
      <c r="U2951" s="46" t="str">
        <f t="shared" si="182"/>
        <v>VT</v>
      </c>
      <c r="V2951">
        <f t="shared" si="183"/>
        <v>254576.79069367255</v>
      </c>
    </row>
    <row r="2952" spans="1:22" x14ac:dyDescent="0.2">
      <c r="A2952" s="24">
        <v>12033</v>
      </c>
      <c r="B2952" s="25" t="s">
        <v>3170</v>
      </c>
      <c r="C2952" s="46">
        <v>2044</v>
      </c>
      <c r="D2952" s="46">
        <v>2044</v>
      </c>
      <c r="E2952" s="53">
        <v>2044</v>
      </c>
      <c r="F2952" s="54">
        <v>1455.22</v>
      </c>
      <c r="G2952" s="46">
        <v>1455.22</v>
      </c>
      <c r="H2952" s="53">
        <v>1455.22</v>
      </c>
      <c r="I2952" s="54">
        <v>46.32779</v>
      </c>
      <c r="J2952" s="46">
        <v>46.32779</v>
      </c>
      <c r="K2952" s="54">
        <v>14.307079999999999</v>
      </c>
      <c r="L2952" s="46">
        <v>22.95964</v>
      </c>
      <c r="M2952" s="53">
        <f t="shared" si="180"/>
        <v>-8.6525600000000011</v>
      </c>
      <c r="N2952" s="11">
        <v>2.6650976986802961</v>
      </c>
      <c r="O2952" s="11">
        <v>4.2768813570992874</v>
      </c>
      <c r="P2952" s="11">
        <v>-1.611783658418992</v>
      </c>
      <c r="Q2952" s="26">
        <v>37780</v>
      </c>
      <c r="R2952">
        <v>18210</v>
      </c>
      <c r="S2952">
        <v>15580</v>
      </c>
      <c r="T2952" s="27">
        <f t="shared" si="181"/>
        <v>71570</v>
      </c>
      <c r="U2952" s="46" t="str">
        <f t="shared" si="182"/>
        <v>FL</v>
      </c>
      <c r="V2952">
        <f t="shared" si="183"/>
        <v>190741.0422945488</v>
      </c>
    </row>
    <row r="2953" spans="1:22" x14ac:dyDescent="0.2">
      <c r="A2953" s="24">
        <v>50001</v>
      </c>
      <c r="B2953" s="25" t="s">
        <v>3171</v>
      </c>
      <c r="C2953" s="46">
        <v>1241</v>
      </c>
      <c r="D2953" s="46">
        <v>841</v>
      </c>
      <c r="E2953" s="53">
        <v>63</v>
      </c>
      <c r="F2953" s="54">
        <v>1181.6199999999999</v>
      </c>
      <c r="G2953" s="46">
        <v>781.62</v>
      </c>
      <c r="H2953" s="53">
        <v>3.619999</v>
      </c>
      <c r="I2953" s="54"/>
      <c r="J2953" s="46">
        <v>46.03098</v>
      </c>
      <c r="K2953" s="54">
        <v>22.656330000000001</v>
      </c>
      <c r="L2953" s="46">
        <v>20.87369</v>
      </c>
      <c r="M2953" s="53">
        <f t="shared" si="180"/>
        <v>1.7826400000000007</v>
      </c>
      <c r="N2953" s="11">
        <v>4.2203813037699769</v>
      </c>
      <c r="O2953" s="11">
        <v>3.8883142599304619</v>
      </c>
      <c r="P2953" s="11">
        <v>0.3320670438395148</v>
      </c>
      <c r="Q2953" s="26">
        <v>53510</v>
      </c>
      <c r="R2953">
        <v>128080</v>
      </c>
      <c r="S2953">
        <v>1330</v>
      </c>
      <c r="T2953" s="27">
        <f t="shared" si="181"/>
        <v>182920</v>
      </c>
      <c r="U2953" s="46" t="str">
        <f t="shared" si="182"/>
        <v>VT</v>
      </c>
      <c r="V2953">
        <f t="shared" si="183"/>
        <v>771992.14808560419</v>
      </c>
    </row>
    <row r="2954" spans="1:22" x14ac:dyDescent="0.2">
      <c r="A2954" s="24">
        <v>33007</v>
      </c>
      <c r="B2954" s="25" t="s">
        <v>3172</v>
      </c>
      <c r="C2954" s="46">
        <v>840</v>
      </c>
      <c r="D2954" s="46">
        <v>840</v>
      </c>
      <c r="E2954" s="53">
        <v>57</v>
      </c>
      <c r="F2954" s="54">
        <v>796.3</v>
      </c>
      <c r="G2954" s="46">
        <v>796.3</v>
      </c>
      <c r="H2954" s="53">
        <v>13.3</v>
      </c>
      <c r="I2954" s="54"/>
      <c r="J2954" s="46">
        <v>45.491729999999997</v>
      </c>
      <c r="K2954" s="54">
        <v>21.13682</v>
      </c>
      <c r="L2954" s="46">
        <v>19.669419999999999</v>
      </c>
      <c r="M2954" s="53">
        <f t="shared" si="180"/>
        <v>1.4674000000000014</v>
      </c>
      <c r="N2954" s="11">
        <v>3.9373296535295572</v>
      </c>
      <c r="O2954" s="11">
        <v>3.6639849624365128</v>
      </c>
      <c r="P2954" s="11">
        <v>0.27334469109304421</v>
      </c>
      <c r="Q2954" s="26">
        <v>14970</v>
      </c>
      <c r="R2954">
        <v>7420</v>
      </c>
      <c r="S2954">
        <v>2990</v>
      </c>
      <c r="T2954" s="27">
        <f t="shared" si="181"/>
        <v>25380</v>
      </c>
      <c r="U2954" s="46" t="str">
        <f t="shared" si="182"/>
        <v>NH</v>
      </c>
      <c r="V2954">
        <f t="shared" si="183"/>
        <v>99929.426606580164</v>
      </c>
    </row>
    <row r="2955" spans="1:22" x14ac:dyDescent="0.2">
      <c r="A2955" s="24">
        <v>23031</v>
      </c>
      <c r="B2955" s="25" t="s">
        <v>3173</v>
      </c>
      <c r="C2955" s="46">
        <v>1463</v>
      </c>
      <c r="D2955" s="46">
        <v>0</v>
      </c>
      <c r="E2955" s="53">
        <v>628</v>
      </c>
      <c r="F2955" s="54">
        <v>1275.24</v>
      </c>
      <c r="G2955" s="46">
        <v>0</v>
      </c>
      <c r="H2955" s="53">
        <v>440.24</v>
      </c>
      <c r="I2955" s="54"/>
      <c r="J2955" s="46">
        <v>43.94332</v>
      </c>
      <c r="K2955" s="54">
        <v>21.51857</v>
      </c>
      <c r="L2955" s="46">
        <v>19.685829999999999</v>
      </c>
      <c r="M2955" s="53">
        <f t="shared" si="180"/>
        <v>1.8327400000000011</v>
      </c>
      <c r="N2955" s="11">
        <v>4.0084413720962528</v>
      </c>
      <c r="O2955" s="11">
        <v>3.667041788374116</v>
      </c>
      <c r="P2955" s="11">
        <v>0.34139958372213819</v>
      </c>
      <c r="Q2955" s="26">
        <v>9470</v>
      </c>
      <c r="R2955">
        <v>37570</v>
      </c>
      <c r="S2955">
        <v>3190</v>
      </c>
      <c r="T2955" s="27">
        <f t="shared" si="181"/>
        <v>50230</v>
      </c>
      <c r="U2955" s="46" t="str">
        <f t="shared" si="182"/>
        <v>ME</v>
      </c>
      <c r="V2955">
        <f t="shared" si="183"/>
        <v>201344.01012039479</v>
      </c>
    </row>
    <row r="2956" spans="1:22" x14ac:dyDescent="0.2">
      <c r="A2956" s="24">
        <v>51015</v>
      </c>
      <c r="B2956" s="25" t="s">
        <v>3174</v>
      </c>
      <c r="C2956" s="46">
        <v>2509</v>
      </c>
      <c r="D2956" s="46">
        <v>2509</v>
      </c>
      <c r="E2956" s="53">
        <v>245</v>
      </c>
      <c r="F2956" s="54">
        <v>2233.2399999999998</v>
      </c>
      <c r="G2956" s="46">
        <v>2233.2399999999998</v>
      </c>
      <c r="H2956" s="53">
        <v>0</v>
      </c>
      <c r="I2956" s="54">
        <v>43.922789999999999</v>
      </c>
      <c r="J2956" s="46">
        <v>43.922789999999999</v>
      </c>
      <c r="K2956" s="54">
        <v>11.16051</v>
      </c>
      <c r="L2956" s="46">
        <v>17.252479999999998</v>
      </c>
      <c r="M2956" s="53">
        <f t="shared" ref="M2956:M3019" si="184">K2956-L2956</f>
        <v>-6.0919699999999981</v>
      </c>
      <c r="N2956" s="11">
        <v>2.0789601733616112</v>
      </c>
      <c r="O2956" s="11">
        <v>3.2137616302227872</v>
      </c>
      <c r="P2956" s="11">
        <v>-1.134801456861176</v>
      </c>
      <c r="Q2956" s="26">
        <v>18140</v>
      </c>
      <c r="R2956">
        <v>184910</v>
      </c>
      <c r="S2956">
        <v>0</v>
      </c>
      <c r="T2956" s="27">
        <f t="shared" ref="T2956:T3019" si="185">SUM(Q2956:S2956)</f>
        <v>203050</v>
      </c>
      <c r="U2956" s="46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">
      <c r="A2957" s="24">
        <v>45059</v>
      </c>
      <c r="B2957" s="25" t="s">
        <v>3175</v>
      </c>
      <c r="C2957" s="46">
        <v>1973</v>
      </c>
      <c r="D2957" s="46">
        <v>1992</v>
      </c>
      <c r="E2957" s="53">
        <v>1043</v>
      </c>
      <c r="F2957" s="54">
        <v>1462.68</v>
      </c>
      <c r="G2957" s="46">
        <v>1481.68</v>
      </c>
      <c r="H2957" s="53">
        <v>532.67999999999995</v>
      </c>
      <c r="I2957" s="54">
        <v>43.796210000000002</v>
      </c>
      <c r="J2957" s="46">
        <v>43.796210000000002</v>
      </c>
      <c r="K2957" s="54">
        <v>13.322039999999999</v>
      </c>
      <c r="L2957" s="46">
        <v>20.774010000000001</v>
      </c>
      <c r="M2957" s="53">
        <f t="shared" si="184"/>
        <v>-7.4519700000000011</v>
      </c>
      <c r="N2957" s="11">
        <v>2.4816061799980749</v>
      </c>
      <c r="O2957" s="11">
        <v>3.8697460448506238</v>
      </c>
      <c r="P2957" s="11">
        <v>-1.3881398648525489</v>
      </c>
      <c r="Q2957" s="26">
        <v>670</v>
      </c>
      <c r="R2957">
        <v>94040</v>
      </c>
      <c r="S2957">
        <v>39530</v>
      </c>
      <c r="T2957" s="27">
        <f t="shared" si="185"/>
        <v>134240</v>
      </c>
      <c r="U2957" s="46" t="str">
        <f t="shared" si="186"/>
        <v>SC</v>
      </c>
      <c r="V2957">
        <f t="shared" si="187"/>
        <v>333130.81360294158</v>
      </c>
    </row>
    <row r="2958" spans="1:22" x14ac:dyDescent="0.2">
      <c r="A2958" s="24">
        <v>27061</v>
      </c>
      <c r="B2958" s="25" t="s">
        <v>3176</v>
      </c>
      <c r="C2958" s="46">
        <v>591</v>
      </c>
      <c r="D2958" s="46">
        <v>591</v>
      </c>
      <c r="E2958" s="53">
        <v>64</v>
      </c>
      <c r="F2958" s="54">
        <v>566.5</v>
      </c>
      <c r="G2958" s="46">
        <v>566.5</v>
      </c>
      <c r="H2958" s="53">
        <v>39.5</v>
      </c>
      <c r="I2958" s="54"/>
      <c r="J2958" s="46">
        <v>43.705249999999999</v>
      </c>
      <c r="K2958" s="54">
        <v>15.521280000000001</v>
      </c>
      <c r="L2958" s="46">
        <v>13.575049999999999</v>
      </c>
      <c r="M2958" s="53">
        <f t="shared" si="184"/>
        <v>1.9462300000000017</v>
      </c>
      <c r="N2958" s="11">
        <v>2.8912767391090641</v>
      </c>
      <c r="O2958" s="11">
        <v>2.5287364377965278</v>
      </c>
      <c r="P2958" s="11">
        <v>0.36254030131253601</v>
      </c>
      <c r="Q2958" s="26">
        <v>8780</v>
      </c>
      <c r="R2958">
        <v>49600</v>
      </c>
      <c r="S2958">
        <v>23610</v>
      </c>
      <c r="T2958" s="27">
        <f t="shared" si="185"/>
        <v>81990</v>
      </c>
      <c r="U2958" s="46" t="str">
        <f t="shared" si="186"/>
        <v>MN</v>
      </c>
      <c r="V2958">
        <f t="shared" si="187"/>
        <v>237055.77983955218</v>
      </c>
    </row>
    <row r="2959" spans="1:22" x14ac:dyDescent="0.2">
      <c r="A2959" s="24">
        <v>48397</v>
      </c>
      <c r="B2959" s="25" t="s">
        <v>3177</v>
      </c>
      <c r="C2959" s="46">
        <v>1585</v>
      </c>
      <c r="D2959" s="46">
        <v>1979</v>
      </c>
      <c r="E2959" s="53">
        <v>1637</v>
      </c>
      <c r="F2959" s="54">
        <v>1385.62</v>
      </c>
      <c r="G2959" s="46">
        <v>1779.62</v>
      </c>
      <c r="H2959" s="53">
        <v>1437.62</v>
      </c>
      <c r="I2959" s="54"/>
      <c r="J2959" s="46">
        <v>43.555689999999998</v>
      </c>
      <c r="K2959" s="54">
        <v>11.4861</v>
      </c>
      <c r="L2959" s="46">
        <v>15.57202</v>
      </c>
      <c r="M2959" s="53">
        <f t="shared" si="184"/>
        <v>-4.0859199999999998</v>
      </c>
      <c r="N2959" s="11">
        <v>2.1396105059041921</v>
      </c>
      <c r="O2959" s="11">
        <v>2.9007284970660372</v>
      </c>
      <c r="P2959" s="11">
        <v>-0.76111799116184409</v>
      </c>
      <c r="Q2959" s="26">
        <v>14570</v>
      </c>
      <c r="R2959">
        <v>13990</v>
      </c>
      <c r="S2959">
        <v>27920</v>
      </c>
      <c r="T2959" s="27">
        <f t="shared" si="185"/>
        <v>56480</v>
      </c>
      <c r="U2959" s="46" t="str">
        <f t="shared" si="186"/>
        <v>TX</v>
      </c>
      <c r="V2959">
        <f t="shared" si="187"/>
        <v>120845.20137346876</v>
      </c>
    </row>
    <row r="2960" spans="1:22" x14ac:dyDescent="0.2">
      <c r="A2960" s="24">
        <v>26003</v>
      </c>
      <c r="B2960" s="25" t="s">
        <v>3178</v>
      </c>
      <c r="C2960" s="46">
        <v>858</v>
      </c>
      <c r="D2960" s="46">
        <v>620</v>
      </c>
      <c r="E2960" s="53">
        <v>101</v>
      </c>
      <c r="F2960" s="54">
        <v>700.78</v>
      </c>
      <c r="G2960" s="46">
        <v>462.78</v>
      </c>
      <c r="H2960" s="53">
        <v>0</v>
      </c>
      <c r="I2960" s="54"/>
      <c r="J2960" s="46">
        <v>42.969630000000002</v>
      </c>
      <c r="K2960" s="54">
        <v>18.367999999999999</v>
      </c>
      <c r="L2960" s="46">
        <v>16.249770000000002</v>
      </c>
      <c r="M2960" s="53">
        <f t="shared" si="184"/>
        <v>2.1182299999999969</v>
      </c>
      <c r="N2960" s="11">
        <v>3.421558733812887</v>
      </c>
      <c r="O2960" s="11">
        <v>3.0269785750190898</v>
      </c>
      <c r="P2960" s="11">
        <v>0.39458015879379688</v>
      </c>
      <c r="Q2960" s="26">
        <v>3350</v>
      </c>
      <c r="R2960">
        <v>10</v>
      </c>
      <c r="S2960">
        <v>13240</v>
      </c>
      <c r="T2960" s="27">
        <f t="shared" si="185"/>
        <v>16600</v>
      </c>
      <c r="U2960" s="46" t="str">
        <f t="shared" si="186"/>
        <v>MI</v>
      </c>
      <c r="V2960">
        <f t="shared" si="187"/>
        <v>56797.874981293928</v>
      </c>
    </row>
    <row r="2961" spans="1:22" x14ac:dyDescent="0.2">
      <c r="A2961" s="24">
        <v>48085</v>
      </c>
      <c r="B2961" s="25" t="s">
        <v>3179</v>
      </c>
      <c r="C2961" s="46">
        <v>2440</v>
      </c>
      <c r="D2961" s="46">
        <v>2440</v>
      </c>
      <c r="E2961" s="53">
        <v>2440</v>
      </c>
      <c r="F2961" s="54">
        <v>2240.62</v>
      </c>
      <c r="G2961" s="46">
        <v>2240.62</v>
      </c>
      <c r="H2961" s="53">
        <v>2240.62</v>
      </c>
      <c r="I2961" s="54"/>
      <c r="J2961" s="46">
        <v>42.760350000000003</v>
      </c>
      <c r="K2961" s="54">
        <v>11.4861</v>
      </c>
      <c r="L2961" s="46">
        <v>15.430160000000001</v>
      </c>
      <c r="M2961" s="53">
        <f t="shared" si="184"/>
        <v>-3.9440600000000003</v>
      </c>
      <c r="N2961" s="11">
        <v>2.1396105059041921</v>
      </c>
      <c r="O2961" s="11">
        <v>2.8743030657736419</v>
      </c>
      <c r="P2961" s="11">
        <v>-0.73469255986944992</v>
      </c>
      <c r="Q2961" s="26">
        <v>97530</v>
      </c>
      <c r="R2961">
        <v>57110</v>
      </c>
      <c r="S2961">
        <v>185060</v>
      </c>
      <c r="T2961" s="27">
        <f t="shared" si="185"/>
        <v>339700</v>
      </c>
      <c r="U2961" s="46" t="str">
        <f t="shared" si="186"/>
        <v>TX</v>
      </c>
      <c r="V2961">
        <f t="shared" si="187"/>
        <v>726825.68885565409</v>
      </c>
    </row>
    <row r="2962" spans="1:22" x14ac:dyDescent="0.2">
      <c r="A2962" s="24">
        <v>48119</v>
      </c>
      <c r="B2962" s="25" t="s">
        <v>3180</v>
      </c>
      <c r="C2962" s="46">
        <v>559</v>
      </c>
      <c r="D2962" s="46">
        <v>730</v>
      </c>
      <c r="E2962" s="53">
        <v>730</v>
      </c>
      <c r="F2962" s="54">
        <v>359.62</v>
      </c>
      <c r="G2962" s="46">
        <v>530.62</v>
      </c>
      <c r="H2962" s="53">
        <v>530.62</v>
      </c>
      <c r="I2962" s="54"/>
      <c r="J2962" s="46">
        <v>42.65</v>
      </c>
      <c r="K2962" s="54">
        <v>11.4861</v>
      </c>
      <c r="L2962" s="46">
        <v>15.47767</v>
      </c>
      <c r="M2962" s="53">
        <f t="shared" si="184"/>
        <v>-3.9915699999999994</v>
      </c>
      <c r="N2962" s="11">
        <v>2.1396105059041921</v>
      </c>
      <c r="O2962" s="11">
        <v>2.8831531450116352</v>
      </c>
      <c r="P2962" s="11">
        <v>-0.74354263910744245</v>
      </c>
      <c r="Q2962" s="26">
        <v>29280</v>
      </c>
      <c r="R2962">
        <v>36470</v>
      </c>
      <c r="S2962">
        <v>50470</v>
      </c>
      <c r="T2962" s="27">
        <f t="shared" si="185"/>
        <v>116220</v>
      </c>
      <c r="U2962" s="46" t="str">
        <f t="shared" si="186"/>
        <v>TX</v>
      </c>
      <c r="V2962">
        <f t="shared" si="187"/>
        <v>248665.53299618521</v>
      </c>
    </row>
    <row r="2963" spans="1:22" x14ac:dyDescent="0.2">
      <c r="A2963" s="24">
        <v>25009</v>
      </c>
      <c r="B2963" s="25" t="s">
        <v>3181</v>
      </c>
      <c r="C2963" s="46">
        <v>6606</v>
      </c>
      <c r="D2963" s="46">
        <v>5958</v>
      </c>
      <c r="E2963" s="53">
        <v>5539</v>
      </c>
      <c r="F2963" s="54">
        <v>6156.82</v>
      </c>
      <c r="G2963" s="46">
        <v>5508.82</v>
      </c>
      <c r="H2963" s="53">
        <v>5089.82</v>
      </c>
      <c r="I2963" s="54"/>
      <c r="J2963" s="46">
        <v>41.753270000000001</v>
      </c>
      <c r="K2963" s="54">
        <v>24.488800000000001</v>
      </c>
      <c r="L2963" s="46">
        <v>22.345479999999998</v>
      </c>
      <c r="M2963" s="53">
        <f t="shared" si="184"/>
        <v>2.1433200000000028</v>
      </c>
      <c r="N2963" s="11">
        <v>4.5617305923669988</v>
      </c>
      <c r="O2963" s="11">
        <v>4.1624767125022419</v>
      </c>
      <c r="P2963" s="11">
        <v>0.39925387986475652</v>
      </c>
      <c r="Q2963" s="26">
        <v>1690</v>
      </c>
      <c r="R2963">
        <v>18930</v>
      </c>
      <c r="S2963">
        <v>1600</v>
      </c>
      <c r="T2963" s="27">
        <f t="shared" si="185"/>
        <v>22220</v>
      </c>
      <c r="U2963" s="46" t="str">
        <f t="shared" si="186"/>
        <v>MA</v>
      </c>
      <c r="V2963">
        <f t="shared" si="187"/>
        <v>101361.65376239471</v>
      </c>
    </row>
    <row r="2964" spans="1:22" x14ac:dyDescent="0.2">
      <c r="A2964" s="24">
        <v>23013</v>
      </c>
      <c r="B2964" s="25" t="s">
        <v>3182</v>
      </c>
      <c r="C2964" s="46">
        <v>295</v>
      </c>
      <c r="D2964" s="46">
        <v>0</v>
      </c>
      <c r="E2964" s="53">
        <v>348</v>
      </c>
      <c r="F2964" s="54">
        <v>168.18</v>
      </c>
      <c r="G2964" s="46">
        <v>0</v>
      </c>
      <c r="H2964" s="53">
        <v>221.18</v>
      </c>
      <c r="I2964" s="54"/>
      <c r="J2964" s="46">
        <v>41.592930000000003</v>
      </c>
      <c r="K2964" s="54">
        <v>21.28707</v>
      </c>
      <c r="L2964" s="46">
        <v>19.489979999999999</v>
      </c>
      <c r="M2964" s="53">
        <f t="shared" si="184"/>
        <v>1.7970900000000007</v>
      </c>
      <c r="N2964" s="11">
        <v>3.9653179592653691</v>
      </c>
      <c r="O2964" s="11">
        <v>3.6305591948409459</v>
      </c>
      <c r="P2964" s="11">
        <v>0.33475876442442309</v>
      </c>
      <c r="Q2964" s="26">
        <v>7480</v>
      </c>
      <c r="R2964">
        <v>10280</v>
      </c>
      <c r="S2964">
        <v>1690</v>
      </c>
      <c r="T2964" s="27">
        <f t="shared" si="185"/>
        <v>19450</v>
      </c>
      <c r="U2964" s="46" t="str">
        <f t="shared" si="186"/>
        <v>ME</v>
      </c>
      <c r="V2964">
        <f t="shared" si="187"/>
        <v>77125.434307711432</v>
      </c>
    </row>
    <row r="2965" spans="1:22" x14ac:dyDescent="0.2">
      <c r="A2965" s="24">
        <v>50009</v>
      </c>
      <c r="B2965" s="25" t="s">
        <v>3183</v>
      </c>
      <c r="C2965" s="46">
        <v>939</v>
      </c>
      <c r="D2965" s="46">
        <v>939</v>
      </c>
      <c r="E2965" s="53">
        <v>67</v>
      </c>
      <c r="F2965" s="54">
        <v>937.5</v>
      </c>
      <c r="G2965" s="46">
        <v>937.5</v>
      </c>
      <c r="H2965" s="53">
        <v>65.5</v>
      </c>
      <c r="I2965" s="54"/>
      <c r="J2965" s="46">
        <v>41.31859</v>
      </c>
      <c r="K2965" s="54">
        <v>22.55209</v>
      </c>
      <c r="L2965" s="46">
        <v>20.99823</v>
      </c>
      <c r="M2965" s="53">
        <f t="shared" si="184"/>
        <v>1.5538600000000002</v>
      </c>
      <c r="N2965" s="11">
        <v>4.2009636599104034</v>
      </c>
      <c r="O2965" s="11">
        <v>3.9115133520857892</v>
      </c>
      <c r="P2965" s="11">
        <v>0.28945030782461312</v>
      </c>
      <c r="Q2965" s="26">
        <v>5470</v>
      </c>
      <c r="R2965">
        <v>2790</v>
      </c>
      <c r="S2965">
        <v>500</v>
      </c>
      <c r="T2965" s="27">
        <f t="shared" si="185"/>
        <v>8760</v>
      </c>
      <c r="U2965" s="46" t="str">
        <f t="shared" si="186"/>
        <v>VT</v>
      </c>
      <c r="V2965">
        <f t="shared" si="187"/>
        <v>36800.441660815137</v>
      </c>
    </row>
    <row r="2966" spans="1:22" x14ac:dyDescent="0.2">
      <c r="A2966" s="24">
        <v>27091</v>
      </c>
      <c r="B2966" s="25" t="s">
        <v>3184</v>
      </c>
      <c r="C2966" s="46">
        <v>809</v>
      </c>
      <c r="D2966" s="46">
        <v>515</v>
      </c>
      <c r="E2966" s="53">
        <v>0</v>
      </c>
      <c r="F2966" s="54">
        <v>642.76</v>
      </c>
      <c r="G2966" s="46">
        <v>348.76</v>
      </c>
      <c r="H2966" s="53">
        <v>0</v>
      </c>
      <c r="I2966" s="54">
        <v>41.26464</v>
      </c>
      <c r="J2966" s="46">
        <v>41.26464</v>
      </c>
      <c r="K2966" s="54">
        <v>15.94525</v>
      </c>
      <c r="L2966" s="46">
        <v>14.464969999999999</v>
      </c>
      <c r="M2966" s="53">
        <f t="shared" si="184"/>
        <v>1.4802800000000005</v>
      </c>
      <c r="N2966" s="11">
        <v>2.9702531250179631</v>
      </c>
      <c r="O2966" s="11">
        <v>2.6945091701786481</v>
      </c>
      <c r="P2966" s="11">
        <v>0.27574395483931519</v>
      </c>
      <c r="Q2966" s="26">
        <v>390520</v>
      </c>
      <c r="R2966">
        <v>2430</v>
      </c>
      <c r="S2966">
        <v>9900</v>
      </c>
      <c r="T2966" s="27">
        <f t="shared" si="185"/>
        <v>402850</v>
      </c>
      <c r="U2966" s="46" t="str">
        <f t="shared" si="186"/>
        <v>MN</v>
      </c>
      <c r="V2966">
        <f t="shared" si="187"/>
        <v>1196566.4714134864</v>
      </c>
    </row>
    <row r="2967" spans="1:22" x14ac:dyDescent="0.2">
      <c r="A2967" s="24">
        <v>50015</v>
      </c>
      <c r="B2967" s="25" t="s">
        <v>3185</v>
      </c>
      <c r="C2967" s="46">
        <v>1626</v>
      </c>
      <c r="D2967" s="46">
        <v>1359</v>
      </c>
      <c r="E2967" s="53">
        <v>106</v>
      </c>
      <c r="F2967" s="54">
        <v>1626</v>
      </c>
      <c r="G2967" s="46">
        <v>1359</v>
      </c>
      <c r="H2967" s="53">
        <v>106</v>
      </c>
      <c r="I2967" s="54"/>
      <c r="J2967" s="46">
        <v>40.69312</v>
      </c>
      <c r="K2967" s="54">
        <v>23.124870000000001</v>
      </c>
      <c r="L2967" s="46">
        <v>21.60314</v>
      </c>
      <c r="M2967" s="53">
        <f t="shared" si="184"/>
        <v>1.5217300000000016</v>
      </c>
      <c r="N2967" s="11">
        <v>4.3076601108878281</v>
      </c>
      <c r="O2967" s="11">
        <v>4.0241949229520104</v>
      </c>
      <c r="P2967" s="11">
        <v>0.28346518793581721</v>
      </c>
      <c r="Q2967" s="26">
        <v>11140</v>
      </c>
      <c r="R2967">
        <v>18640</v>
      </c>
      <c r="S2967">
        <v>440</v>
      </c>
      <c r="T2967" s="27">
        <f t="shared" si="185"/>
        <v>30220</v>
      </c>
      <c r="U2967" s="46" t="str">
        <f t="shared" si="186"/>
        <v>VT</v>
      </c>
      <c r="V2967">
        <f t="shared" si="187"/>
        <v>130177.48855103017</v>
      </c>
    </row>
    <row r="2968" spans="1:22" x14ac:dyDescent="0.2">
      <c r="A2968" s="24">
        <v>30095</v>
      </c>
      <c r="B2968" s="25" t="s">
        <v>3186</v>
      </c>
      <c r="C2968" s="46">
        <v>384</v>
      </c>
      <c r="D2968" s="46">
        <v>384</v>
      </c>
      <c r="E2968" s="53">
        <v>384</v>
      </c>
      <c r="F2968" s="54">
        <v>186.24</v>
      </c>
      <c r="G2968" s="46">
        <v>186.24</v>
      </c>
      <c r="H2968" s="53">
        <v>186.24</v>
      </c>
      <c r="I2968" s="54">
        <v>40.631749999999997</v>
      </c>
      <c r="J2968" s="46">
        <v>40.631749999999997</v>
      </c>
      <c r="K2968" s="54">
        <v>12.893610000000001</v>
      </c>
      <c r="L2968" s="46">
        <v>12.047219999999999</v>
      </c>
      <c r="M2968" s="53">
        <f t="shared" si="184"/>
        <v>0.84639000000000131</v>
      </c>
      <c r="N2968" s="11">
        <v>2.401798993133557</v>
      </c>
      <c r="O2968" s="11">
        <v>2.2441349525895742</v>
      </c>
      <c r="P2968" s="11">
        <v>0.15766404054398381</v>
      </c>
      <c r="Q2968" s="26">
        <v>80</v>
      </c>
      <c r="R2968">
        <v>2260</v>
      </c>
      <c r="S2968">
        <v>83380</v>
      </c>
      <c r="T2968" s="27">
        <f t="shared" si="185"/>
        <v>85720</v>
      </c>
      <c r="U2968" s="46" t="str">
        <f t="shared" si="186"/>
        <v>MT</v>
      </c>
      <c r="V2968">
        <f t="shared" si="187"/>
        <v>205882.2096914085</v>
      </c>
    </row>
    <row r="2969" spans="1:22" x14ac:dyDescent="0.2">
      <c r="A2969" s="24">
        <v>13311</v>
      </c>
      <c r="B2969" s="25" t="s">
        <v>3187</v>
      </c>
      <c r="C2969" s="46">
        <v>964</v>
      </c>
      <c r="D2969" s="46">
        <v>1533</v>
      </c>
      <c r="E2969" s="53">
        <v>819</v>
      </c>
      <c r="F2969" s="54">
        <v>609.28</v>
      </c>
      <c r="G2969" s="46">
        <v>1178.28</v>
      </c>
      <c r="H2969" s="53">
        <v>464.28</v>
      </c>
      <c r="I2969" s="54"/>
      <c r="J2969" s="46">
        <v>40.593879999999999</v>
      </c>
      <c r="K2969" s="54">
        <v>11.5314</v>
      </c>
      <c r="L2969" s="46">
        <v>19.014009999999999</v>
      </c>
      <c r="M2969" s="53">
        <f t="shared" si="184"/>
        <v>-7.4826099999999993</v>
      </c>
      <c r="N2969" s="11">
        <v>2.1480489102291989</v>
      </c>
      <c r="O2969" s="11">
        <v>3.5418963403912</v>
      </c>
      <c r="P2969" s="11">
        <v>-1.3938474301620021</v>
      </c>
      <c r="Q2969" s="26">
        <v>10</v>
      </c>
      <c r="R2969">
        <v>19600</v>
      </c>
      <c r="S2969">
        <v>6470</v>
      </c>
      <c r="T2969" s="27">
        <f t="shared" si="185"/>
        <v>26080</v>
      </c>
      <c r="U2969" s="46" t="str">
        <f t="shared" si="186"/>
        <v>GA</v>
      </c>
      <c r="V2969">
        <f t="shared" si="187"/>
        <v>56021.115578777506</v>
      </c>
    </row>
    <row r="2970" spans="1:22" x14ac:dyDescent="0.2">
      <c r="A2970" s="24">
        <v>42061</v>
      </c>
      <c r="B2970" s="25" t="s">
        <v>3188</v>
      </c>
      <c r="C2970" s="46">
        <v>1722</v>
      </c>
      <c r="D2970" s="46">
        <v>1722</v>
      </c>
      <c r="E2970" s="53">
        <v>199</v>
      </c>
      <c r="F2970" s="54">
        <v>1157.72</v>
      </c>
      <c r="G2970" s="46">
        <v>1157.72</v>
      </c>
      <c r="H2970" s="53">
        <v>0</v>
      </c>
      <c r="I2970" s="54">
        <v>40.125430000000001</v>
      </c>
      <c r="J2970" s="46">
        <v>40.125430000000001</v>
      </c>
      <c r="K2970" s="54">
        <v>24.71048</v>
      </c>
      <c r="L2970" s="46">
        <v>22.939810000000001</v>
      </c>
      <c r="M2970" s="53">
        <f t="shared" si="184"/>
        <v>1.7706699999999991</v>
      </c>
      <c r="N2970" s="11">
        <v>4.603024752869592</v>
      </c>
      <c r="O2970" s="11">
        <v>4.2731874595768851</v>
      </c>
      <c r="P2970" s="11">
        <v>0.32983729329270811</v>
      </c>
      <c r="Q2970" s="26">
        <v>36620</v>
      </c>
      <c r="R2970">
        <v>52870</v>
      </c>
      <c r="S2970">
        <v>0</v>
      </c>
      <c r="T2970" s="27">
        <f t="shared" si="185"/>
        <v>89490</v>
      </c>
      <c r="U2970" s="46" t="str">
        <f t="shared" si="186"/>
        <v>PA</v>
      </c>
      <c r="V2970">
        <f t="shared" si="187"/>
        <v>411924.6851342998</v>
      </c>
    </row>
    <row r="2971" spans="1:22" x14ac:dyDescent="0.2">
      <c r="A2971" s="24">
        <v>48121</v>
      </c>
      <c r="B2971" s="25" t="s">
        <v>3189</v>
      </c>
      <c r="C2971" s="46">
        <v>2252</v>
      </c>
      <c r="D2971" s="46">
        <v>2252</v>
      </c>
      <c r="E2971" s="53">
        <v>2252</v>
      </c>
      <c r="F2971" s="54">
        <v>2052.62</v>
      </c>
      <c r="G2971" s="46">
        <v>2052.62</v>
      </c>
      <c r="H2971" s="53">
        <v>2052.62</v>
      </c>
      <c r="I2971" s="54"/>
      <c r="J2971" s="46">
        <v>39.973939999999999</v>
      </c>
      <c r="K2971" s="54">
        <v>11.4861</v>
      </c>
      <c r="L2971" s="46">
        <v>15.485340000000001</v>
      </c>
      <c r="M2971" s="53">
        <f t="shared" si="184"/>
        <v>-3.9992400000000004</v>
      </c>
      <c r="N2971" s="11">
        <v>2.1396105059041921</v>
      </c>
      <c r="O2971" s="11">
        <v>2.8845818991214101</v>
      </c>
      <c r="P2971" s="11">
        <v>-0.7449713932172175</v>
      </c>
      <c r="Q2971" s="26">
        <v>60680</v>
      </c>
      <c r="R2971">
        <v>97440</v>
      </c>
      <c r="S2971">
        <v>225540</v>
      </c>
      <c r="T2971" s="27">
        <f t="shared" si="185"/>
        <v>383660</v>
      </c>
      <c r="U2971" s="46" t="str">
        <f t="shared" si="186"/>
        <v>TX</v>
      </c>
      <c r="V2971">
        <f t="shared" si="187"/>
        <v>820882.9666952024</v>
      </c>
    </row>
    <row r="2972" spans="1:22" x14ac:dyDescent="0.2">
      <c r="A2972" s="24">
        <v>38103</v>
      </c>
      <c r="B2972" s="25" t="s">
        <v>3190</v>
      </c>
      <c r="C2972" s="46">
        <v>422</v>
      </c>
      <c r="D2972" s="46">
        <v>422</v>
      </c>
      <c r="E2972" s="53">
        <v>133</v>
      </c>
      <c r="F2972" s="54">
        <v>378.28</v>
      </c>
      <c r="G2972" s="46">
        <v>378.28</v>
      </c>
      <c r="H2972" s="53">
        <v>89.28</v>
      </c>
      <c r="I2972" s="54"/>
      <c r="J2972" s="46">
        <v>39.608719999999998</v>
      </c>
      <c r="K2972" s="54">
        <v>0</v>
      </c>
      <c r="L2972" s="46">
        <v>0</v>
      </c>
      <c r="M2972" s="53">
        <f t="shared" si="184"/>
        <v>0</v>
      </c>
      <c r="N2972" s="11">
        <v>0</v>
      </c>
      <c r="O2972" s="11">
        <v>0</v>
      </c>
      <c r="P2972" s="11">
        <v>0</v>
      </c>
      <c r="Q2972" s="26">
        <v>0</v>
      </c>
      <c r="R2972">
        <v>0</v>
      </c>
      <c r="S2972">
        <v>0</v>
      </c>
      <c r="T2972" s="27">
        <f t="shared" si="185"/>
        <v>0</v>
      </c>
      <c r="U2972" s="46" t="str">
        <f t="shared" si="186"/>
        <v>ND</v>
      </c>
      <c r="V2972">
        <f t="shared" si="187"/>
        <v>0</v>
      </c>
    </row>
    <row r="2973" spans="1:22" x14ac:dyDescent="0.2">
      <c r="A2973" s="24">
        <v>46097</v>
      </c>
      <c r="B2973" s="25" t="s">
        <v>3191</v>
      </c>
      <c r="C2973" s="46">
        <v>506</v>
      </c>
      <c r="D2973" s="46">
        <v>506</v>
      </c>
      <c r="E2973" s="53">
        <v>221</v>
      </c>
      <c r="F2973" s="54">
        <v>329.4</v>
      </c>
      <c r="G2973" s="46">
        <v>329.4</v>
      </c>
      <c r="H2973" s="53">
        <v>44.399990000000003</v>
      </c>
      <c r="I2973" s="54">
        <v>39.239379999999997</v>
      </c>
      <c r="J2973" s="46">
        <v>39.239379999999997</v>
      </c>
      <c r="K2973" s="54">
        <v>13.81776</v>
      </c>
      <c r="L2973" s="46">
        <v>11.854979999999999</v>
      </c>
      <c r="M2973" s="53">
        <f t="shared" si="184"/>
        <v>1.9627800000000004</v>
      </c>
      <c r="N2973" s="11">
        <v>2.5739480297109298</v>
      </c>
      <c r="O2973" s="11">
        <v>2.208324823507029</v>
      </c>
      <c r="P2973" s="11">
        <v>0.36562320620390137</v>
      </c>
      <c r="Q2973" s="26">
        <v>151860</v>
      </c>
      <c r="R2973">
        <v>151210</v>
      </c>
      <c r="S2973">
        <v>14480</v>
      </c>
      <c r="T2973" s="27">
        <f t="shared" si="185"/>
        <v>317550</v>
      </c>
      <c r="U2973" s="46" t="str">
        <f t="shared" si="186"/>
        <v>SD</v>
      </c>
      <c r="V2973">
        <f t="shared" si="187"/>
        <v>817357.19683470577</v>
      </c>
    </row>
    <row r="2974" spans="1:22" x14ac:dyDescent="0.2">
      <c r="A2974" s="24">
        <v>26059</v>
      </c>
      <c r="B2974" s="25" t="s">
        <v>3192</v>
      </c>
      <c r="C2974" s="46">
        <v>957</v>
      </c>
      <c r="D2974" s="46">
        <v>1276</v>
      </c>
      <c r="E2974" s="53">
        <v>3</v>
      </c>
      <c r="F2974" s="54">
        <v>730.06</v>
      </c>
      <c r="G2974" s="46">
        <v>1049.06</v>
      </c>
      <c r="H2974" s="53">
        <v>0</v>
      </c>
      <c r="I2974" s="54">
        <v>38.733069999999998</v>
      </c>
      <c r="J2974" s="46">
        <v>38.733069999999998</v>
      </c>
      <c r="K2974" s="54">
        <v>18.01153</v>
      </c>
      <c r="L2974" s="46">
        <v>16.085039999999999</v>
      </c>
      <c r="M2974" s="53">
        <f t="shared" si="184"/>
        <v>1.9264900000000011</v>
      </c>
      <c r="N2974" s="11">
        <v>3.3551561291829719</v>
      </c>
      <c r="O2974" s="11">
        <v>2.996292960351135</v>
      </c>
      <c r="P2974" s="11">
        <v>0.35886316883183761</v>
      </c>
      <c r="Q2974" s="26">
        <v>153680</v>
      </c>
      <c r="R2974">
        <v>87510</v>
      </c>
      <c r="S2974">
        <v>5130</v>
      </c>
      <c r="T2974" s="27">
        <f t="shared" si="185"/>
        <v>246320</v>
      </c>
      <c r="U2974" s="46" t="str">
        <f t="shared" si="186"/>
        <v>MI</v>
      </c>
      <c r="V2974">
        <f t="shared" si="187"/>
        <v>826442.05774034967</v>
      </c>
    </row>
    <row r="2975" spans="1:22" x14ac:dyDescent="0.2">
      <c r="A2975" s="24">
        <v>33017</v>
      </c>
      <c r="B2975" s="25" t="s">
        <v>3193</v>
      </c>
      <c r="C2975" s="46">
        <v>2932</v>
      </c>
      <c r="D2975" s="46">
        <v>2932</v>
      </c>
      <c r="E2975" s="53">
        <v>1194</v>
      </c>
      <c r="F2975" s="54">
        <v>2830.94</v>
      </c>
      <c r="G2975" s="46">
        <v>2830.94</v>
      </c>
      <c r="H2975" s="53">
        <v>1092.94</v>
      </c>
      <c r="I2975" s="54"/>
      <c r="J2975" s="46">
        <v>38.573869999999999</v>
      </c>
      <c r="K2975" s="54">
        <v>21.670719999999999</v>
      </c>
      <c r="L2975" s="46">
        <v>20.133040000000001</v>
      </c>
      <c r="M2975" s="53">
        <f t="shared" si="184"/>
        <v>1.5376799999999982</v>
      </c>
      <c r="N2975" s="11">
        <v>4.036783606490288</v>
      </c>
      <c r="O2975" s="11">
        <v>3.7503472806078082</v>
      </c>
      <c r="P2975" s="11">
        <v>0.28643632588248008</v>
      </c>
      <c r="Q2975" s="26">
        <v>2360</v>
      </c>
      <c r="R2975">
        <v>14050</v>
      </c>
      <c r="S2975">
        <v>1140</v>
      </c>
      <c r="T2975" s="27">
        <f t="shared" si="185"/>
        <v>17550</v>
      </c>
      <c r="U2975" s="46" t="str">
        <f t="shared" si="186"/>
        <v>NH</v>
      </c>
      <c r="V2975">
        <f t="shared" si="187"/>
        <v>70845.552293904548</v>
      </c>
    </row>
    <row r="2976" spans="1:22" x14ac:dyDescent="0.2">
      <c r="A2976" s="24">
        <v>48253</v>
      </c>
      <c r="B2976" s="25" t="s">
        <v>3194</v>
      </c>
      <c r="C2976" s="46">
        <v>249</v>
      </c>
      <c r="D2976" s="46">
        <v>426</v>
      </c>
      <c r="E2976" s="53">
        <v>231</v>
      </c>
      <c r="F2976" s="54">
        <v>49.62</v>
      </c>
      <c r="G2976" s="46">
        <v>226.62</v>
      </c>
      <c r="H2976" s="53">
        <v>31.62</v>
      </c>
      <c r="I2976" s="54"/>
      <c r="J2976" s="46">
        <v>38.43629</v>
      </c>
      <c r="K2976" s="54">
        <v>11.4861</v>
      </c>
      <c r="L2976" s="46">
        <v>15.652469999999999</v>
      </c>
      <c r="M2976" s="53">
        <f t="shared" si="184"/>
        <v>-4.1663699999999988</v>
      </c>
      <c r="N2976" s="11">
        <v>2.1396105059041921</v>
      </c>
      <c r="O2976" s="11">
        <v>2.9157145815681731</v>
      </c>
      <c r="P2976" s="11">
        <v>-0.77610407566398054</v>
      </c>
      <c r="Q2976" s="26">
        <v>279260</v>
      </c>
      <c r="R2976">
        <v>12860</v>
      </c>
      <c r="S2976">
        <v>75900</v>
      </c>
      <c r="T2976" s="27">
        <f t="shared" si="185"/>
        <v>368020</v>
      </c>
      <c r="U2976" s="46" t="str">
        <f t="shared" si="186"/>
        <v>TX</v>
      </c>
      <c r="V2976">
        <f t="shared" si="187"/>
        <v>787419.45838286076</v>
      </c>
    </row>
    <row r="2977" spans="1:22" x14ac:dyDescent="0.2">
      <c r="A2977" s="24">
        <v>50005</v>
      </c>
      <c r="B2977" s="25" t="s">
        <v>3195</v>
      </c>
      <c r="C2977" s="46">
        <v>1475</v>
      </c>
      <c r="D2977" s="46">
        <v>801</v>
      </c>
      <c r="E2977" s="53">
        <v>261</v>
      </c>
      <c r="F2977" s="54">
        <v>1451.88</v>
      </c>
      <c r="G2977" s="46">
        <v>777.88</v>
      </c>
      <c r="H2977" s="53">
        <v>237.88</v>
      </c>
      <c r="I2977" s="54"/>
      <c r="J2977" s="46">
        <v>38.325899999999997</v>
      </c>
      <c r="K2977" s="54">
        <v>21.410920000000001</v>
      </c>
      <c r="L2977" s="46">
        <v>19.791350000000001</v>
      </c>
      <c r="M2977" s="53">
        <f t="shared" si="184"/>
        <v>1.6195699999999995</v>
      </c>
      <c r="N2977" s="11">
        <v>3.988388519434289</v>
      </c>
      <c r="O2977" s="11">
        <v>3.686697868382387</v>
      </c>
      <c r="P2977" s="11">
        <v>0.30169065105190201</v>
      </c>
      <c r="Q2977" s="26">
        <v>22450</v>
      </c>
      <c r="R2977">
        <v>24780</v>
      </c>
      <c r="S2977">
        <v>660</v>
      </c>
      <c r="T2977" s="27">
        <f t="shared" si="185"/>
        <v>47890</v>
      </c>
      <c r="U2977" s="46" t="str">
        <f t="shared" si="186"/>
        <v>VT</v>
      </c>
      <c r="V2977">
        <f t="shared" si="187"/>
        <v>191003.9261957081</v>
      </c>
    </row>
    <row r="2978" spans="1:22" x14ac:dyDescent="0.2">
      <c r="A2978" s="24">
        <v>48497</v>
      </c>
      <c r="B2978" s="25" t="s">
        <v>3196</v>
      </c>
      <c r="C2978" s="46">
        <v>545</v>
      </c>
      <c r="D2978" s="46">
        <v>1076</v>
      </c>
      <c r="E2978" s="53">
        <v>450</v>
      </c>
      <c r="F2978" s="54">
        <v>345.62</v>
      </c>
      <c r="G2978" s="46">
        <v>876.62</v>
      </c>
      <c r="H2978" s="53">
        <v>250.62</v>
      </c>
      <c r="I2978" s="54"/>
      <c r="J2978" s="46">
        <v>37.946930000000002</v>
      </c>
      <c r="K2978" s="54">
        <v>11.4861</v>
      </c>
      <c r="L2978" s="46">
        <v>15.44739</v>
      </c>
      <c r="M2978" s="53">
        <f t="shared" si="184"/>
        <v>-3.96129</v>
      </c>
      <c r="N2978" s="11">
        <v>2.1396105059041921</v>
      </c>
      <c r="O2978" s="11">
        <v>2.8775126398690039</v>
      </c>
      <c r="P2978" s="11">
        <v>-0.73790213396481119</v>
      </c>
      <c r="Q2978" s="26">
        <v>21520</v>
      </c>
      <c r="R2978">
        <v>46480</v>
      </c>
      <c r="S2978">
        <v>288350</v>
      </c>
      <c r="T2978" s="27">
        <f t="shared" si="185"/>
        <v>356350</v>
      </c>
      <c r="U2978" s="46" t="str">
        <f t="shared" si="186"/>
        <v>TX</v>
      </c>
      <c r="V2978">
        <f t="shared" si="187"/>
        <v>762450.20377895888</v>
      </c>
    </row>
    <row r="2979" spans="1:22" x14ac:dyDescent="0.2">
      <c r="A2979" s="24">
        <v>27075</v>
      </c>
      <c r="B2979" s="25" t="s">
        <v>3197</v>
      </c>
      <c r="C2979" s="46">
        <v>401.24400000000003</v>
      </c>
      <c r="D2979" s="46">
        <v>401.24400000000003</v>
      </c>
      <c r="E2979" s="53">
        <v>47.540700000000001</v>
      </c>
      <c r="F2979" s="54">
        <v>383.81200000000001</v>
      </c>
      <c r="G2979" s="46">
        <v>383.81200000000001</v>
      </c>
      <c r="H2979" s="53">
        <v>30.109110000000001</v>
      </c>
      <c r="I2979" s="54"/>
      <c r="J2979" s="46">
        <v>37.724910000000001</v>
      </c>
      <c r="K2979" s="54">
        <v>15.431330000000001</v>
      </c>
      <c r="L2979" s="46">
        <v>13.53398</v>
      </c>
      <c r="M2979" s="53">
        <f t="shared" si="184"/>
        <v>1.8973500000000012</v>
      </c>
      <c r="N2979" s="11">
        <v>2.8745210113158119</v>
      </c>
      <c r="O2979" s="11">
        <v>2.5210859904316711</v>
      </c>
      <c r="P2979" s="11">
        <v>0.35343502088414008</v>
      </c>
      <c r="Q2979" s="26">
        <v>460</v>
      </c>
      <c r="R2979">
        <v>3340</v>
      </c>
      <c r="S2979">
        <v>3300</v>
      </c>
      <c r="T2979" s="27">
        <f t="shared" si="185"/>
        <v>7100</v>
      </c>
      <c r="U2979" s="46" t="str">
        <f t="shared" si="186"/>
        <v>MN</v>
      </c>
      <c r="V2979">
        <f t="shared" si="187"/>
        <v>20409.099180342266</v>
      </c>
    </row>
    <row r="2980" spans="1:22" x14ac:dyDescent="0.2">
      <c r="A2980" s="24">
        <v>48503</v>
      </c>
      <c r="B2980" s="25" t="s">
        <v>3198</v>
      </c>
      <c r="C2980" s="46">
        <v>452</v>
      </c>
      <c r="D2980" s="46">
        <v>452</v>
      </c>
      <c r="E2980" s="53">
        <v>452</v>
      </c>
      <c r="F2980" s="54">
        <v>252.62</v>
      </c>
      <c r="G2980" s="46">
        <v>252.62</v>
      </c>
      <c r="H2980" s="53">
        <v>252.62</v>
      </c>
      <c r="I2980" s="54"/>
      <c r="J2980" s="46">
        <v>37.411439999999999</v>
      </c>
      <c r="K2980" s="54">
        <v>11.4861</v>
      </c>
      <c r="L2980" s="46">
        <v>15.308590000000001</v>
      </c>
      <c r="M2980" s="53">
        <f t="shared" si="184"/>
        <v>-3.8224900000000002</v>
      </c>
      <c r="N2980" s="11">
        <v>2.1396105059041921</v>
      </c>
      <c r="O2980" s="11">
        <v>2.85165721999459</v>
      </c>
      <c r="P2980" s="11">
        <v>-0.71204671409039766</v>
      </c>
      <c r="Q2980" s="26">
        <v>68060</v>
      </c>
      <c r="R2980">
        <v>680</v>
      </c>
      <c r="S2980">
        <v>360800</v>
      </c>
      <c r="T2980" s="27">
        <f t="shared" si="185"/>
        <v>429540</v>
      </c>
      <c r="U2980" s="46" t="str">
        <f t="shared" si="186"/>
        <v>TX</v>
      </c>
      <c r="V2980">
        <f t="shared" si="187"/>
        <v>919048.29670608672</v>
      </c>
    </row>
    <row r="2981" spans="1:22" x14ac:dyDescent="0.2">
      <c r="A2981" s="24">
        <v>51099</v>
      </c>
      <c r="B2981" s="25" t="s">
        <v>3199</v>
      </c>
      <c r="C2981" s="46">
        <v>2334</v>
      </c>
      <c r="D2981" s="46">
        <v>2334</v>
      </c>
      <c r="E2981" s="53">
        <v>1264</v>
      </c>
      <c r="F2981" s="54">
        <v>2055.2800000000002</v>
      </c>
      <c r="G2981" s="46">
        <v>2055.2800000000002</v>
      </c>
      <c r="H2981" s="53">
        <v>985.28</v>
      </c>
      <c r="I2981" s="54">
        <v>36.834389999999999</v>
      </c>
      <c r="J2981" s="46">
        <v>36.834389999999999</v>
      </c>
      <c r="K2981" s="54">
        <v>11.3269</v>
      </c>
      <c r="L2981" s="46">
        <v>17.179649999999999</v>
      </c>
      <c r="M2981" s="53">
        <f t="shared" si="184"/>
        <v>-5.8527499999999986</v>
      </c>
      <c r="N2981" s="11">
        <v>2.1099550099099078</v>
      </c>
      <c r="O2981" s="11">
        <v>3.2001949859183672</v>
      </c>
      <c r="P2981" s="11">
        <v>-1.0902399760084589</v>
      </c>
      <c r="Q2981" s="26">
        <v>10220</v>
      </c>
      <c r="R2981">
        <v>18490</v>
      </c>
      <c r="S2981">
        <v>0</v>
      </c>
      <c r="T2981" s="27">
        <f t="shared" si="185"/>
        <v>28710</v>
      </c>
      <c r="U2981" s="46" t="str">
        <f t="shared" si="186"/>
        <v>VA</v>
      </c>
      <c r="V2981">
        <f t="shared" si="187"/>
        <v>60576.808334513451</v>
      </c>
    </row>
    <row r="2982" spans="1:22" x14ac:dyDescent="0.2">
      <c r="A2982" s="24">
        <v>39113</v>
      </c>
      <c r="B2982" s="25" t="s">
        <v>3200</v>
      </c>
      <c r="C2982" s="46">
        <v>2492</v>
      </c>
      <c r="D2982" s="46">
        <v>2225</v>
      </c>
      <c r="E2982" s="53">
        <v>1061</v>
      </c>
      <c r="F2982" s="54">
        <v>1991.14</v>
      </c>
      <c r="G2982" s="46">
        <v>1724.14</v>
      </c>
      <c r="H2982" s="53">
        <v>560.14</v>
      </c>
      <c r="I2982" s="54">
        <v>36.201500000000003</v>
      </c>
      <c r="J2982" s="46">
        <v>36.201500000000003</v>
      </c>
      <c r="K2982" s="54">
        <v>25.26118</v>
      </c>
      <c r="L2982" s="46">
        <v>23.084240000000001</v>
      </c>
      <c r="M2982" s="53">
        <f t="shared" si="184"/>
        <v>2.1769399999999983</v>
      </c>
      <c r="N2982" s="11">
        <v>4.7056081802819811</v>
      </c>
      <c r="O2982" s="11">
        <v>4.3000916259490856</v>
      </c>
      <c r="P2982" s="11">
        <v>0.40551655433289518</v>
      </c>
      <c r="Q2982" s="26">
        <v>94710</v>
      </c>
      <c r="R2982">
        <v>26660</v>
      </c>
      <c r="S2982">
        <v>1550</v>
      </c>
      <c r="T2982" s="27">
        <f t="shared" si="185"/>
        <v>122920</v>
      </c>
      <c r="U2982" s="46" t="str">
        <f t="shared" si="186"/>
        <v>OH</v>
      </c>
      <c r="V2982">
        <f t="shared" si="187"/>
        <v>578413.35752026108</v>
      </c>
    </row>
    <row r="2983" spans="1:22" x14ac:dyDescent="0.2">
      <c r="A2983" s="24">
        <v>38063</v>
      </c>
      <c r="B2983" s="25" t="s">
        <v>3201</v>
      </c>
      <c r="C2983" s="46">
        <v>476</v>
      </c>
      <c r="D2983" s="46">
        <v>476</v>
      </c>
      <c r="E2983" s="53">
        <v>452</v>
      </c>
      <c r="F2983" s="54">
        <v>446.52</v>
      </c>
      <c r="G2983" s="46">
        <v>446.52</v>
      </c>
      <c r="H2983" s="53">
        <v>422.52</v>
      </c>
      <c r="I2983" s="54"/>
      <c r="J2983" s="46">
        <v>36.113779999999998</v>
      </c>
      <c r="K2983" s="54">
        <v>14.57033</v>
      </c>
      <c r="L2983" s="46">
        <v>11.61608</v>
      </c>
      <c r="M2983" s="53">
        <f t="shared" si="184"/>
        <v>2.95425</v>
      </c>
      <c r="N2983" s="11">
        <v>2.7141354456683322</v>
      </c>
      <c r="O2983" s="11">
        <v>2.1638229516914849</v>
      </c>
      <c r="P2983" s="11">
        <v>0.55031249397684678</v>
      </c>
      <c r="Q2983" s="26">
        <v>79220</v>
      </c>
      <c r="R2983">
        <v>35980</v>
      </c>
      <c r="S2983">
        <v>4200</v>
      </c>
      <c r="T2983" s="27">
        <f t="shared" si="185"/>
        <v>119400</v>
      </c>
      <c r="U2983" s="46" t="str">
        <f t="shared" si="186"/>
        <v>ND</v>
      </c>
      <c r="V2983">
        <f t="shared" si="187"/>
        <v>324067.77221279888</v>
      </c>
    </row>
    <row r="2984" spans="1:22" x14ac:dyDescent="0.2">
      <c r="A2984" s="24">
        <v>48237</v>
      </c>
      <c r="B2984" s="25" t="s">
        <v>3202</v>
      </c>
      <c r="C2984" s="46">
        <v>592</v>
      </c>
      <c r="D2984" s="46">
        <v>592</v>
      </c>
      <c r="E2984" s="53">
        <v>592</v>
      </c>
      <c r="F2984" s="54">
        <v>392.62</v>
      </c>
      <c r="G2984" s="46">
        <v>392.62</v>
      </c>
      <c r="H2984" s="53">
        <v>392.62</v>
      </c>
      <c r="I2984" s="54"/>
      <c r="J2984" s="46">
        <v>35.734949999999998</v>
      </c>
      <c r="K2984" s="54">
        <v>11.4861</v>
      </c>
      <c r="L2984" s="46">
        <v>15.422330000000001</v>
      </c>
      <c r="M2984" s="53">
        <f t="shared" si="184"/>
        <v>-3.9362300000000001</v>
      </c>
      <c r="N2984" s="11">
        <v>2.1396105059041921</v>
      </c>
      <c r="O2984" s="11">
        <v>2.8728445071452802</v>
      </c>
      <c r="P2984" s="11">
        <v>-0.73323400124108784</v>
      </c>
      <c r="Q2984" s="26">
        <v>11450</v>
      </c>
      <c r="R2984">
        <v>2210</v>
      </c>
      <c r="S2984">
        <v>353320</v>
      </c>
      <c r="T2984" s="27">
        <f t="shared" si="185"/>
        <v>366980</v>
      </c>
      <c r="U2984" s="46" t="str">
        <f t="shared" si="186"/>
        <v>TX</v>
      </c>
      <c r="V2984">
        <f t="shared" si="187"/>
        <v>785194.26345672039</v>
      </c>
    </row>
    <row r="2985" spans="1:22" x14ac:dyDescent="0.2">
      <c r="A2985" s="24">
        <v>31023</v>
      </c>
      <c r="B2985" s="25" t="s">
        <v>3203</v>
      </c>
      <c r="C2985" s="46">
        <v>779</v>
      </c>
      <c r="D2985" s="46">
        <v>355</v>
      </c>
      <c r="E2985" s="53">
        <v>422</v>
      </c>
      <c r="F2985" s="54">
        <v>631.98</v>
      </c>
      <c r="G2985" s="46">
        <v>207.98</v>
      </c>
      <c r="H2985" s="53">
        <v>274.98</v>
      </c>
      <c r="I2985" s="54">
        <v>35.442019999999999</v>
      </c>
      <c r="J2985" s="46">
        <v>35.442019999999999</v>
      </c>
      <c r="K2985" s="54">
        <v>14.57033</v>
      </c>
      <c r="L2985" s="46">
        <v>11.61608</v>
      </c>
      <c r="M2985" s="53">
        <f t="shared" si="184"/>
        <v>2.95425</v>
      </c>
      <c r="N2985" s="11">
        <v>2.7141354456683322</v>
      </c>
      <c r="O2985" s="11">
        <v>2.1638229516914849</v>
      </c>
      <c r="P2985" s="11">
        <v>0.55031249397684678</v>
      </c>
      <c r="Q2985" s="26">
        <v>266030</v>
      </c>
      <c r="R2985">
        <v>3270</v>
      </c>
      <c r="S2985">
        <v>72990</v>
      </c>
      <c r="T2985" s="27">
        <f t="shared" si="185"/>
        <v>342290</v>
      </c>
      <c r="U2985" s="46" t="str">
        <f t="shared" si="186"/>
        <v>NE</v>
      </c>
      <c r="V2985">
        <f t="shared" si="187"/>
        <v>929021.42169781344</v>
      </c>
    </row>
    <row r="2986" spans="1:22" x14ac:dyDescent="0.2">
      <c r="A2986" s="24">
        <v>48231</v>
      </c>
      <c r="B2986" s="25" t="s">
        <v>3204</v>
      </c>
      <c r="C2986" s="46">
        <v>1183</v>
      </c>
      <c r="D2986" s="46">
        <v>1183</v>
      </c>
      <c r="E2986" s="53">
        <v>1183</v>
      </c>
      <c r="F2986" s="54">
        <v>983.62</v>
      </c>
      <c r="G2986" s="46">
        <v>983.62</v>
      </c>
      <c r="H2986" s="53">
        <v>983.62</v>
      </c>
      <c r="I2986" s="54"/>
      <c r="J2986" s="46">
        <v>35.110080000000004</v>
      </c>
      <c r="K2986" s="54">
        <v>11.4861</v>
      </c>
      <c r="L2986" s="46">
        <v>15.12791</v>
      </c>
      <c r="M2986" s="53">
        <f t="shared" si="184"/>
        <v>-3.6418099999999995</v>
      </c>
      <c r="N2986" s="11">
        <v>2.1396105059041921</v>
      </c>
      <c r="O2986" s="11">
        <v>2.8180004673799708</v>
      </c>
      <c r="P2986" s="11">
        <v>-0.67838996147577901</v>
      </c>
      <c r="Q2986" s="26">
        <v>63500</v>
      </c>
      <c r="R2986">
        <v>139260</v>
      </c>
      <c r="S2986">
        <v>174790</v>
      </c>
      <c r="T2986" s="27">
        <f t="shared" si="185"/>
        <v>377550</v>
      </c>
      <c r="U2986" s="46" t="str">
        <f t="shared" si="186"/>
        <v>TX</v>
      </c>
      <c r="V2986">
        <f t="shared" si="187"/>
        <v>807809.9465041277</v>
      </c>
    </row>
    <row r="2987" spans="1:22" x14ac:dyDescent="0.2">
      <c r="A2987" s="24">
        <v>13137</v>
      </c>
      <c r="B2987" s="25" t="s">
        <v>3205</v>
      </c>
      <c r="C2987" s="46">
        <v>810</v>
      </c>
      <c r="D2987" s="46">
        <v>1079</v>
      </c>
      <c r="E2987" s="53">
        <v>771</v>
      </c>
      <c r="F2987" s="54">
        <v>486.72</v>
      </c>
      <c r="G2987" s="46">
        <v>755.72</v>
      </c>
      <c r="H2987" s="53">
        <v>447.72</v>
      </c>
      <c r="I2987" s="54"/>
      <c r="J2987" s="46">
        <v>35.099119999999999</v>
      </c>
      <c r="K2987" s="54">
        <v>11.383940000000001</v>
      </c>
      <c r="L2987" s="46">
        <v>18.325600000000001</v>
      </c>
      <c r="M2987" s="53">
        <f t="shared" si="184"/>
        <v>-6.9416600000000006</v>
      </c>
      <c r="N2987" s="11">
        <v>2.1205803207862521</v>
      </c>
      <c r="O2987" s="11">
        <v>3.4136605363872738</v>
      </c>
      <c r="P2987" s="11">
        <v>-1.2930802156010219</v>
      </c>
      <c r="Q2987" s="26">
        <v>40</v>
      </c>
      <c r="R2987">
        <v>28570</v>
      </c>
      <c r="S2987">
        <v>8970</v>
      </c>
      <c r="T2987" s="27">
        <f t="shared" si="185"/>
        <v>37580</v>
      </c>
      <c r="U2987" s="46" t="str">
        <f t="shared" si="186"/>
        <v>GA</v>
      </c>
      <c r="V2987">
        <f t="shared" si="187"/>
        <v>79691.40845514735</v>
      </c>
    </row>
    <row r="2988" spans="1:22" x14ac:dyDescent="0.2">
      <c r="A2988" s="24">
        <v>45019</v>
      </c>
      <c r="B2988" s="25" t="s">
        <v>3206</v>
      </c>
      <c r="C2988" s="46">
        <v>1337</v>
      </c>
      <c r="D2988" s="46">
        <v>1684</v>
      </c>
      <c r="E2988" s="53">
        <v>1346</v>
      </c>
      <c r="F2988" s="54">
        <v>890.28</v>
      </c>
      <c r="G2988" s="46">
        <v>1237.28</v>
      </c>
      <c r="H2988" s="53">
        <v>899.28</v>
      </c>
      <c r="I2988" s="54">
        <v>34.429389999999998</v>
      </c>
      <c r="J2988" s="46">
        <v>34.429389999999998</v>
      </c>
      <c r="K2988" s="54">
        <v>12.560079999999999</v>
      </c>
      <c r="L2988" s="46">
        <v>21.434370000000001</v>
      </c>
      <c r="M2988" s="53">
        <f t="shared" si="184"/>
        <v>-8.874290000000002</v>
      </c>
      <c r="N2988" s="11">
        <v>2.3396696113560851</v>
      </c>
      <c r="O2988" s="11">
        <v>3.9927567441897289</v>
      </c>
      <c r="P2988" s="11">
        <v>-1.6530871328336441</v>
      </c>
      <c r="Q2988" s="26">
        <v>9900</v>
      </c>
      <c r="R2988">
        <v>17190</v>
      </c>
      <c r="S2988">
        <v>26450</v>
      </c>
      <c r="T2988" s="27">
        <f t="shared" si="185"/>
        <v>53540</v>
      </c>
      <c r="U2988" s="46" t="str">
        <f t="shared" si="186"/>
        <v>SC</v>
      </c>
      <c r="V2988">
        <f t="shared" si="187"/>
        <v>125265.91099200479</v>
      </c>
    </row>
    <row r="2989" spans="1:22" x14ac:dyDescent="0.2">
      <c r="A2989" s="24">
        <v>50013</v>
      </c>
      <c r="B2989" s="25" t="s">
        <v>3207</v>
      </c>
      <c r="C2989" s="46">
        <v>2463</v>
      </c>
      <c r="D2989" s="46">
        <v>2090</v>
      </c>
      <c r="E2989" s="53">
        <v>543</v>
      </c>
      <c r="F2989" s="54">
        <v>2336.1</v>
      </c>
      <c r="G2989" s="46">
        <v>1963.1</v>
      </c>
      <c r="H2989" s="53">
        <v>416.1</v>
      </c>
      <c r="I2989" s="54"/>
      <c r="J2989" s="46">
        <v>32.857320000000001</v>
      </c>
      <c r="K2989" s="54">
        <v>16.915859999999999</v>
      </c>
      <c r="L2989" s="46">
        <v>15.534039999999999</v>
      </c>
      <c r="M2989" s="53">
        <f t="shared" si="184"/>
        <v>1.3818199999999994</v>
      </c>
      <c r="N2989" s="11">
        <v>3.151056648680099</v>
      </c>
      <c r="O2989" s="11">
        <v>2.8936536494663949</v>
      </c>
      <c r="P2989" s="11">
        <v>0.25740299921370441</v>
      </c>
      <c r="Q2989" s="26">
        <v>8320</v>
      </c>
      <c r="R2989">
        <v>16220</v>
      </c>
      <c r="S2989">
        <v>200</v>
      </c>
      <c r="T2989" s="27">
        <f t="shared" si="185"/>
        <v>24740</v>
      </c>
      <c r="U2989" s="46" t="str">
        <f t="shared" si="186"/>
        <v>VT</v>
      </c>
      <c r="V2989">
        <f t="shared" si="187"/>
        <v>77957.141488345645</v>
      </c>
    </row>
    <row r="2990" spans="1:22" x14ac:dyDescent="0.2">
      <c r="A2990" s="24">
        <v>13257</v>
      </c>
      <c r="B2990" s="25" t="s">
        <v>3208</v>
      </c>
      <c r="C2990" s="46">
        <v>741</v>
      </c>
      <c r="D2990" s="46">
        <v>992</v>
      </c>
      <c r="E2990" s="53">
        <v>661</v>
      </c>
      <c r="F2990" s="54">
        <v>309.94</v>
      </c>
      <c r="G2990" s="46">
        <v>560.94000000000005</v>
      </c>
      <c r="H2990" s="53">
        <v>229.94</v>
      </c>
      <c r="I2990" s="54"/>
      <c r="J2990" s="46">
        <v>32.53351</v>
      </c>
      <c r="K2990" s="54">
        <v>12.11397</v>
      </c>
      <c r="L2990" s="46">
        <v>20.410129999999999</v>
      </c>
      <c r="M2990" s="53">
        <f t="shared" si="184"/>
        <v>-8.2961599999999986</v>
      </c>
      <c r="N2990" s="11">
        <v>2.2565690251876802</v>
      </c>
      <c r="O2990" s="11">
        <v>3.8019631184536382</v>
      </c>
      <c r="P2990" s="11">
        <v>-1.545394093265958</v>
      </c>
      <c r="Q2990" s="26">
        <v>10</v>
      </c>
      <c r="R2990">
        <v>14480</v>
      </c>
      <c r="S2990">
        <v>9300</v>
      </c>
      <c r="T2990" s="27">
        <f t="shared" si="185"/>
        <v>23790</v>
      </c>
      <c r="U2990" s="46" t="str">
        <f t="shared" si="186"/>
        <v>GA</v>
      </c>
      <c r="V2990">
        <f t="shared" si="187"/>
        <v>53683.777109214912</v>
      </c>
    </row>
    <row r="2991" spans="1:22" x14ac:dyDescent="0.2">
      <c r="A2991" s="24">
        <v>50011</v>
      </c>
      <c r="B2991" s="25" t="s">
        <v>3209</v>
      </c>
      <c r="C2991" s="46">
        <v>1247</v>
      </c>
      <c r="D2991" s="46">
        <v>882</v>
      </c>
      <c r="E2991" s="53">
        <v>44</v>
      </c>
      <c r="F2991" s="54">
        <v>1220.7</v>
      </c>
      <c r="G2991" s="46">
        <v>855.7</v>
      </c>
      <c r="H2991" s="53">
        <v>17.7</v>
      </c>
      <c r="I2991" s="54"/>
      <c r="J2991" s="46">
        <v>32.186639999999997</v>
      </c>
      <c r="K2991" s="54">
        <v>22.05256</v>
      </c>
      <c r="L2991" s="46">
        <v>20.264399999999998</v>
      </c>
      <c r="M2991" s="53">
        <f t="shared" si="184"/>
        <v>1.7881600000000013</v>
      </c>
      <c r="N2991" s="11">
        <v>4.1079120900986892</v>
      </c>
      <c r="O2991" s="11">
        <v>3.7748167903679151</v>
      </c>
      <c r="P2991" s="11">
        <v>0.33309529973077401</v>
      </c>
      <c r="Q2991" s="26">
        <v>40000</v>
      </c>
      <c r="R2991">
        <v>80110</v>
      </c>
      <c r="S2991">
        <v>760</v>
      </c>
      <c r="T2991" s="27">
        <f t="shared" si="185"/>
        <v>120870</v>
      </c>
      <c r="U2991" s="46" t="str">
        <f t="shared" si="186"/>
        <v>VT</v>
      </c>
      <c r="V2991">
        <f t="shared" si="187"/>
        <v>496523.33433022856</v>
      </c>
    </row>
    <row r="2992" spans="1:22" x14ac:dyDescent="0.2">
      <c r="A2992" s="24">
        <v>48417</v>
      </c>
      <c r="B2992" s="25" t="s">
        <v>3210</v>
      </c>
      <c r="C2992" s="46">
        <v>292</v>
      </c>
      <c r="D2992" s="46">
        <v>292</v>
      </c>
      <c r="E2992" s="53">
        <v>292</v>
      </c>
      <c r="F2992" s="54">
        <v>92.62</v>
      </c>
      <c r="G2992" s="46">
        <v>92.62</v>
      </c>
      <c r="H2992" s="53">
        <v>92.62</v>
      </c>
      <c r="I2992" s="54"/>
      <c r="J2992" s="46">
        <v>32.023960000000002</v>
      </c>
      <c r="K2992" s="54">
        <v>11.4861</v>
      </c>
      <c r="L2992" s="46">
        <v>15.466329999999999</v>
      </c>
      <c r="M2992" s="53">
        <f t="shared" si="184"/>
        <v>-3.9802299999999988</v>
      </c>
      <c r="N2992" s="11">
        <v>2.1396105059041921</v>
      </c>
      <c r="O2992" s="11">
        <v>2.8810407497567661</v>
      </c>
      <c r="P2992" s="11">
        <v>-0.74143024385257317</v>
      </c>
      <c r="Q2992" s="26">
        <v>23230</v>
      </c>
      <c r="R2992">
        <v>1230</v>
      </c>
      <c r="S2992">
        <v>321150</v>
      </c>
      <c r="T2992" s="27">
        <f t="shared" si="185"/>
        <v>345610</v>
      </c>
      <c r="U2992" s="46" t="str">
        <f t="shared" si="186"/>
        <v>TX</v>
      </c>
      <c r="V2992">
        <f t="shared" si="187"/>
        <v>739470.78694554779</v>
      </c>
    </row>
    <row r="2993" spans="1:22" x14ac:dyDescent="0.2">
      <c r="A2993" s="24">
        <v>40061</v>
      </c>
      <c r="B2993" s="25" t="s">
        <v>3211</v>
      </c>
      <c r="C2993" s="46">
        <v>670</v>
      </c>
      <c r="D2993" s="46">
        <v>670</v>
      </c>
      <c r="E2993" s="53">
        <v>670</v>
      </c>
      <c r="F2993" s="54">
        <v>404.34</v>
      </c>
      <c r="G2993" s="46">
        <v>404.34</v>
      </c>
      <c r="H2993" s="53">
        <v>404.34</v>
      </c>
      <c r="I2993" s="54">
        <v>31.897819999999999</v>
      </c>
      <c r="J2993" s="46">
        <v>31.897819999999999</v>
      </c>
      <c r="K2993" s="54">
        <v>11.459820000000001</v>
      </c>
      <c r="L2993" s="46">
        <v>16.231780000000001</v>
      </c>
      <c r="M2993" s="53">
        <f t="shared" si="184"/>
        <v>-4.77196</v>
      </c>
      <c r="N2993" s="11">
        <v>2.1347151137262421</v>
      </c>
      <c r="O2993" s="11">
        <v>3.0236274294604391</v>
      </c>
      <c r="P2993" s="11">
        <v>-0.88891231573419782</v>
      </c>
      <c r="Q2993" s="26">
        <v>1720</v>
      </c>
      <c r="R2993">
        <v>171900</v>
      </c>
      <c r="S2993">
        <v>30870</v>
      </c>
      <c r="T2993" s="27">
        <f t="shared" si="185"/>
        <v>204490</v>
      </c>
      <c r="U2993" s="46" t="str">
        <f t="shared" si="186"/>
        <v>OK</v>
      </c>
      <c r="V2993">
        <f t="shared" si="187"/>
        <v>436527.89360587928</v>
      </c>
    </row>
    <row r="2994" spans="1:22" x14ac:dyDescent="0.2">
      <c r="A2994" s="24">
        <v>38089</v>
      </c>
      <c r="B2994" s="25" t="s">
        <v>3212</v>
      </c>
      <c r="C2994" s="46">
        <v>349</v>
      </c>
      <c r="D2994" s="46">
        <v>200</v>
      </c>
      <c r="E2994" s="53">
        <v>191</v>
      </c>
      <c r="F2994" s="54">
        <v>319.52</v>
      </c>
      <c r="G2994" s="46">
        <v>170.52</v>
      </c>
      <c r="H2994" s="53">
        <v>161.52000000000001</v>
      </c>
      <c r="I2994" s="54">
        <v>31.771239999999999</v>
      </c>
      <c r="J2994" s="46">
        <v>31.771239999999999</v>
      </c>
      <c r="K2994" s="54">
        <v>0</v>
      </c>
      <c r="L2994" s="46">
        <v>0</v>
      </c>
      <c r="M2994" s="53">
        <f t="shared" si="184"/>
        <v>0</v>
      </c>
      <c r="N2994" s="11">
        <v>0</v>
      </c>
      <c r="O2994" s="11">
        <v>0</v>
      </c>
      <c r="P2994" s="11">
        <v>0</v>
      </c>
      <c r="Q2994" s="26">
        <v>0</v>
      </c>
      <c r="R2994">
        <v>0</v>
      </c>
      <c r="S2994">
        <v>0</v>
      </c>
      <c r="T2994" s="27">
        <f t="shared" si="185"/>
        <v>0</v>
      </c>
      <c r="U2994" s="46" t="str">
        <f t="shared" si="186"/>
        <v>ND</v>
      </c>
      <c r="V2994">
        <f t="shared" si="187"/>
        <v>0</v>
      </c>
    </row>
    <row r="2995" spans="1:22" x14ac:dyDescent="0.2">
      <c r="A2995" s="24">
        <v>48183</v>
      </c>
      <c r="B2995" s="25" t="s">
        <v>3213</v>
      </c>
      <c r="C2995" s="46">
        <v>1216</v>
      </c>
      <c r="D2995" s="46">
        <v>1377</v>
      </c>
      <c r="E2995" s="53">
        <v>984</v>
      </c>
      <c r="F2995" s="54">
        <v>1087.7</v>
      </c>
      <c r="G2995" s="46">
        <v>1248.7</v>
      </c>
      <c r="H2995" s="53">
        <v>855.7</v>
      </c>
      <c r="I2995" s="54"/>
      <c r="J2995" s="46">
        <v>31.610140000000001</v>
      </c>
      <c r="K2995" s="54">
        <v>11.24422</v>
      </c>
      <c r="L2995" s="46">
        <v>16.308209999999999</v>
      </c>
      <c r="M2995" s="53">
        <f t="shared" si="184"/>
        <v>-5.0639899999999987</v>
      </c>
      <c r="N2995" s="11">
        <v>2.0945535249299621</v>
      </c>
      <c r="O2995" s="11">
        <v>3.037864675433072</v>
      </c>
      <c r="P2995" s="11">
        <v>-0.94331115050310954</v>
      </c>
      <c r="Q2995" s="26">
        <v>670</v>
      </c>
      <c r="R2995">
        <v>21510</v>
      </c>
      <c r="S2995">
        <v>240</v>
      </c>
      <c r="T2995" s="27">
        <f t="shared" si="185"/>
        <v>22420</v>
      </c>
      <c r="U2995" s="46" t="str">
        <f t="shared" si="186"/>
        <v>TX</v>
      </c>
      <c r="V2995">
        <f t="shared" si="187"/>
        <v>46959.890028929753</v>
      </c>
    </row>
    <row r="2996" spans="1:22" x14ac:dyDescent="0.2">
      <c r="A2996" s="24">
        <v>48363</v>
      </c>
      <c r="B2996" s="25" t="s">
        <v>3214</v>
      </c>
      <c r="C2996" s="46">
        <v>642</v>
      </c>
      <c r="D2996" s="46">
        <v>642</v>
      </c>
      <c r="E2996" s="53">
        <v>642</v>
      </c>
      <c r="F2996" s="54">
        <v>442.62</v>
      </c>
      <c r="G2996" s="46">
        <v>442.62</v>
      </c>
      <c r="H2996" s="53">
        <v>442.62</v>
      </c>
      <c r="I2996" s="54"/>
      <c r="J2996" s="46">
        <v>31.130970000000001</v>
      </c>
      <c r="K2996" s="54">
        <v>11.4861</v>
      </c>
      <c r="L2996" s="46">
        <v>15.291449999999999</v>
      </c>
      <c r="M2996" s="53">
        <f t="shared" si="184"/>
        <v>-3.8053499999999989</v>
      </c>
      <c r="N2996" s="11">
        <v>2.1396105059041921</v>
      </c>
      <c r="O2996" s="11">
        <v>2.8484644109409341</v>
      </c>
      <c r="P2996" s="11">
        <v>-0.70885390503674139</v>
      </c>
      <c r="Q2996" s="26">
        <v>17410</v>
      </c>
      <c r="R2996">
        <v>8060</v>
      </c>
      <c r="S2996">
        <v>267130</v>
      </c>
      <c r="T2996" s="27">
        <f t="shared" si="185"/>
        <v>292600</v>
      </c>
      <c r="U2996" s="46" t="str">
        <f t="shared" si="186"/>
        <v>TX</v>
      </c>
      <c r="V2996">
        <f t="shared" si="187"/>
        <v>626050.03402756667</v>
      </c>
    </row>
    <row r="2997" spans="1:22" x14ac:dyDescent="0.2">
      <c r="A2997" s="24">
        <v>20019</v>
      </c>
      <c r="B2997" s="25" t="s">
        <v>3215</v>
      </c>
      <c r="C2997" s="46">
        <v>414</v>
      </c>
      <c r="D2997" s="46">
        <v>414</v>
      </c>
      <c r="E2997" s="53">
        <v>414</v>
      </c>
      <c r="F2997" s="54">
        <v>299.38</v>
      </c>
      <c r="G2997" s="46">
        <v>299.38</v>
      </c>
      <c r="H2997" s="53">
        <v>299.38</v>
      </c>
      <c r="I2997" s="54">
        <v>31.011769999999999</v>
      </c>
      <c r="J2997" s="46">
        <v>31.011769999999999</v>
      </c>
      <c r="K2997" s="54">
        <v>13.247170000000001</v>
      </c>
      <c r="L2997" s="46">
        <v>11.541090000000001</v>
      </c>
      <c r="M2997" s="53">
        <f t="shared" si="184"/>
        <v>1.70608</v>
      </c>
      <c r="N2997" s="11">
        <v>2.467659528081668</v>
      </c>
      <c r="O2997" s="11">
        <v>2.1498539463861368</v>
      </c>
      <c r="P2997" s="11">
        <v>0.3178055816955298</v>
      </c>
      <c r="Q2997" s="26">
        <v>17220</v>
      </c>
      <c r="R2997">
        <v>94210</v>
      </c>
      <c r="S2997">
        <v>223240</v>
      </c>
      <c r="T2997" s="27">
        <f t="shared" si="185"/>
        <v>334670</v>
      </c>
      <c r="U2997" s="46" t="str">
        <f t="shared" si="186"/>
        <v>KS</v>
      </c>
      <c r="V2997">
        <f t="shared" si="187"/>
        <v>825851.61426309182</v>
      </c>
    </row>
    <row r="2998" spans="1:22" x14ac:dyDescent="0.2">
      <c r="A2998" s="24">
        <v>46123</v>
      </c>
      <c r="B2998" s="25" t="s">
        <v>3216</v>
      </c>
      <c r="C2998" s="46">
        <v>330</v>
      </c>
      <c r="D2998" s="46">
        <v>330</v>
      </c>
      <c r="E2998" s="53">
        <v>92</v>
      </c>
      <c r="F2998" s="54">
        <v>0</v>
      </c>
      <c r="G2998" s="46">
        <v>0</v>
      </c>
      <c r="H2998" s="53">
        <v>0</v>
      </c>
      <c r="I2998" s="54">
        <v>31.011769999999999</v>
      </c>
      <c r="J2998" s="46">
        <v>31.011769999999999</v>
      </c>
      <c r="K2998" s="54">
        <v>14.57033</v>
      </c>
      <c r="L2998" s="46">
        <v>12.159739999999999</v>
      </c>
      <c r="M2998" s="53">
        <f t="shared" si="184"/>
        <v>2.4105900000000009</v>
      </c>
      <c r="N2998" s="11">
        <v>2.7141354456683322</v>
      </c>
      <c r="O2998" s="11">
        <v>2.2650949802860358</v>
      </c>
      <c r="P2998" s="11">
        <v>0.44904046538229592</v>
      </c>
      <c r="Q2998" s="26">
        <v>200430</v>
      </c>
      <c r="R2998">
        <v>19800</v>
      </c>
      <c r="S2998">
        <v>362550</v>
      </c>
      <c r="T2998" s="27">
        <f t="shared" si="185"/>
        <v>582780</v>
      </c>
      <c r="U2998" s="46" t="str">
        <f t="shared" si="186"/>
        <v>SD</v>
      </c>
      <c r="V2998">
        <f t="shared" si="187"/>
        <v>1581743.8550265906</v>
      </c>
    </row>
    <row r="2999" spans="1:22" x14ac:dyDescent="0.2">
      <c r="A2999" s="24">
        <v>37091</v>
      </c>
      <c r="B2999" s="25" t="s">
        <v>3217</v>
      </c>
      <c r="C2999" s="46">
        <v>779</v>
      </c>
      <c r="D2999" s="46">
        <v>1283</v>
      </c>
      <c r="E2999" s="53">
        <v>90</v>
      </c>
      <c r="F2999" s="54">
        <v>401</v>
      </c>
      <c r="G2999" s="46">
        <v>905</v>
      </c>
      <c r="H2999" s="53">
        <v>0</v>
      </c>
      <c r="I2999" s="54">
        <v>30.505459999999999</v>
      </c>
      <c r="J2999" s="46">
        <v>30.505459999999999</v>
      </c>
      <c r="K2999" s="54">
        <v>13.549580000000001</v>
      </c>
      <c r="L2999" s="46">
        <v>20.267499999999998</v>
      </c>
      <c r="M2999" s="53">
        <f t="shared" si="184"/>
        <v>-6.7179199999999977</v>
      </c>
      <c r="N2999" s="11">
        <v>2.5239919309939252</v>
      </c>
      <c r="O2999" s="11">
        <v>3.7753942529155422</v>
      </c>
      <c r="P2999" s="11">
        <v>-1.251402321921617</v>
      </c>
      <c r="Q2999" s="26">
        <v>48630</v>
      </c>
      <c r="R2999">
        <v>21430</v>
      </c>
      <c r="S2999">
        <v>0</v>
      </c>
      <c r="T2999" s="27">
        <f t="shared" si="185"/>
        <v>70060</v>
      </c>
      <c r="U2999" s="46" t="str">
        <f t="shared" si="186"/>
        <v>NC</v>
      </c>
      <c r="V2999">
        <f t="shared" si="187"/>
        <v>176830.87468543439</v>
      </c>
    </row>
    <row r="3000" spans="1:22" x14ac:dyDescent="0.2">
      <c r="A3000" s="24">
        <v>46037</v>
      </c>
      <c r="B3000" s="25" t="s">
        <v>3218</v>
      </c>
      <c r="C3000" s="46">
        <v>416</v>
      </c>
      <c r="D3000" s="46">
        <v>416</v>
      </c>
      <c r="E3000" s="53">
        <v>9</v>
      </c>
      <c r="F3000" s="54">
        <v>239.4</v>
      </c>
      <c r="G3000" s="46">
        <v>239.4</v>
      </c>
      <c r="H3000" s="53">
        <v>0</v>
      </c>
      <c r="I3000" s="54">
        <v>29.492830000000001</v>
      </c>
      <c r="J3000" s="46">
        <v>29.492830000000001</v>
      </c>
      <c r="K3000" s="54">
        <v>13.81776</v>
      </c>
      <c r="L3000" s="46">
        <v>11.831939999999999</v>
      </c>
      <c r="M3000" s="53">
        <f t="shared" si="184"/>
        <v>1.9858200000000004</v>
      </c>
      <c r="N3000" s="11">
        <v>2.5739480297109298</v>
      </c>
      <c r="O3000" s="11">
        <v>2.2040329728304688</v>
      </c>
      <c r="P3000" s="11">
        <v>0.36991505688046111</v>
      </c>
      <c r="Q3000" s="26">
        <v>191810</v>
      </c>
      <c r="R3000">
        <v>13030</v>
      </c>
      <c r="S3000">
        <v>210720</v>
      </c>
      <c r="T3000" s="27">
        <f t="shared" si="185"/>
        <v>415560</v>
      </c>
      <c r="U3000" s="46" t="str">
        <f t="shared" si="186"/>
        <v>SD</v>
      </c>
      <c r="V3000">
        <f t="shared" si="187"/>
        <v>1069629.843226674</v>
      </c>
    </row>
    <row r="3001" spans="1:22" x14ac:dyDescent="0.2">
      <c r="A3001" s="24">
        <v>23005</v>
      </c>
      <c r="B3001" s="25" t="s">
        <v>3219</v>
      </c>
      <c r="C3001" s="46">
        <v>2600</v>
      </c>
      <c r="D3001" s="46">
        <v>0</v>
      </c>
      <c r="E3001" s="53">
        <v>1136</v>
      </c>
      <c r="F3001" s="54">
        <v>2447.92</v>
      </c>
      <c r="G3001" s="46">
        <v>0</v>
      </c>
      <c r="H3001" s="53">
        <v>983.92</v>
      </c>
      <c r="I3001" s="54"/>
      <c r="J3001" s="46">
        <v>29.086760000000002</v>
      </c>
      <c r="K3001" s="54">
        <v>21.756309999999999</v>
      </c>
      <c r="L3001" s="46">
        <v>20.043489999999998</v>
      </c>
      <c r="M3001" s="53">
        <f t="shared" si="184"/>
        <v>1.7128200000000007</v>
      </c>
      <c r="N3001" s="11">
        <v>4.0527271611520383</v>
      </c>
      <c r="O3001" s="11">
        <v>3.7336660641110231</v>
      </c>
      <c r="P3001" s="11">
        <v>0.31906109704101648</v>
      </c>
      <c r="Q3001" s="26">
        <v>7920</v>
      </c>
      <c r="R3001">
        <v>35180</v>
      </c>
      <c r="S3001">
        <v>2760</v>
      </c>
      <c r="T3001" s="27">
        <f t="shared" si="185"/>
        <v>45860</v>
      </c>
      <c r="U3001" s="46" t="str">
        <f t="shared" si="186"/>
        <v>ME</v>
      </c>
      <c r="V3001">
        <f t="shared" si="187"/>
        <v>185858.06761043248</v>
      </c>
    </row>
    <row r="3002" spans="1:22" x14ac:dyDescent="0.2">
      <c r="A3002" s="24">
        <v>38101</v>
      </c>
      <c r="B3002" s="25" t="s">
        <v>3220</v>
      </c>
      <c r="C3002" s="46">
        <v>529</v>
      </c>
      <c r="D3002" s="46">
        <v>529</v>
      </c>
      <c r="E3002" s="53">
        <v>484</v>
      </c>
      <c r="F3002" s="54">
        <v>499.52</v>
      </c>
      <c r="G3002" s="46">
        <v>499.52</v>
      </c>
      <c r="H3002" s="53">
        <v>454.52</v>
      </c>
      <c r="I3002" s="54">
        <v>28.986509999999999</v>
      </c>
      <c r="J3002" s="46">
        <v>28.986509999999999</v>
      </c>
      <c r="K3002" s="54">
        <v>0</v>
      </c>
      <c r="L3002" s="46">
        <v>0</v>
      </c>
      <c r="M3002" s="53">
        <f t="shared" si="184"/>
        <v>0</v>
      </c>
      <c r="N3002" s="11">
        <v>0</v>
      </c>
      <c r="O3002" s="11">
        <v>0</v>
      </c>
      <c r="P3002" s="11">
        <v>0</v>
      </c>
      <c r="Q3002" s="26">
        <v>0</v>
      </c>
      <c r="R3002">
        <v>0</v>
      </c>
      <c r="S3002">
        <v>0</v>
      </c>
      <c r="T3002" s="27">
        <f t="shared" si="185"/>
        <v>0</v>
      </c>
      <c r="U3002" s="46" t="str">
        <f t="shared" si="186"/>
        <v>ND</v>
      </c>
      <c r="V3002">
        <f t="shared" si="187"/>
        <v>0</v>
      </c>
    </row>
    <row r="3003" spans="1:22" x14ac:dyDescent="0.2">
      <c r="A3003" s="24">
        <v>24047</v>
      </c>
      <c r="B3003" s="25" t="s">
        <v>3221</v>
      </c>
      <c r="C3003" s="46">
        <v>924</v>
      </c>
      <c r="D3003" s="46">
        <v>193</v>
      </c>
      <c r="E3003" s="53">
        <v>672</v>
      </c>
      <c r="F3003" s="54">
        <v>259.54000000000002</v>
      </c>
      <c r="G3003" s="46">
        <v>0</v>
      </c>
      <c r="H3003" s="53">
        <v>7.5400390000000002</v>
      </c>
      <c r="I3003" s="54">
        <v>28.859929999999999</v>
      </c>
      <c r="J3003" s="46">
        <v>28.859929999999999</v>
      </c>
      <c r="K3003" s="54">
        <v>25.051179999999999</v>
      </c>
      <c r="L3003" s="46">
        <v>22.805219999999998</v>
      </c>
      <c r="M3003" s="53">
        <f t="shared" si="184"/>
        <v>2.2459600000000002</v>
      </c>
      <c r="N3003" s="11">
        <v>4.6664897496362538</v>
      </c>
      <c r="O3003" s="11">
        <v>4.2481162710977962</v>
      </c>
      <c r="P3003" s="11">
        <v>0.41837347853845769</v>
      </c>
      <c r="Q3003" s="26">
        <v>59460</v>
      </c>
      <c r="R3003">
        <v>47380</v>
      </c>
      <c r="S3003">
        <v>0</v>
      </c>
      <c r="T3003" s="27">
        <f t="shared" si="185"/>
        <v>106840</v>
      </c>
      <c r="U3003" s="46" t="str">
        <f t="shared" si="186"/>
        <v>MD</v>
      </c>
      <c r="V3003">
        <f t="shared" si="187"/>
        <v>498567.76485113736</v>
      </c>
    </row>
    <row r="3004" spans="1:22" x14ac:dyDescent="0.2">
      <c r="A3004" s="24">
        <v>47051</v>
      </c>
      <c r="B3004" s="25" t="s">
        <v>3222</v>
      </c>
      <c r="C3004" s="46">
        <v>852</v>
      </c>
      <c r="D3004" s="46">
        <v>706</v>
      </c>
      <c r="E3004" s="53">
        <v>291</v>
      </c>
      <c r="F3004" s="54">
        <v>647.38</v>
      </c>
      <c r="G3004" s="46">
        <v>501.38</v>
      </c>
      <c r="H3004" s="53">
        <v>86.38</v>
      </c>
      <c r="I3004" s="54">
        <v>28.353619999999999</v>
      </c>
      <c r="J3004" s="46">
        <v>28.353619999999999</v>
      </c>
      <c r="K3004" s="54">
        <v>11.4693</v>
      </c>
      <c r="L3004" s="46">
        <v>16.25291</v>
      </c>
      <c r="M3004" s="53">
        <f t="shared" si="184"/>
        <v>-4.7836099999999995</v>
      </c>
      <c r="N3004" s="11">
        <v>2.1364810314525342</v>
      </c>
      <c r="O3004" s="11">
        <v>3.027563488696364</v>
      </c>
      <c r="P3004" s="11">
        <v>-0.89108245724382973</v>
      </c>
      <c r="Q3004" s="26">
        <v>44610</v>
      </c>
      <c r="R3004">
        <v>76110</v>
      </c>
      <c r="S3004">
        <v>3430</v>
      </c>
      <c r="T3004" s="27">
        <f t="shared" si="185"/>
        <v>124150</v>
      </c>
      <c r="U3004" s="46" t="str">
        <f t="shared" si="186"/>
        <v>TN</v>
      </c>
      <c r="V3004">
        <f t="shared" si="187"/>
        <v>265244.12005483214</v>
      </c>
    </row>
    <row r="3005" spans="1:22" x14ac:dyDescent="0.2">
      <c r="A3005" s="24">
        <v>48257</v>
      </c>
      <c r="B3005" s="25" t="s">
        <v>3223</v>
      </c>
      <c r="C3005" s="46">
        <v>405</v>
      </c>
      <c r="D3005" s="46">
        <v>1389</v>
      </c>
      <c r="E3005" s="53">
        <v>529</v>
      </c>
      <c r="F3005" s="54">
        <v>205.62</v>
      </c>
      <c r="G3005" s="46">
        <v>1189.6199999999999</v>
      </c>
      <c r="H3005" s="53">
        <v>329.62</v>
      </c>
      <c r="I3005" s="54"/>
      <c r="J3005" s="46">
        <v>28.125080000000001</v>
      </c>
      <c r="K3005" s="54">
        <v>11.4861</v>
      </c>
      <c r="L3005" s="46">
        <v>15.739050000000001</v>
      </c>
      <c r="M3005" s="53">
        <f t="shared" si="184"/>
        <v>-4.2529500000000002</v>
      </c>
      <c r="N3005" s="11">
        <v>2.1396105059041921</v>
      </c>
      <c r="O3005" s="11">
        <v>2.9318425516886828</v>
      </c>
      <c r="P3005" s="11">
        <v>-0.79223204578449025</v>
      </c>
      <c r="Q3005" s="26">
        <v>39850</v>
      </c>
      <c r="R3005">
        <v>208310</v>
      </c>
      <c r="S3005">
        <v>125750</v>
      </c>
      <c r="T3005" s="27">
        <f t="shared" si="185"/>
        <v>373910</v>
      </c>
      <c r="U3005" s="46" t="str">
        <f t="shared" si="186"/>
        <v>TX</v>
      </c>
      <c r="V3005">
        <f t="shared" si="187"/>
        <v>800021.76426263642</v>
      </c>
    </row>
    <row r="3006" spans="1:22" x14ac:dyDescent="0.2">
      <c r="A3006" s="24">
        <v>50019</v>
      </c>
      <c r="B3006" s="25" t="s">
        <v>3224</v>
      </c>
      <c r="C3006" s="46">
        <v>1193</v>
      </c>
      <c r="D3006" s="46">
        <v>745</v>
      </c>
      <c r="E3006" s="53">
        <v>78</v>
      </c>
      <c r="F3006" s="54">
        <v>1175.02</v>
      </c>
      <c r="G3006" s="46">
        <v>727.02</v>
      </c>
      <c r="H3006" s="53">
        <v>60.02</v>
      </c>
      <c r="I3006" s="54"/>
      <c r="J3006" s="46">
        <v>27.8035</v>
      </c>
      <c r="K3006" s="54">
        <v>20.953099999999999</v>
      </c>
      <c r="L3006" s="46">
        <v>19.50543</v>
      </c>
      <c r="M3006" s="53">
        <f t="shared" si="184"/>
        <v>1.4476699999999987</v>
      </c>
      <c r="N3006" s="11">
        <v>3.9031066150617821</v>
      </c>
      <c r="O3006" s="11">
        <v>3.633437193667024</v>
      </c>
      <c r="P3006" s="11">
        <v>0.26966942139475708</v>
      </c>
      <c r="Q3006" s="26">
        <v>28430</v>
      </c>
      <c r="R3006">
        <v>48750</v>
      </c>
      <c r="S3006">
        <v>810</v>
      </c>
      <c r="T3006" s="27">
        <f t="shared" si="185"/>
        <v>77990</v>
      </c>
      <c r="U3006" s="46" t="str">
        <f t="shared" si="186"/>
        <v>VT</v>
      </c>
      <c r="V3006">
        <f t="shared" si="187"/>
        <v>304403.28490866837</v>
      </c>
    </row>
    <row r="3007" spans="1:22" x14ac:dyDescent="0.2">
      <c r="A3007" s="24">
        <v>27033</v>
      </c>
      <c r="B3007" s="25" t="s">
        <v>3225</v>
      </c>
      <c r="C3007" s="46">
        <v>669</v>
      </c>
      <c r="D3007" s="46">
        <v>568</v>
      </c>
      <c r="E3007" s="53">
        <v>0</v>
      </c>
      <c r="F3007" s="54">
        <v>606.9</v>
      </c>
      <c r="G3007" s="46">
        <v>505.9</v>
      </c>
      <c r="H3007" s="53">
        <v>0</v>
      </c>
      <c r="I3007" s="54">
        <v>26.96125</v>
      </c>
      <c r="J3007" s="46">
        <v>26.96125</v>
      </c>
      <c r="K3007" s="54">
        <v>15.716559999999999</v>
      </c>
      <c r="L3007" s="46">
        <v>11.29555</v>
      </c>
      <c r="M3007" s="53">
        <f t="shared" si="184"/>
        <v>4.421009999999999</v>
      </c>
      <c r="N3007" s="11">
        <v>2.927653154044767</v>
      </c>
      <c r="O3007" s="11">
        <v>2.1041151870492252</v>
      </c>
      <c r="P3007" s="11">
        <v>0.8235379669955416</v>
      </c>
      <c r="Q3007" s="26">
        <v>347760</v>
      </c>
      <c r="R3007">
        <v>5960</v>
      </c>
      <c r="S3007">
        <v>12130</v>
      </c>
      <c r="T3007" s="27">
        <f t="shared" si="185"/>
        <v>365850</v>
      </c>
      <c r="U3007" s="46" t="str">
        <f t="shared" si="186"/>
        <v>MN</v>
      </c>
      <c r="V3007">
        <f t="shared" si="187"/>
        <v>1071081.906407278</v>
      </c>
    </row>
    <row r="3008" spans="1:22" x14ac:dyDescent="0.2">
      <c r="A3008" s="24">
        <v>23001</v>
      </c>
      <c r="B3008" s="25" t="s">
        <v>3226</v>
      </c>
      <c r="C3008" s="46">
        <v>1715</v>
      </c>
      <c r="D3008" s="46">
        <v>0</v>
      </c>
      <c r="E3008" s="53">
        <v>303</v>
      </c>
      <c r="F3008" s="54">
        <v>1584.5</v>
      </c>
      <c r="G3008" s="46">
        <v>0</v>
      </c>
      <c r="H3008" s="53">
        <v>172.5</v>
      </c>
      <c r="I3008" s="54"/>
      <c r="J3008" s="46">
        <v>26.437290000000001</v>
      </c>
      <c r="K3008" s="54">
        <v>21.575839999999999</v>
      </c>
      <c r="L3008" s="46">
        <v>19.690570000000001</v>
      </c>
      <c r="M3008" s="53">
        <f t="shared" si="184"/>
        <v>1.8852699999999984</v>
      </c>
      <c r="N3008" s="11">
        <v>4.0191095269680659</v>
      </c>
      <c r="O3008" s="11">
        <v>3.6679247472372611</v>
      </c>
      <c r="P3008" s="11">
        <v>0.35118477973080447</v>
      </c>
      <c r="Q3008" s="26">
        <v>8190</v>
      </c>
      <c r="R3008">
        <v>30390</v>
      </c>
      <c r="S3008">
        <v>1270</v>
      </c>
      <c r="T3008" s="27">
        <f t="shared" si="185"/>
        <v>39850</v>
      </c>
      <c r="U3008" s="46" t="str">
        <f t="shared" si="186"/>
        <v>ME</v>
      </c>
      <c r="V3008">
        <f t="shared" si="187"/>
        <v>160161.51464967744</v>
      </c>
    </row>
    <row r="3009" spans="1:22" x14ac:dyDescent="0.2">
      <c r="A3009" s="24">
        <v>23007</v>
      </c>
      <c r="B3009" s="25" t="s">
        <v>3227</v>
      </c>
      <c r="C3009" s="46">
        <v>1236</v>
      </c>
      <c r="D3009" s="46">
        <v>0</v>
      </c>
      <c r="E3009" s="53">
        <v>65</v>
      </c>
      <c r="F3009" s="54">
        <v>1165.0999999999999</v>
      </c>
      <c r="G3009" s="46">
        <v>0</v>
      </c>
      <c r="H3009" s="53">
        <v>0</v>
      </c>
      <c r="I3009" s="54"/>
      <c r="J3009" s="46">
        <v>25.36036</v>
      </c>
      <c r="K3009" s="54">
        <v>21.33</v>
      </c>
      <c r="L3009" s="46">
        <v>19.631340000000002</v>
      </c>
      <c r="M3009" s="53">
        <f t="shared" si="184"/>
        <v>1.6986599999999967</v>
      </c>
      <c r="N3009" s="11">
        <v>3.973314884158802</v>
      </c>
      <c r="O3009" s="11">
        <v>3.6568914870127549</v>
      </c>
      <c r="P3009" s="11">
        <v>0.31642339714604678</v>
      </c>
      <c r="Q3009" s="26">
        <v>5200</v>
      </c>
      <c r="R3009">
        <v>12740</v>
      </c>
      <c r="S3009">
        <v>7880</v>
      </c>
      <c r="T3009" s="27">
        <f t="shared" si="185"/>
        <v>25820</v>
      </c>
      <c r="U3009" s="46" t="str">
        <f t="shared" si="186"/>
        <v>ME</v>
      </c>
      <c r="V3009">
        <f t="shared" si="187"/>
        <v>102590.99030898027</v>
      </c>
    </row>
    <row r="3010" spans="1:22" x14ac:dyDescent="0.2">
      <c r="A3010" s="24">
        <v>23015</v>
      </c>
      <c r="B3010" s="25" t="s">
        <v>3228</v>
      </c>
      <c r="C3010" s="46">
        <v>1315</v>
      </c>
      <c r="D3010" s="46">
        <v>0</v>
      </c>
      <c r="E3010" s="53">
        <v>256</v>
      </c>
      <c r="F3010" s="54">
        <v>1187.8</v>
      </c>
      <c r="G3010" s="46">
        <v>0</v>
      </c>
      <c r="H3010" s="53">
        <v>128.80000000000001</v>
      </c>
      <c r="I3010" s="54"/>
      <c r="J3010" s="46">
        <v>25.275510000000001</v>
      </c>
      <c r="K3010" s="54">
        <v>20.886710000000001</v>
      </c>
      <c r="L3010" s="46">
        <v>19.126390000000001</v>
      </c>
      <c r="M3010" s="53">
        <f t="shared" si="184"/>
        <v>1.7603200000000001</v>
      </c>
      <c r="N3010" s="11">
        <v>3.890739602630497</v>
      </c>
      <c r="O3010" s="11">
        <v>3.562830289133899</v>
      </c>
      <c r="P3010" s="11">
        <v>0.32790931349659741</v>
      </c>
      <c r="Q3010" s="26">
        <v>4870</v>
      </c>
      <c r="R3010">
        <v>10810</v>
      </c>
      <c r="S3010">
        <v>1180</v>
      </c>
      <c r="T3010" s="27">
        <f t="shared" si="185"/>
        <v>16860</v>
      </c>
      <c r="U3010" s="46" t="str">
        <f t="shared" si="186"/>
        <v>ME</v>
      </c>
      <c r="V3010">
        <f t="shared" si="187"/>
        <v>65597.869700350173</v>
      </c>
    </row>
    <row r="3011" spans="1:22" x14ac:dyDescent="0.2">
      <c r="A3011" s="24">
        <v>48113</v>
      </c>
      <c r="B3011" s="25" t="s">
        <v>3229</v>
      </c>
      <c r="C3011" s="46">
        <v>1517</v>
      </c>
      <c r="D3011" s="46">
        <v>2288</v>
      </c>
      <c r="E3011" s="53">
        <v>1344</v>
      </c>
      <c r="F3011" s="54">
        <v>1317.62</v>
      </c>
      <c r="G3011" s="46">
        <v>2088.62</v>
      </c>
      <c r="H3011" s="53">
        <v>1144.6199999999999</v>
      </c>
      <c r="I3011" s="54"/>
      <c r="J3011" s="46">
        <v>25.263439999999999</v>
      </c>
      <c r="K3011" s="54">
        <v>11.4861</v>
      </c>
      <c r="L3011" s="46">
        <v>15.525309999999999</v>
      </c>
      <c r="M3011" s="53">
        <f t="shared" si="184"/>
        <v>-4.0392099999999989</v>
      </c>
      <c r="N3011" s="11">
        <v>2.1396105059041921</v>
      </c>
      <c r="O3011" s="11">
        <v>2.8920274404209798</v>
      </c>
      <c r="P3011" s="11">
        <v>-0.75241693451678726</v>
      </c>
      <c r="Q3011" s="26">
        <v>20120</v>
      </c>
      <c r="R3011">
        <v>27900</v>
      </c>
      <c r="S3011">
        <v>73770</v>
      </c>
      <c r="T3011" s="27">
        <f t="shared" si="185"/>
        <v>121790</v>
      </c>
      <c r="U3011" s="46" t="str">
        <f t="shared" si="186"/>
        <v>TX</v>
      </c>
      <c r="V3011">
        <f t="shared" si="187"/>
        <v>260583.16351407155</v>
      </c>
    </row>
    <row r="3012" spans="1:22" x14ac:dyDescent="0.2">
      <c r="A3012" s="24">
        <v>51001</v>
      </c>
      <c r="B3012" s="25" t="s">
        <v>3230</v>
      </c>
      <c r="C3012" s="46">
        <v>691</v>
      </c>
      <c r="D3012" s="46">
        <v>890</v>
      </c>
      <c r="E3012" s="53">
        <v>217</v>
      </c>
      <c r="F3012" s="54">
        <v>369.88</v>
      </c>
      <c r="G3012" s="46">
        <v>568.88</v>
      </c>
      <c r="H3012" s="53">
        <v>0</v>
      </c>
      <c r="I3012" s="54">
        <v>24.809419999999999</v>
      </c>
      <c r="J3012" s="46">
        <v>24.809419999999999</v>
      </c>
      <c r="K3012" s="54">
        <v>11.92379</v>
      </c>
      <c r="L3012" s="46">
        <v>20.951709999999999</v>
      </c>
      <c r="M3012" s="53">
        <f t="shared" si="184"/>
        <v>-9.0279199999999982</v>
      </c>
      <c r="N3012" s="11">
        <v>2.2211426292819452</v>
      </c>
      <c r="O3012" s="11">
        <v>3.9028476883065548</v>
      </c>
      <c r="P3012" s="11">
        <v>-1.6817050590246101</v>
      </c>
      <c r="Q3012" s="26">
        <v>54460</v>
      </c>
      <c r="R3012">
        <v>42760</v>
      </c>
      <c r="S3012">
        <v>0</v>
      </c>
      <c r="T3012" s="27">
        <f t="shared" si="185"/>
        <v>97220</v>
      </c>
      <c r="U3012" s="46" t="str">
        <f t="shared" si="186"/>
        <v>VA</v>
      </c>
      <c r="V3012">
        <f t="shared" si="187"/>
        <v>215939.48641879071</v>
      </c>
    </row>
    <row r="3013" spans="1:22" x14ac:dyDescent="0.2">
      <c r="A3013" s="24">
        <v>23011</v>
      </c>
      <c r="B3013" s="25" t="s">
        <v>3231</v>
      </c>
      <c r="C3013" s="46">
        <v>772</v>
      </c>
      <c r="D3013" s="46">
        <v>0</v>
      </c>
      <c r="E3013" s="53">
        <v>189</v>
      </c>
      <c r="F3013" s="54">
        <v>674.14</v>
      </c>
      <c r="G3013" s="46">
        <v>0</v>
      </c>
      <c r="H3013" s="53">
        <v>91.14</v>
      </c>
      <c r="I3013" s="54"/>
      <c r="J3013" s="46">
        <v>24.244890000000002</v>
      </c>
      <c r="K3013" s="54">
        <v>21.725519999999999</v>
      </c>
      <c r="L3013" s="46">
        <v>20.15455</v>
      </c>
      <c r="M3013" s="53">
        <f t="shared" si="184"/>
        <v>1.5709699999999991</v>
      </c>
      <c r="N3013" s="11">
        <v>4.046991654106411</v>
      </c>
      <c r="O3013" s="11">
        <v>3.754354125575377</v>
      </c>
      <c r="P3013" s="11">
        <v>0.29263752853103381</v>
      </c>
      <c r="Q3013" s="26">
        <v>18450</v>
      </c>
      <c r="R3013">
        <v>42330</v>
      </c>
      <c r="S3013">
        <v>2470</v>
      </c>
      <c r="T3013" s="27">
        <f t="shared" si="185"/>
        <v>63250</v>
      </c>
      <c r="U3013" s="46" t="str">
        <f t="shared" si="186"/>
        <v>ME</v>
      </c>
      <c r="V3013">
        <f t="shared" si="187"/>
        <v>255972.22212223051</v>
      </c>
    </row>
    <row r="3014" spans="1:22" x14ac:dyDescent="0.2">
      <c r="A3014" s="24">
        <v>22073</v>
      </c>
      <c r="B3014" s="25" t="s">
        <v>3232</v>
      </c>
      <c r="C3014" s="46">
        <v>995</v>
      </c>
      <c r="D3014" s="46">
        <v>1239</v>
      </c>
      <c r="E3014" s="53">
        <v>523</v>
      </c>
      <c r="F3014" s="54">
        <v>639.5</v>
      </c>
      <c r="G3014" s="46">
        <v>883.5</v>
      </c>
      <c r="H3014" s="53">
        <v>167.5</v>
      </c>
      <c r="I3014" s="54"/>
      <c r="J3014" s="46">
        <v>23.910910000000001</v>
      </c>
      <c r="K3014" s="54">
        <v>11.1274</v>
      </c>
      <c r="L3014" s="46">
        <v>16.07404</v>
      </c>
      <c r="M3014" s="53">
        <f t="shared" si="184"/>
        <v>-4.9466400000000004</v>
      </c>
      <c r="N3014" s="11">
        <v>2.072792500796468</v>
      </c>
      <c r="O3014" s="11">
        <v>2.994243899698263</v>
      </c>
      <c r="P3014" s="11">
        <v>-0.92145139890179562</v>
      </c>
      <c r="Q3014" s="26">
        <v>60590</v>
      </c>
      <c r="R3014">
        <v>8030</v>
      </c>
      <c r="S3014">
        <v>0</v>
      </c>
      <c r="T3014" s="27">
        <f t="shared" si="185"/>
        <v>68620</v>
      </c>
      <c r="U3014" s="46" t="str">
        <f t="shared" si="186"/>
        <v>LA</v>
      </c>
      <c r="V3014">
        <f t="shared" si="187"/>
        <v>142235.02140465364</v>
      </c>
    </row>
    <row r="3015" spans="1:22" x14ac:dyDescent="0.2">
      <c r="A3015" s="24">
        <v>20173</v>
      </c>
      <c r="B3015" s="25" t="s">
        <v>3233</v>
      </c>
      <c r="C3015" s="46">
        <v>1076</v>
      </c>
      <c r="D3015" s="46">
        <v>1329</v>
      </c>
      <c r="E3015" s="53">
        <v>506</v>
      </c>
      <c r="F3015" s="54">
        <v>978.54</v>
      </c>
      <c r="G3015" s="46">
        <v>1231.54</v>
      </c>
      <c r="H3015" s="53">
        <v>408.54</v>
      </c>
      <c r="I3015" s="54">
        <v>23.290469999999999</v>
      </c>
      <c r="J3015" s="46">
        <v>23.290469999999999</v>
      </c>
      <c r="K3015" s="54">
        <v>14.57033</v>
      </c>
      <c r="L3015" s="46">
        <v>12.159739999999999</v>
      </c>
      <c r="M3015" s="53">
        <f t="shared" si="184"/>
        <v>2.4105900000000009</v>
      </c>
      <c r="N3015" s="11">
        <v>2.7141354456683322</v>
      </c>
      <c r="O3015" s="11">
        <v>2.2650949802860358</v>
      </c>
      <c r="P3015" s="11">
        <v>0.44904046538229592</v>
      </c>
      <c r="Q3015" s="26">
        <v>325440</v>
      </c>
      <c r="R3015">
        <v>5350</v>
      </c>
      <c r="S3015">
        <v>161710</v>
      </c>
      <c r="T3015" s="27">
        <f t="shared" si="185"/>
        <v>492500</v>
      </c>
      <c r="U3015" s="46" t="str">
        <f t="shared" si="186"/>
        <v>KS</v>
      </c>
      <c r="V3015">
        <f t="shared" si="187"/>
        <v>1336711.7069916537</v>
      </c>
    </row>
    <row r="3016" spans="1:22" x14ac:dyDescent="0.2">
      <c r="A3016" s="24">
        <v>48439</v>
      </c>
      <c r="B3016" s="25" t="s">
        <v>3234</v>
      </c>
      <c r="C3016" s="46">
        <v>2298</v>
      </c>
      <c r="D3016" s="46">
        <v>2298</v>
      </c>
      <c r="E3016" s="53">
        <v>2298</v>
      </c>
      <c r="F3016" s="54">
        <v>2098.62</v>
      </c>
      <c r="G3016" s="46">
        <v>2098.62</v>
      </c>
      <c r="H3016" s="53">
        <v>2098.62</v>
      </c>
      <c r="I3016" s="54"/>
      <c r="J3016" s="46">
        <v>22.851700000000001</v>
      </c>
      <c r="K3016" s="54">
        <v>11.4861</v>
      </c>
      <c r="L3016" s="46">
        <v>15.157959999999999</v>
      </c>
      <c r="M3016" s="53">
        <f t="shared" si="184"/>
        <v>-3.6718599999999988</v>
      </c>
      <c r="N3016" s="11">
        <v>2.1396105059041921</v>
      </c>
      <c r="O3016" s="11">
        <v>2.823598128527133</v>
      </c>
      <c r="P3016" s="11">
        <v>-0.68398762262294122</v>
      </c>
      <c r="Q3016" s="26">
        <v>10840</v>
      </c>
      <c r="R3016">
        <v>30390</v>
      </c>
      <c r="S3016">
        <v>148890</v>
      </c>
      <c r="T3016" s="27">
        <f t="shared" si="185"/>
        <v>190120</v>
      </c>
      <c r="U3016" s="46" t="str">
        <f t="shared" si="186"/>
        <v>TX</v>
      </c>
      <c r="V3016">
        <f t="shared" si="187"/>
        <v>406782.74938250502</v>
      </c>
    </row>
    <row r="3017" spans="1:22" x14ac:dyDescent="0.2">
      <c r="A3017" s="24">
        <v>48367</v>
      </c>
      <c r="B3017" s="25" t="s">
        <v>3235</v>
      </c>
      <c r="C3017" s="46">
        <v>1760</v>
      </c>
      <c r="D3017" s="46">
        <v>1760</v>
      </c>
      <c r="E3017" s="53">
        <v>1760</v>
      </c>
      <c r="F3017" s="54">
        <v>1560.62</v>
      </c>
      <c r="G3017" s="46">
        <v>1560.62</v>
      </c>
      <c r="H3017" s="53">
        <v>1560.62</v>
      </c>
      <c r="I3017" s="54"/>
      <c r="J3017" s="46">
        <v>22.805319999999998</v>
      </c>
      <c r="K3017" s="54">
        <v>11.4861</v>
      </c>
      <c r="L3017" s="46">
        <v>15.11565</v>
      </c>
      <c r="M3017" s="53">
        <f t="shared" si="184"/>
        <v>-3.6295500000000001</v>
      </c>
      <c r="N3017" s="11">
        <v>2.1396105059041921</v>
      </c>
      <c r="O3017" s="11">
        <v>2.815716696143225</v>
      </c>
      <c r="P3017" s="11">
        <v>-0.6761061902390334</v>
      </c>
      <c r="Q3017" s="26">
        <v>15540</v>
      </c>
      <c r="R3017">
        <v>47510</v>
      </c>
      <c r="S3017">
        <v>354880</v>
      </c>
      <c r="T3017" s="27">
        <f t="shared" si="185"/>
        <v>417930</v>
      </c>
      <c r="U3017" s="46" t="str">
        <f t="shared" si="186"/>
        <v>TX</v>
      </c>
      <c r="V3017">
        <f t="shared" si="187"/>
        <v>894207.41873253905</v>
      </c>
    </row>
    <row r="3018" spans="1:22" x14ac:dyDescent="0.2">
      <c r="A3018" s="24">
        <v>48213</v>
      </c>
      <c r="B3018" s="25" t="s">
        <v>3236</v>
      </c>
      <c r="C3018" s="46">
        <v>1016</v>
      </c>
      <c r="D3018" s="46">
        <v>1016</v>
      </c>
      <c r="E3018" s="53">
        <v>1016</v>
      </c>
      <c r="F3018" s="54">
        <v>816.62</v>
      </c>
      <c r="G3018" s="46">
        <v>816.62</v>
      </c>
      <c r="H3018" s="53">
        <v>816.62</v>
      </c>
      <c r="I3018" s="54"/>
      <c r="J3018" s="46">
        <v>21.644449999999999</v>
      </c>
      <c r="K3018" s="54">
        <v>11.4861</v>
      </c>
      <c r="L3018" s="46">
        <v>15.234349999999999</v>
      </c>
      <c r="M3018" s="53">
        <f t="shared" si="184"/>
        <v>-3.7482499999999987</v>
      </c>
      <c r="N3018" s="11">
        <v>2.1396105059041921</v>
      </c>
      <c r="O3018" s="11">
        <v>2.8378279233701189</v>
      </c>
      <c r="P3018" s="11">
        <v>-0.69821741746592725</v>
      </c>
      <c r="Q3018" s="26">
        <v>25100</v>
      </c>
      <c r="R3018">
        <v>219640</v>
      </c>
      <c r="S3018">
        <v>11570</v>
      </c>
      <c r="T3018" s="27">
        <f t="shared" si="185"/>
        <v>256310</v>
      </c>
      <c r="U3018" s="46" t="str">
        <f t="shared" si="186"/>
        <v>TX</v>
      </c>
      <c r="V3018">
        <f t="shared" si="187"/>
        <v>548403.56876830349</v>
      </c>
    </row>
    <row r="3019" spans="1:22" x14ac:dyDescent="0.2">
      <c r="A3019" s="24">
        <v>23027</v>
      </c>
      <c r="B3019" s="25" t="s">
        <v>3237</v>
      </c>
      <c r="C3019" s="46">
        <v>0</v>
      </c>
      <c r="D3019" s="46">
        <v>0</v>
      </c>
      <c r="E3019" s="53">
        <v>245</v>
      </c>
      <c r="F3019" s="54">
        <v>0</v>
      </c>
      <c r="G3019" s="46">
        <v>0</v>
      </c>
      <c r="H3019" s="53">
        <v>137.13999999999999</v>
      </c>
      <c r="I3019" s="54"/>
      <c r="J3019" s="46">
        <v>21.484500000000001</v>
      </c>
      <c r="K3019" s="54">
        <v>20.38739</v>
      </c>
      <c r="L3019" s="46">
        <v>18.619209999999999</v>
      </c>
      <c r="M3019" s="53">
        <f t="shared" si="184"/>
        <v>1.768180000000001</v>
      </c>
      <c r="N3019" s="11">
        <v>3.7977271512494291</v>
      </c>
      <c r="O3019" s="11">
        <v>3.468353690777235</v>
      </c>
      <c r="P3019" s="11">
        <v>0.32937346047219479</v>
      </c>
      <c r="Q3019" s="26">
        <v>13130</v>
      </c>
      <c r="R3019">
        <v>20510</v>
      </c>
      <c r="S3019">
        <v>1260</v>
      </c>
      <c r="T3019" s="27">
        <f t="shared" si="185"/>
        <v>34900</v>
      </c>
      <c r="U3019" s="46" t="str">
        <f t="shared" si="186"/>
        <v>ME</v>
      </c>
      <c r="V3019">
        <f t="shared" si="187"/>
        <v>132540.67757860507</v>
      </c>
    </row>
    <row r="3020" spans="1:22" x14ac:dyDescent="0.2">
      <c r="A3020" s="24">
        <v>42093</v>
      </c>
      <c r="B3020" s="25" t="s">
        <v>3238</v>
      </c>
      <c r="C3020" s="46">
        <v>1064</v>
      </c>
      <c r="D3020" s="46">
        <v>1508</v>
      </c>
      <c r="E3020" s="53">
        <v>258</v>
      </c>
      <c r="F3020" s="54">
        <v>492.66</v>
      </c>
      <c r="G3020" s="46">
        <v>936.66</v>
      </c>
      <c r="H3020" s="53">
        <v>0</v>
      </c>
      <c r="I3020" s="54">
        <v>21.26521</v>
      </c>
      <c r="J3020" s="46">
        <v>21.26521</v>
      </c>
      <c r="K3020" s="54">
        <v>25.112570000000002</v>
      </c>
      <c r="L3020" s="46">
        <v>23.267530000000001</v>
      </c>
      <c r="M3020" s="53">
        <f t="shared" ref="M3020:M3080" si="188">K3020-L3020</f>
        <v>1.8450400000000009</v>
      </c>
      <c r="N3020" s="11">
        <v>4.677925370861689</v>
      </c>
      <c r="O3020" s="11">
        <v>4.3342345647731566</v>
      </c>
      <c r="P3020" s="11">
        <v>0.34369080608853081</v>
      </c>
      <c r="Q3020" s="26">
        <v>21570</v>
      </c>
      <c r="R3020">
        <v>27230</v>
      </c>
      <c r="S3020">
        <v>330</v>
      </c>
      <c r="T3020" s="27">
        <f t="shared" ref="T3020:T3080" si="189">SUM(Q3020:S3020)</f>
        <v>49130</v>
      </c>
      <c r="U3020" s="46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">
      <c r="A3021" s="24">
        <v>22069</v>
      </c>
      <c r="B3021" s="25" t="s">
        <v>3239</v>
      </c>
      <c r="C3021" s="46">
        <v>614</v>
      </c>
      <c r="D3021" s="46">
        <v>675</v>
      </c>
      <c r="E3021" s="53">
        <v>299</v>
      </c>
      <c r="F3021" s="54">
        <v>270.10000000000002</v>
      </c>
      <c r="G3021" s="46">
        <v>331.1</v>
      </c>
      <c r="H3021" s="53">
        <v>0</v>
      </c>
      <c r="I3021" s="54">
        <v>21.012060000000002</v>
      </c>
      <c r="J3021" s="46">
        <v>21.012060000000002</v>
      </c>
      <c r="K3021" s="54">
        <v>11.49399</v>
      </c>
      <c r="L3021" s="46">
        <v>16.69659</v>
      </c>
      <c r="M3021" s="53">
        <f t="shared" si="188"/>
        <v>-5.2026000000000003</v>
      </c>
      <c r="N3021" s="11">
        <v>2.1410802412270238</v>
      </c>
      <c r="O3021" s="11">
        <v>3.110211418738726</v>
      </c>
      <c r="P3021" s="11">
        <v>-0.9691311775117013</v>
      </c>
      <c r="Q3021" s="26">
        <v>39720</v>
      </c>
      <c r="R3021">
        <v>90990</v>
      </c>
      <c r="S3021">
        <v>300</v>
      </c>
      <c r="T3021" s="27">
        <f t="shared" si="189"/>
        <v>131010</v>
      </c>
      <c r="U3021" s="46" t="str">
        <f t="shared" si="190"/>
        <v>LA</v>
      </c>
      <c r="V3021">
        <f t="shared" si="191"/>
        <v>280502.92240315239</v>
      </c>
    </row>
    <row r="3022" spans="1:22" x14ac:dyDescent="0.2">
      <c r="A3022" s="24">
        <v>13223</v>
      </c>
      <c r="B3022" s="25" t="s">
        <v>3240</v>
      </c>
      <c r="C3022" s="46">
        <v>3566</v>
      </c>
      <c r="D3022" s="46">
        <v>4609</v>
      </c>
      <c r="E3022" s="53">
        <v>2854</v>
      </c>
      <c r="F3022" s="54">
        <v>3084.64</v>
      </c>
      <c r="G3022" s="46">
        <v>4127.6400000000003</v>
      </c>
      <c r="H3022" s="53">
        <v>2372.64</v>
      </c>
      <c r="I3022" s="54"/>
      <c r="J3022" s="46">
        <v>20.883410000000001</v>
      </c>
      <c r="K3022" s="54">
        <v>12.256</v>
      </c>
      <c r="L3022" s="46">
        <v>21.882439999999999</v>
      </c>
      <c r="M3022" s="53">
        <f t="shared" si="188"/>
        <v>-9.6264399999999988</v>
      </c>
      <c r="N3022" s="11">
        <v>2.2830261237810729</v>
      </c>
      <c r="O3022" s="11">
        <v>4.076222435710827</v>
      </c>
      <c r="P3022" s="11">
        <v>-1.793196311929754</v>
      </c>
      <c r="Q3022" s="26">
        <v>20</v>
      </c>
      <c r="R3022">
        <v>24500</v>
      </c>
      <c r="S3022">
        <v>8610</v>
      </c>
      <c r="T3022" s="27">
        <f t="shared" si="189"/>
        <v>33130</v>
      </c>
      <c r="U3022" s="46" t="str">
        <f t="shared" si="190"/>
        <v>GA</v>
      </c>
      <c r="V3022">
        <f t="shared" si="191"/>
        <v>75636.655480866946</v>
      </c>
    </row>
    <row r="3023" spans="1:22" x14ac:dyDescent="0.2">
      <c r="A3023" s="24">
        <v>13135</v>
      </c>
      <c r="B3023" s="25" t="s">
        <v>3241</v>
      </c>
      <c r="C3023" s="46">
        <v>1640</v>
      </c>
      <c r="D3023" s="46">
        <v>4796</v>
      </c>
      <c r="E3023" s="53">
        <v>794</v>
      </c>
      <c r="F3023" s="54">
        <v>1298.54</v>
      </c>
      <c r="G3023" s="46">
        <v>4454.54</v>
      </c>
      <c r="H3023" s="53">
        <v>452.54</v>
      </c>
      <c r="I3023" s="54"/>
      <c r="J3023" s="46">
        <v>19.828209999999999</v>
      </c>
      <c r="K3023" s="54">
        <v>11.54903</v>
      </c>
      <c r="L3023" s="46">
        <v>18.87236</v>
      </c>
      <c r="M3023" s="53">
        <f t="shared" si="188"/>
        <v>-7.3233300000000003</v>
      </c>
      <c r="N3023" s="11">
        <v>2.1513329956210279</v>
      </c>
      <c r="O3023" s="11">
        <v>3.515510027529452</v>
      </c>
      <c r="P3023" s="11">
        <v>-1.3641770319084241</v>
      </c>
      <c r="Q3023" s="26">
        <v>30</v>
      </c>
      <c r="R3023">
        <v>25740</v>
      </c>
      <c r="S3023">
        <v>7820</v>
      </c>
      <c r="T3023" s="27">
        <f t="shared" si="189"/>
        <v>33590</v>
      </c>
      <c r="U3023" s="46" t="str">
        <f t="shared" si="190"/>
        <v>GA</v>
      </c>
      <c r="V3023">
        <f t="shared" si="191"/>
        <v>72263.275322910325</v>
      </c>
    </row>
    <row r="3024" spans="1:22" x14ac:dyDescent="0.2">
      <c r="A3024" s="24">
        <v>48429</v>
      </c>
      <c r="B3024" s="25" t="s">
        <v>3242</v>
      </c>
      <c r="C3024" s="46">
        <v>455</v>
      </c>
      <c r="D3024" s="46">
        <v>455</v>
      </c>
      <c r="E3024" s="53">
        <v>455</v>
      </c>
      <c r="F3024" s="54">
        <v>255.62</v>
      </c>
      <c r="G3024" s="46">
        <v>255.62</v>
      </c>
      <c r="H3024" s="53">
        <v>255.62</v>
      </c>
      <c r="I3024" s="54"/>
      <c r="J3024" s="46">
        <v>19.802499999999998</v>
      </c>
      <c r="K3024" s="54">
        <v>11.4861</v>
      </c>
      <c r="L3024" s="46">
        <v>15.306839999999999</v>
      </c>
      <c r="M3024" s="53">
        <f t="shared" si="188"/>
        <v>-3.8207399999999989</v>
      </c>
      <c r="N3024" s="11">
        <v>2.1396105059041921</v>
      </c>
      <c r="O3024" s="11">
        <v>2.8513312330725422</v>
      </c>
      <c r="P3024" s="11">
        <v>-0.71172072716834966</v>
      </c>
      <c r="Q3024" s="26">
        <v>13080</v>
      </c>
      <c r="R3024">
        <v>1300</v>
      </c>
      <c r="S3024">
        <v>317210</v>
      </c>
      <c r="T3024" s="27">
        <f t="shared" si="189"/>
        <v>331590</v>
      </c>
      <c r="U3024" s="46" t="str">
        <f t="shared" si="190"/>
        <v>TX</v>
      </c>
      <c r="V3024">
        <f t="shared" si="191"/>
        <v>709473.44765277102</v>
      </c>
    </row>
    <row r="3025" spans="1:22" x14ac:dyDescent="0.2">
      <c r="A3025" s="24">
        <v>5139</v>
      </c>
      <c r="B3025" s="25" t="s">
        <v>3243</v>
      </c>
      <c r="C3025" s="46">
        <v>456</v>
      </c>
      <c r="D3025" s="46">
        <v>340</v>
      </c>
      <c r="E3025" s="53">
        <v>364</v>
      </c>
      <c r="F3025" s="54">
        <v>50.78</v>
      </c>
      <c r="G3025" s="46">
        <v>0</v>
      </c>
      <c r="H3025" s="53">
        <v>0</v>
      </c>
      <c r="I3025" s="54"/>
      <c r="J3025" s="46">
        <v>19.57658</v>
      </c>
      <c r="K3025" s="54">
        <v>11.444900000000001</v>
      </c>
      <c r="L3025" s="46">
        <v>16.94577</v>
      </c>
      <c r="M3025" s="53">
        <f t="shared" si="188"/>
        <v>-5.500869999999999</v>
      </c>
      <c r="N3025" s="11">
        <v>2.1319358423679828</v>
      </c>
      <c r="O3025" s="11">
        <v>3.1566282308734981</v>
      </c>
      <c r="P3025" s="11">
        <v>-1.024692388505515</v>
      </c>
      <c r="Q3025" s="26">
        <v>570</v>
      </c>
      <c r="R3025">
        <v>10040</v>
      </c>
      <c r="S3025">
        <v>10</v>
      </c>
      <c r="T3025" s="27">
        <f t="shared" si="189"/>
        <v>10620</v>
      </c>
      <c r="U3025" s="46" t="str">
        <f t="shared" si="190"/>
        <v>AR</v>
      </c>
      <c r="V3025">
        <f t="shared" si="191"/>
        <v>22641.158645947977</v>
      </c>
    </row>
    <row r="3026" spans="1:22" x14ac:dyDescent="0.2">
      <c r="A3026" s="24">
        <v>23023</v>
      </c>
      <c r="B3026" s="25" t="s">
        <v>3244</v>
      </c>
      <c r="C3026" s="46">
        <v>1592</v>
      </c>
      <c r="D3026" s="46">
        <v>0</v>
      </c>
      <c r="E3026" s="53">
        <v>569</v>
      </c>
      <c r="F3026" s="54">
        <v>1441.4</v>
      </c>
      <c r="G3026" s="46">
        <v>0</v>
      </c>
      <c r="H3026" s="53">
        <v>418.4</v>
      </c>
      <c r="I3026" s="54"/>
      <c r="J3026" s="46">
        <v>19.012180000000001</v>
      </c>
      <c r="K3026" s="54">
        <v>22.24747</v>
      </c>
      <c r="L3026" s="46">
        <v>20.607510000000001</v>
      </c>
      <c r="M3026" s="53">
        <f t="shared" si="188"/>
        <v>1.6399599999999985</v>
      </c>
      <c r="N3026" s="11">
        <v>4.1442195820851584</v>
      </c>
      <c r="O3026" s="11">
        <v>3.8387307176957979</v>
      </c>
      <c r="P3026" s="11">
        <v>0.30548886438936068</v>
      </c>
      <c r="Q3026" s="26">
        <v>1190</v>
      </c>
      <c r="R3026">
        <v>9330</v>
      </c>
      <c r="S3026">
        <v>590</v>
      </c>
      <c r="T3026" s="27">
        <f t="shared" si="189"/>
        <v>11110</v>
      </c>
      <c r="U3026" s="46" t="str">
        <f t="shared" si="190"/>
        <v>ME</v>
      </c>
      <c r="V3026">
        <f t="shared" si="191"/>
        <v>46042.27955696611</v>
      </c>
    </row>
    <row r="3027" spans="1:22" x14ac:dyDescent="0.2">
      <c r="A3027" s="24">
        <v>13067</v>
      </c>
      <c r="B3027" s="25" t="s">
        <v>3245</v>
      </c>
      <c r="C3027" s="46">
        <v>460</v>
      </c>
      <c r="D3027" s="46">
        <v>1748</v>
      </c>
      <c r="E3027" s="53">
        <v>14</v>
      </c>
      <c r="F3027" s="54">
        <v>0</v>
      </c>
      <c r="G3027" s="46">
        <v>1266.68</v>
      </c>
      <c r="H3027" s="53">
        <v>0</v>
      </c>
      <c r="I3027" s="54"/>
      <c r="J3027" s="46">
        <v>18.634239999999998</v>
      </c>
      <c r="K3027" s="54">
        <v>12.070679999999999</v>
      </c>
      <c r="L3027" s="46">
        <v>22.65823</v>
      </c>
      <c r="M3027" s="53">
        <f t="shared" si="188"/>
        <v>-10.58755</v>
      </c>
      <c r="N3027" s="11">
        <v>2.2485050401274251</v>
      </c>
      <c r="O3027" s="11">
        <v>4.2207352324281997</v>
      </c>
      <c r="P3027" s="11">
        <v>-1.972230192300775</v>
      </c>
      <c r="Q3027" s="26">
        <v>30</v>
      </c>
      <c r="R3027">
        <v>9510</v>
      </c>
      <c r="S3027">
        <v>2390</v>
      </c>
      <c r="T3027" s="27">
        <f t="shared" si="189"/>
        <v>11930</v>
      </c>
      <c r="U3027" s="46" t="str">
        <f t="shared" si="190"/>
        <v>GA</v>
      </c>
      <c r="V3027">
        <f t="shared" si="191"/>
        <v>26824.665128720182</v>
      </c>
    </row>
    <row r="3028" spans="1:22" x14ac:dyDescent="0.2">
      <c r="A3028" s="24">
        <v>46093</v>
      </c>
      <c r="B3028" s="25" t="s">
        <v>3246</v>
      </c>
      <c r="C3028" s="46">
        <v>230</v>
      </c>
      <c r="D3028" s="46">
        <v>230</v>
      </c>
      <c r="E3028" s="53">
        <v>230</v>
      </c>
      <c r="F3028" s="54">
        <v>53.399990000000003</v>
      </c>
      <c r="G3028" s="46">
        <v>53.399990000000003</v>
      </c>
      <c r="H3028" s="53">
        <v>53.399990000000003</v>
      </c>
      <c r="I3028" s="54">
        <v>18.227329999999998</v>
      </c>
      <c r="J3028" s="46">
        <v>18.227329999999998</v>
      </c>
      <c r="K3028" s="54">
        <v>13.81776</v>
      </c>
      <c r="L3028" s="46">
        <v>11.87002</v>
      </c>
      <c r="M3028" s="53">
        <f t="shared" si="188"/>
        <v>1.9477399999999996</v>
      </c>
      <c r="N3028" s="11">
        <v>2.5739480297109298</v>
      </c>
      <c r="O3028" s="11">
        <v>2.2111264482542272</v>
      </c>
      <c r="P3028" s="11">
        <v>0.36282158145670251</v>
      </c>
      <c r="Q3028" s="26">
        <v>350</v>
      </c>
      <c r="R3028">
        <v>1250</v>
      </c>
      <c r="S3028">
        <v>8050</v>
      </c>
      <c r="T3028" s="27">
        <f t="shared" si="189"/>
        <v>9650</v>
      </c>
      <c r="U3028" s="46" t="str">
        <f t="shared" si="190"/>
        <v>SD</v>
      </c>
      <c r="V3028">
        <f t="shared" si="191"/>
        <v>24838.598486710474</v>
      </c>
    </row>
    <row r="3029" spans="1:22" x14ac:dyDescent="0.2">
      <c r="A3029" s="24">
        <v>6021</v>
      </c>
      <c r="B3029" s="25" t="s">
        <v>3247</v>
      </c>
      <c r="C3029" s="46">
        <v>1734</v>
      </c>
      <c r="D3029" s="46">
        <v>2083</v>
      </c>
      <c r="E3029" s="53">
        <v>193</v>
      </c>
      <c r="F3029" s="54">
        <v>0</v>
      </c>
      <c r="G3029" s="46">
        <v>82.600099999999998</v>
      </c>
      <c r="H3029" s="53">
        <v>0</v>
      </c>
      <c r="I3029" s="54">
        <v>16.961539999999999</v>
      </c>
      <c r="J3029" s="46">
        <v>16.961539999999999</v>
      </c>
      <c r="K3029" s="54">
        <v>47.904629999999997</v>
      </c>
      <c r="L3029" s="46">
        <v>35.924329999999998</v>
      </c>
      <c r="M3029" s="53">
        <f t="shared" si="188"/>
        <v>11.9803</v>
      </c>
      <c r="N3029" s="11">
        <v>8.9235902203056856</v>
      </c>
      <c r="O3029" s="11">
        <v>6.6919210076152167</v>
      </c>
      <c r="P3029" s="11">
        <v>2.231669212690468</v>
      </c>
      <c r="Q3029" s="26">
        <v>64190</v>
      </c>
      <c r="R3029">
        <v>23910</v>
      </c>
      <c r="S3029">
        <v>231770</v>
      </c>
      <c r="T3029" s="27">
        <f t="shared" si="189"/>
        <v>319870</v>
      </c>
      <c r="U3029" s="46" t="str">
        <f t="shared" si="190"/>
        <v>CA</v>
      </c>
      <c r="V3029">
        <f t="shared" si="191"/>
        <v>2854388.8037691796</v>
      </c>
    </row>
    <row r="3030" spans="1:22" x14ac:dyDescent="0.2">
      <c r="A3030" s="24">
        <v>48139</v>
      </c>
      <c r="B3030" s="25" t="s">
        <v>3248</v>
      </c>
      <c r="C3030" s="46">
        <v>1253</v>
      </c>
      <c r="D3030" s="46">
        <v>1253</v>
      </c>
      <c r="E3030" s="53">
        <v>1253</v>
      </c>
      <c r="F3030" s="54">
        <v>1053.6199999999999</v>
      </c>
      <c r="G3030" s="46">
        <v>1053.6199999999999</v>
      </c>
      <c r="H3030" s="53">
        <v>1053.6199999999999</v>
      </c>
      <c r="I3030" s="54"/>
      <c r="J3030" s="46">
        <v>15.06213</v>
      </c>
      <c r="K3030" s="54">
        <v>11.4861</v>
      </c>
      <c r="L3030" s="46">
        <v>15.26848</v>
      </c>
      <c r="M3030" s="53">
        <f t="shared" si="188"/>
        <v>-3.7823799999999999</v>
      </c>
      <c r="N3030" s="11">
        <v>2.1396105059041921</v>
      </c>
      <c r="O3030" s="11">
        <v>2.8441855997412562</v>
      </c>
      <c r="P3030" s="11">
        <v>-0.70457509383706374</v>
      </c>
      <c r="Q3030" s="26">
        <v>131620</v>
      </c>
      <c r="R3030">
        <v>96480</v>
      </c>
      <c r="S3030">
        <v>238590</v>
      </c>
      <c r="T3030" s="27">
        <f t="shared" si="189"/>
        <v>466690</v>
      </c>
      <c r="U3030" s="46" t="str">
        <f t="shared" si="190"/>
        <v>TX</v>
      </c>
      <c r="V3030">
        <f t="shared" si="191"/>
        <v>998534.82700042741</v>
      </c>
    </row>
    <row r="3031" spans="1:22" x14ac:dyDescent="0.2">
      <c r="A3031" s="24">
        <v>22017</v>
      </c>
      <c r="B3031" s="25" t="s">
        <v>3249</v>
      </c>
      <c r="C3031" s="46">
        <v>998</v>
      </c>
      <c r="D3031" s="46">
        <v>998</v>
      </c>
      <c r="E3031" s="53">
        <v>892</v>
      </c>
      <c r="F3031" s="54">
        <v>643.38</v>
      </c>
      <c r="G3031" s="46">
        <v>643.38</v>
      </c>
      <c r="H3031" s="53">
        <v>537.38</v>
      </c>
      <c r="I3031" s="54"/>
      <c r="J3031" s="46">
        <v>14.76707</v>
      </c>
      <c r="K3031" s="54">
        <v>11.443429999999999</v>
      </c>
      <c r="L3031" s="46">
        <v>16.51576</v>
      </c>
      <c r="M3031" s="53">
        <f t="shared" si="188"/>
        <v>-5.0723300000000009</v>
      </c>
      <c r="N3031" s="11">
        <v>2.1316620133534632</v>
      </c>
      <c r="O3031" s="11">
        <v>3.0765267243879322</v>
      </c>
      <c r="P3031" s="11">
        <v>-0.9448647110344689</v>
      </c>
      <c r="Q3031" s="26">
        <v>42910</v>
      </c>
      <c r="R3031">
        <v>61240</v>
      </c>
      <c r="S3031">
        <v>320</v>
      </c>
      <c r="T3031" s="27">
        <f t="shared" si="189"/>
        <v>104470</v>
      </c>
      <c r="U3031" s="46" t="str">
        <f t="shared" si="190"/>
        <v>LA</v>
      </c>
      <c r="V3031">
        <f t="shared" si="191"/>
        <v>222694.7305350363</v>
      </c>
    </row>
    <row r="3032" spans="1:22" x14ac:dyDescent="0.2">
      <c r="A3032" s="24">
        <v>23029</v>
      </c>
      <c r="B3032" s="25" t="s">
        <v>3250</v>
      </c>
      <c r="C3032" s="46">
        <v>131</v>
      </c>
      <c r="D3032" s="46">
        <v>0</v>
      </c>
      <c r="E3032" s="53">
        <v>54</v>
      </c>
      <c r="F3032" s="54">
        <v>52.52</v>
      </c>
      <c r="G3032" s="46">
        <v>0</v>
      </c>
      <c r="H3032" s="53">
        <v>0</v>
      </c>
      <c r="I3032" s="54"/>
      <c r="J3032" s="46">
        <v>14.090809999999999</v>
      </c>
      <c r="K3032" s="54">
        <v>20.265550000000001</v>
      </c>
      <c r="L3032" s="46">
        <v>18.699750000000002</v>
      </c>
      <c r="M3032" s="53">
        <f t="shared" si="188"/>
        <v>1.5657999999999994</v>
      </c>
      <c r="N3032" s="11">
        <v>3.7750310103452609</v>
      </c>
      <c r="O3032" s="11">
        <v>3.4833565403210769</v>
      </c>
      <c r="P3032" s="11">
        <v>0.29167447002418428</v>
      </c>
      <c r="Q3032" s="26">
        <v>29540</v>
      </c>
      <c r="R3032">
        <v>9100</v>
      </c>
      <c r="S3032">
        <v>13270</v>
      </c>
      <c r="T3032" s="27">
        <f t="shared" si="189"/>
        <v>51910</v>
      </c>
      <c r="U3032" s="46" t="str">
        <f t="shared" si="190"/>
        <v>ME</v>
      </c>
      <c r="V3032">
        <f t="shared" si="191"/>
        <v>195961.85974702251</v>
      </c>
    </row>
    <row r="3033" spans="1:22" x14ac:dyDescent="0.2">
      <c r="A3033" s="24">
        <v>23009</v>
      </c>
      <c r="B3033" s="25" t="s">
        <v>3251</v>
      </c>
      <c r="C3033" s="46">
        <v>43</v>
      </c>
      <c r="D3033" s="46">
        <v>0</v>
      </c>
      <c r="E3033" s="53">
        <v>127</v>
      </c>
      <c r="F3033" s="54">
        <v>0</v>
      </c>
      <c r="G3033" s="46">
        <v>0</v>
      </c>
      <c r="H3033" s="53">
        <v>44.08</v>
      </c>
      <c r="I3033" s="54"/>
      <c r="J3033" s="46">
        <v>13.874969999999999</v>
      </c>
      <c r="K3033" s="54">
        <v>20.385380000000001</v>
      </c>
      <c r="L3033" s="46">
        <v>18.83447</v>
      </c>
      <c r="M3033" s="53">
        <f t="shared" si="188"/>
        <v>1.5509100000000018</v>
      </c>
      <c r="N3033" s="11">
        <v>3.7973527319846778</v>
      </c>
      <c r="O3033" s="11">
        <v>3.508451944971517</v>
      </c>
      <c r="P3033" s="11">
        <v>0.28890078701316152</v>
      </c>
      <c r="Q3033" s="26">
        <v>8900</v>
      </c>
      <c r="R3033">
        <v>6510</v>
      </c>
      <c r="S3033">
        <v>12450</v>
      </c>
      <c r="T3033" s="27">
        <f t="shared" si="189"/>
        <v>27860</v>
      </c>
      <c r="U3033" s="46" t="str">
        <f t="shared" si="190"/>
        <v>ME</v>
      </c>
      <c r="V3033">
        <f t="shared" si="191"/>
        <v>105794.24711309312</v>
      </c>
    </row>
    <row r="3034" spans="1:22" x14ac:dyDescent="0.2">
      <c r="A3034" s="24">
        <v>13089</v>
      </c>
      <c r="B3034" s="25" t="s">
        <v>3252</v>
      </c>
      <c r="C3034" s="46">
        <v>1704</v>
      </c>
      <c r="D3034" s="46">
        <v>1704</v>
      </c>
      <c r="E3034" s="53">
        <v>726</v>
      </c>
      <c r="F3034" s="54">
        <v>1280.32</v>
      </c>
      <c r="G3034" s="46">
        <v>1280.32</v>
      </c>
      <c r="H3034" s="53">
        <v>302.32</v>
      </c>
      <c r="I3034" s="54"/>
      <c r="J3034" s="46">
        <v>13.231490000000001</v>
      </c>
      <c r="K3034" s="54">
        <v>11.82934</v>
      </c>
      <c r="L3034" s="46">
        <v>21.162960000000002</v>
      </c>
      <c r="M3034" s="53">
        <f t="shared" si="188"/>
        <v>-9.3336200000000016</v>
      </c>
      <c r="N3034" s="11">
        <v>2.2035486494034271</v>
      </c>
      <c r="O3034" s="11">
        <v>3.942198966753744</v>
      </c>
      <c r="P3034" s="11">
        <v>-1.7386503173503181</v>
      </c>
      <c r="Q3034" s="26">
        <v>20</v>
      </c>
      <c r="R3034">
        <v>3960</v>
      </c>
      <c r="S3034">
        <v>2640</v>
      </c>
      <c r="T3034" s="27">
        <f t="shared" si="189"/>
        <v>6620</v>
      </c>
      <c r="U3034" s="46" t="str">
        <f t="shared" si="190"/>
        <v>GA</v>
      </c>
      <c r="V3034">
        <f t="shared" si="191"/>
        <v>14587.492059050688</v>
      </c>
    </row>
    <row r="3035" spans="1:22" x14ac:dyDescent="0.2">
      <c r="A3035" s="24">
        <v>13121</v>
      </c>
      <c r="B3035" s="25" t="s">
        <v>3253</v>
      </c>
      <c r="C3035" s="46">
        <v>2963</v>
      </c>
      <c r="D3035" s="46">
        <v>3642</v>
      </c>
      <c r="E3035" s="53">
        <v>2196</v>
      </c>
      <c r="F3035" s="54">
        <v>2551.64</v>
      </c>
      <c r="G3035" s="46">
        <v>3230.64</v>
      </c>
      <c r="H3035" s="53">
        <v>1784.64</v>
      </c>
      <c r="I3035" s="54"/>
      <c r="J3035" s="46">
        <v>12.98293</v>
      </c>
      <c r="K3035" s="54">
        <v>11.915150000000001</v>
      </c>
      <c r="L3035" s="46">
        <v>20.088509999999999</v>
      </c>
      <c r="M3035" s="53">
        <f t="shared" si="188"/>
        <v>-8.1733599999999988</v>
      </c>
      <c r="N3035" s="11">
        <v>2.2195331852782352</v>
      </c>
      <c r="O3035" s="11">
        <v>3.7420523105285022</v>
      </c>
      <c r="P3035" s="11">
        <v>-1.522519125250267</v>
      </c>
      <c r="Q3035" s="26">
        <v>20</v>
      </c>
      <c r="R3035">
        <v>18010</v>
      </c>
      <c r="S3035">
        <v>5180</v>
      </c>
      <c r="T3035" s="27">
        <f t="shared" si="189"/>
        <v>23210</v>
      </c>
      <c r="U3035" s="46" t="str">
        <f t="shared" si="190"/>
        <v>GA</v>
      </c>
      <c r="V3035">
        <f t="shared" si="191"/>
        <v>51515.365230307842</v>
      </c>
    </row>
    <row r="3036" spans="1:22" x14ac:dyDescent="0.2">
      <c r="A3036" s="24">
        <v>38099</v>
      </c>
      <c r="B3036" s="25" t="s">
        <v>3254</v>
      </c>
      <c r="C3036" s="46">
        <v>783</v>
      </c>
      <c r="D3036" s="46">
        <v>651</v>
      </c>
      <c r="E3036" s="53">
        <v>180</v>
      </c>
      <c r="F3036" s="54">
        <v>721.84</v>
      </c>
      <c r="G3036" s="46">
        <v>589.84</v>
      </c>
      <c r="H3036" s="53">
        <v>118.84</v>
      </c>
      <c r="I3036" s="54"/>
      <c r="J3036" s="46">
        <v>12.37406</v>
      </c>
      <c r="K3036" s="54">
        <v>13.61989</v>
      </c>
      <c r="L3036" s="46">
        <v>11.527419999999999</v>
      </c>
      <c r="M3036" s="53">
        <f t="shared" si="188"/>
        <v>2.0924700000000005</v>
      </c>
      <c r="N3036" s="11">
        <v>2.5370891541305971</v>
      </c>
      <c r="O3036" s="11">
        <v>2.1473075228293421</v>
      </c>
      <c r="P3036" s="11">
        <v>0.38978163130125509</v>
      </c>
      <c r="Q3036" s="26">
        <v>19840</v>
      </c>
      <c r="R3036">
        <v>8540</v>
      </c>
      <c r="S3036">
        <v>5490</v>
      </c>
      <c r="T3036" s="27">
        <f t="shared" si="189"/>
        <v>33870</v>
      </c>
      <c r="U3036" s="46" t="str">
        <f t="shared" si="190"/>
        <v>ND</v>
      </c>
      <c r="V3036">
        <f t="shared" si="191"/>
        <v>85931.209650403325</v>
      </c>
    </row>
    <row r="3037" spans="1:22" x14ac:dyDescent="0.2">
      <c r="A3037" s="24">
        <v>23019</v>
      </c>
      <c r="B3037" s="25" t="s">
        <v>3255</v>
      </c>
      <c r="C3037" s="46">
        <v>1058</v>
      </c>
      <c r="D3037" s="46">
        <v>0</v>
      </c>
      <c r="E3037" s="53">
        <v>108</v>
      </c>
      <c r="F3037" s="54">
        <v>974.94</v>
      </c>
      <c r="G3037" s="46">
        <v>0</v>
      </c>
      <c r="H3037" s="53">
        <v>24.94</v>
      </c>
      <c r="I3037" s="54"/>
      <c r="J3037" s="46">
        <v>11.696429999999999</v>
      </c>
      <c r="K3037" s="54">
        <v>20.365189999999998</v>
      </c>
      <c r="L3037" s="46">
        <v>18.54786</v>
      </c>
      <c r="M3037" s="53">
        <f t="shared" si="188"/>
        <v>1.8173299999999983</v>
      </c>
      <c r="N3037" s="11">
        <v>3.7935917742954519</v>
      </c>
      <c r="O3037" s="11">
        <v>3.455062738269747</v>
      </c>
      <c r="P3037" s="11">
        <v>0.33852903602570611</v>
      </c>
      <c r="Q3037" s="26">
        <v>38460</v>
      </c>
      <c r="R3037">
        <v>33010</v>
      </c>
      <c r="S3037">
        <v>16230</v>
      </c>
      <c r="T3037" s="27">
        <f t="shared" si="189"/>
        <v>87700</v>
      </c>
      <c r="U3037" s="46" t="str">
        <f t="shared" si="190"/>
        <v>ME</v>
      </c>
      <c r="V3037">
        <f t="shared" si="191"/>
        <v>332697.99860571115</v>
      </c>
    </row>
    <row r="3038" spans="1:22" x14ac:dyDescent="0.2">
      <c r="A3038" s="24">
        <v>37157</v>
      </c>
      <c r="B3038" s="25" t="s">
        <v>3256</v>
      </c>
      <c r="C3038" s="46">
        <v>1611</v>
      </c>
      <c r="D3038" s="46">
        <v>1611</v>
      </c>
      <c r="E3038" s="53">
        <v>466</v>
      </c>
      <c r="F3038" s="54">
        <v>1344.02</v>
      </c>
      <c r="G3038" s="46">
        <v>1344.02</v>
      </c>
      <c r="H3038" s="53">
        <v>199.02</v>
      </c>
      <c r="I3038" s="54">
        <v>9.9997140000000009</v>
      </c>
      <c r="J3038" s="46">
        <v>9.9997140000000009</v>
      </c>
      <c r="K3038" s="54">
        <v>11.93985</v>
      </c>
      <c r="L3038" s="46">
        <v>20.273109999999999</v>
      </c>
      <c r="M3038" s="53">
        <f t="shared" si="188"/>
        <v>-8.3332599999999992</v>
      </c>
      <c r="N3038" s="11">
        <v>2.224134257835138</v>
      </c>
      <c r="O3038" s="11">
        <v>3.7764392738485069</v>
      </c>
      <c r="P3038" s="11">
        <v>-1.55230501601337</v>
      </c>
      <c r="Q3038" s="26">
        <v>4390</v>
      </c>
      <c r="R3038">
        <v>85230</v>
      </c>
      <c r="S3038">
        <v>16800</v>
      </c>
      <c r="T3038" s="27">
        <f t="shared" si="189"/>
        <v>106420</v>
      </c>
      <c r="U3038" s="46" t="str">
        <f t="shared" si="190"/>
        <v>NC</v>
      </c>
      <c r="V3038">
        <f t="shared" si="191"/>
        <v>236692.3677188154</v>
      </c>
    </row>
    <row r="3039" spans="1:22" x14ac:dyDescent="0.2">
      <c r="A3039" s="24">
        <v>48423</v>
      </c>
      <c r="B3039" s="25" t="s">
        <v>3257</v>
      </c>
      <c r="C3039" s="46">
        <v>1794</v>
      </c>
      <c r="D3039" s="46">
        <v>1794</v>
      </c>
      <c r="E3039" s="53">
        <v>1172</v>
      </c>
      <c r="F3039" s="54">
        <v>1687.1</v>
      </c>
      <c r="G3039" s="46">
        <v>1687.1</v>
      </c>
      <c r="H3039" s="53">
        <v>1065.0999999999999</v>
      </c>
      <c r="I3039" s="54"/>
      <c r="J3039" s="46">
        <v>8.6505379999999992</v>
      </c>
      <c r="K3039" s="54">
        <v>11.39123</v>
      </c>
      <c r="L3039" s="46">
        <v>16.373380000000001</v>
      </c>
      <c r="M3039" s="53">
        <f t="shared" si="188"/>
        <v>-4.9821500000000007</v>
      </c>
      <c r="N3039" s="11">
        <v>2.1219382891643832</v>
      </c>
      <c r="O3039" s="11">
        <v>3.0500044284101291</v>
      </c>
      <c r="P3039" s="11">
        <v>-0.92806613924574677</v>
      </c>
      <c r="Q3039" s="26">
        <v>10850</v>
      </c>
      <c r="R3039">
        <v>153370</v>
      </c>
      <c r="S3039">
        <v>10</v>
      </c>
      <c r="T3039" s="27">
        <f t="shared" si="189"/>
        <v>164230</v>
      </c>
      <c r="U3039" s="46" t="str">
        <f t="shared" si="190"/>
        <v>TX</v>
      </c>
      <c r="V3039">
        <f t="shared" si="191"/>
        <v>348485.92522946664</v>
      </c>
    </row>
    <row r="3040" spans="1:22" x14ac:dyDescent="0.2">
      <c r="A3040" s="24">
        <v>48315</v>
      </c>
      <c r="B3040" s="25" t="s">
        <v>3258</v>
      </c>
      <c r="C3040" s="46">
        <v>1024</v>
      </c>
      <c r="D3040" s="46">
        <v>1024</v>
      </c>
      <c r="E3040" s="53">
        <v>1024</v>
      </c>
      <c r="F3040" s="54">
        <v>797.82</v>
      </c>
      <c r="G3040" s="46">
        <v>797.82</v>
      </c>
      <c r="H3040" s="53">
        <v>797.82</v>
      </c>
      <c r="I3040" s="54"/>
      <c r="J3040" s="46">
        <v>8.4951030000000003</v>
      </c>
      <c r="K3040" s="54">
        <v>11.5982</v>
      </c>
      <c r="L3040" s="46">
        <v>16.904599999999999</v>
      </c>
      <c r="M3040" s="53">
        <f t="shared" si="188"/>
        <v>-5.3063999999999982</v>
      </c>
      <c r="N3040" s="11">
        <v>2.1604922967393629</v>
      </c>
      <c r="O3040" s="11">
        <v>3.148959155684524</v>
      </c>
      <c r="P3040" s="11">
        <v>-0.98846685894515995</v>
      </c>
      <c r="Q3040" s="26">
        <v>230</v>
      </c>
      <c r="R3040">
        <v>16800</v>
      </c>
      <c r="S3040">
        <v>150</v>
      </c>
      <c r="T3040" s="27">
        <f t="shared" si="189"/>
        <v>17180</v>
      </c>
      <c r="U3040" s="46" t="str">
        <f t="shared" si="190"/>
        <v>TX</v>
      </c>
      <c r="V3040">
        <f t="shared" si="191"/>
        <v>37117.257657982256</v>
      </c>
    </row>
    <row r="3041" spans="1:22" x14ac:dyDescent="0.2">
      <c r="A3041" s="24">
        <v>13097</v>
      </c>
      <c r="B3041" s="25" t="s">
        <v>3259</v>
      </c>
      <c r="C3041" s="46">
        <v>2658</v>
      </c>
      <c r="D3041" s="46">
        <v>3809</v>
      </c>
      <c r="E3041" s="53">
        <v>2719</v>
      </c>
      <c r="F3041" s="54">
        <v>2275.06</v>
      </c>
      <c r="G3041" s="46">
        <v>3426.06</v>
      </c>
      <c r="H3041" s="53">
        <v>2336.06</v>
      </c>
      <c r="I3041" s="54"/>
      <c r="J3041" s="46">
        <v>8.4579029999999999</v>
      </c>
      <c r="K3041" s="54">
        <v>11.917260000000001</v>
      </c>
      <c r="L3041" s="46">
        <v>19.742920000000002</v>
      </c>
      <c r="M3041" s="53">
        <f t="shared" si="188"/>
        <v>-7.8256600000000009</v>
      </c>
      <c r="N3041" s="11">
        <v>2.2199262323671038</v>
      </c>
      <c r="O3041" s="11">
        <v>3.6776764131625179</v>
      </c>
      <c r="P3041" s="11">
        <v>-1.4577501807954141</v>
      </c>
      <c r="Q3041" s="26">
        <v>20</v>
      </c>
      <c r="R3041">
        <v>12250</v>
      </c>
      <c r="S3041">
        <v>5000</v>
      </c>
      <c r="T3041" s="27">
        <f t="shared" si="189"/>
        <v>17270</v>
      </c>
      <c r="U3041" s="46" t="str">
        <f t="shared" si="190"/>
        <v>GA</v>
      </c>
      <c r="V3041">
        <f t="shared" si="191"/>
        <v>38338.126032979882</v>
      </c>
    </row>
    <row r="3042" spans="1:22" x14ac:dyDescent="0.2">
      <c r="A3042" s="24">
        <v>23025</v>
      </c>
      <c r="B3042" s="25" t="s">
        <v>3260</v>
      </c>
      <c r="C3042" s="46">
        <v>436</v>
      </c>
      <c r="D3042" s="46">
        <v>0</v>
      </c>
      <c r="E3042" s="53">
        <v>82</v>
      </c>
      <c r="F3042" s="54">
        <v>373.14</v>
      </c>
      <c r="G3042" s="46">
        <v>0</v>
      </c>
      <c r="H3042" s="53">
        <v>19.14</v>
      </c>
      <c r="I3042" s="54"/>
      <c r="J3042" s="46">
        <v>8.2263490000000008</v>
      </c>
      <c r="K3042" s="54">
        <v>21.151299999999999</v>
      </c>
      <c r="L3042" s="46">
        <v>19.64893</v>
      </c>
      <c r="M3042" s="53">
        <f t="shared" si="188"/>
        <v>1.5023699999999991</v>
      </c>
      <c r="N3042" s="11">
        <v>3.940026962461701</v>
      </c>
      <c r="O3042" s="11">
        <v>3.6601681212749382</v>
      </c>
      <c r="P3042" s="11">
        <v>0.27985884118676307</v>
      </c>
      <c r="Q3042" s="26">
        <v>27250</v>
      </c>
      <c r="R3042">
        <v>26330</v>
      </c>
      <c r="S3042">
        <v>31630</v>
      </c>
      <c r="T3042" s="27">
        <f t="shared" si="189"/>
        <v>85210</v>
      </c>
      <c r="U3042" s="46" t="str">
        <f t="shared" si="190"/>
        <v>ME</v>
      </c>
      <c r="V3042">
        <f t="shared" si="191"/>
        <v>335729.69747136155</v>
      </c>
    </row>
    <row r="3043" spans="1:22" x14ac:dyDescent="0.2">
      <c r="A3043" s="24">
        <v>48441</v>
      </c>
      <c r="B3043" s="25" t="s">
        <v>3261</v>
      </c>
      <c r="C3043" s="46">
        <v>400</v>
      </c>
      <c r="D3043" s="46">
        <v>582</v>
      </c>
      <c r="E3043" s="53">
        <v>332</v>
      </c>
      <c r="F3043" s="54">
        <v>200.62</v>
      </c>
      <c r="G3043" s="46">
        <v>382.62</v>
      </c>
      <c r="H3043" s="53">
        <v>132.62</v>
      </c>
      <c r="I3043" s="54"/>
      <c r="J3043" s="46">
        <v>7.6889989999999999</v>
      </c>
      <c r="K3043" s="54">
        <v>11.4861</v>
      </c>
      <c r="L3043" s="46">
        <v>15.16438</v>
      </c>
      <c r="M3043" s="53">
        <f t="shared" si="188"/>
        <v>-3.6782799999999991</v>
      </c>
      <c r="N3043" s="11">
        <v>2.1396105059041921</v>
      </c>
      <c r="O3043" s="11">
        <v>2.8247940348354459</v>
      </c>
      <c r="P3043" s="11">
        <v>-0.68518352893125345</v>
      </c>
      <c r="Q3043" s="26">
        <v>62020</v>
      </c>
      <c r="R3043">
        <v>1360</v>
      </c>
      <c r="S3043">
        <v>58580</v>
      </c>
      <c r="T3043" s="27">
        <f t="shared" si="189"/>
        <v>121960</v>
      </c>
      <c r="U3043" s="46" t="str">
        <f t="shared" si="190"/>
        <v>TX</v>
      </c>
      <c r="V3043">
        <f t="shared" si="191"/>
        <v>260946.89730007527</v>
      </c>
    </row>
    <row r="3044" spans="1:22" x14ac:dyDescent="0.2">
      <c r="A3044" s="24">
        <v>13247</v>
      </c>
      <c r="B3044" s="25" t="s">
        <v>3262</v>
      </c>
      <c r="C3044" s="46">
        <v>2252</v>
      </c>
      <c r="D3044" s="46">
        <v>3226</v>
      </c>
      <c r="E3044" s="53">
        <v>2170</v>
      </c>
      <c r="F3044" s="54">
        <v>1824.78</v>
      </c>
      <c r="G3044" s="46">
        <v>2798.78</v>
      </c>
      <c r="H3044" s="53">
        <v>1742.78</v>
      </c>
      <c r="I3044" s="54"/>
      <c r="J3044" s="46">
        <v>7.3751139999999999</v>
      </c>
      <c r="K3044" s="54">
        <v>11.863770000000001</v>
      </c>
      <c r="L3044" s="46">
        <v>21.532450000000001</v>
      </c>
      <c r="M3044" s="53">
        <f t="shared" si="188"/>
        <v>-9.6686800000000002</v>
      </c>
      <c r="N3044" s="11">
        <v>2.209962209246914</v>
      </c>
      <c r="O3044" s="11">
        <v>4.0110269140836943</v>
      </c>
      <c r="P3044" s="11">
        <v>-1.8010647048367801</v>
      </c>
      <c r="Q3044" s="26">
        <v>20</v>
      </c>
      <c r="R3044">
        <v>10160</v>
      </c>
      <c r="S3044">
        <v>4370</v>
      </c>
      <c r="T3044" s="27">
        <f t="shared" si="189"/>
        <v>14550</v>
      </c>
      <c r="U3044" s="46" t="str">
        <f t="shared" si="190"/>
        <v>GA</v>
      </c>
      <c r="V3044">
        <f t="shared" si="191"/>
        <v>32154.950144542599</v>
      </c>
    </row>
    <row r="3045" spans="1:22" x14ac:dyDescent="0.2">
      <c r="A3045" s="24">
        <v>13063</v>
      </c>
      <c r="B3045" s="25" t="s">
        <v>3263</v>
      </c>
      <c r="C3045" s="46">
        <v>4126</v>
      </c>
      <c r="D3045" s="46">
        <v>4126</v>
      </c>
      <c r="E3045" s="53">
        <v>2367</v>
      </c>
      <c r="F3045" s="54">
        <v>3701.3</v>
      </c>
      <c r="G3045" s="46">
        <v>3701.3</v>
      </c>
      <c r="H3045" s="53">
        <v>1942.3</v>
      </c>
      <c r="I3045" s="54"/>
      <c r="J3045" s="46">
        <v>7.1111319999999996</v>
      </c>
      <c r="K3045" s="54">
        <v>11.958399999999999</v>
      </c>
      <c r="L3045" s="46">
        <v>19.763760000000001</v>
      </c>
      <c r="M3045" s="53">
        <f t="shared" si="188"/>
        <v>-7.8053600000000021</v>
      </c>
      <c r="N3045" s="11">
        <v>2.2275897192088432</v>
      </c>
      <c r="O3045" s="11">
        <v>3.6815584517085029</v>
      </c>
      <c r="P3045" s="11">
        <v>-1.45396873249966</v>
      </c>
      <c r="Q3045" s="26">
        <v>20</v>
      </c>
      <c r="R3045">
        <v>5910</v>
      </c>
      <c r="S3045">
        <v>1830</v>
      </c>
      <c r="T3045" s="27">
        <f t="shared" si="189"/>
        <v>7760</v>
      </c>
      <c r="U3045" s="46" t="str">
        <f t="shared" si="190"/>
        <v>GA</v>
      </c>
      <c r="V3045">
        <f t="shared" si="191"/>
        <v>17286.096221060623</v>
      </c>
    </row>
    <row r="3046" spans="1:22" x14ac:dyDescent="0.2">
      <c r="A3046" s="24">
        <v>48251</v>
      </c>
      <c r="B3046" s="25" t="s">
        <v>3264</v>
      </c>
      <c r="C3046" s="46">
        <v>1976</v>
      </c>
      <c r="D3046" s="46">
        <v>1976</v>
      </c>
      <c r="E3046" s="53">
        <v>1976</v>
      </c>
      <c r="F3046" s="54">
        <v>1776.62</v>
      </c>
      <c r="G3046" s="46">
        <v>1776.62</v>
      </c>
      <c r="H3046" s="53">
        <v>1776.62</v>
      </c>
      <c r="I3046" s="54"/>
      <c r="J3046" s="46">
        <v>5.4533500000000004</v>
      </c>
      <c r="K3046" s="54">
        <v>11.4861</v>
      </c>
      <c r="L3046" s="46">
        <v>15.3515</v>
      </c>
      <c r="M3046" s="53">
        <f t="shared" si="188"/>
        <v>-3.8653999999999993</v>
      </c>
      <c r="N3046" s="11">
        <v>2.1396105059041921</v>
      </c>
      <c r="O3046" s="11">
        <v>2.8596504193232</v>
      </c>
      <c r="P3046" s="11">
        <v>-0.72003991341900764</v>
      </c>
      <c r="Q3046" s="26">
        <v>36700</v>
      </c>
      <c r="R3046">
        <v>46710</v>
      </c>
      <c r="S3046">
        <v>260030</v>
      </c>
      <c r="T3046" s="27">
        <f t="shared" si="189"/>
        <v>343440</v>
      </c>
      <c r="U3046" s="46" t="str">
        <f t="shared" si="190"/>
        <v>TX</v>
      </c>
      <c r="V3046">
        <f t="shared" si="191"/>
        <v>734827.83214773575</v>
      </c>
    </row>
    <row r="3047" spans="1:22" x14ac:dyDescent="0.2">
      <c r="A3047" s="24">
        <v>42085</v>
      </c>
      <c r="B3047" s="25" t="s">
        <v>3265</v>
      </c>
      <c r="C3047" s="46">
        <v>1595</v>
      </c>
      <c r="D3047" s="46">
        <v>1595</v>
      </c>
      <c r="E3047" s="53">
        <v>318</v>
      </c>
      <c r="F3047" s="54">
        <v>1210.22</v>
      </c>
      <c r="G3047" s="46">
        <v>1210.22</v>
      </c>
      <c r="H3047" s="53">
        <v>0</v>
      </c>
      <c r="I3047" s="54">
        <v>4.9365680000000003</v>
      </c>
      <c r="J3047" s="46">
        <v>4.9365680000000003</v>
      </c>
      <c r="K3047" s="54">
        <v>23.550429999999999</v>
      </c>
      <c r="L3047" s="46">
        <v>21.597490000000001</v>
      </c>
      <c r="M3047" s="53">
        <f t="shared" si="188"/>
        <v>1.9529399999999981</v>
      </c>
      <c r="N3047" s="11">
        <v>4.3869326792001866</v>
      </c>
      <c r="O3047" s="11">
        <v>4.0231424508893996</v>
      </c>
      <c r="P3047" s="11">
        <v>0.36379022831078689</v>
      </c>
      <c r="Q3047" s="26">
        <v>83040</v>
      </c>
      <c r="R3047">
        <v>81000</v>
      </c>
      <c r="S3047">
        <v>7510</v>
      </c>
      <c r="T3047" s="27">
        <f t="shared" si="189"/>
        <v>171550</v>
      </c>
      <c r="U3047" s="46" t="str">
        <f t="shared" si="190"/>
        <v>PA</v>
      </c>
      <c r="V3047">
        <f t="shared" si="191"/>
        <v>752578.30111679202</v>
      </c>
    </row>
    <row r="3048" spans="1:22" x14ac:dyDescent="0.2">
      <c r="A3048" s="24">
        <v>13215</v>
      </c>
      <c r="B3048" s="25" t="s">
        <v>3266</v>
      </c>
      <c r="C3048" s="46">
        <v>1063.93</v>
      </c>
      <c r="D3048" s="46">
        <v>1109.19</v>
      </c>
      <c r="E3048" s="53">
        <v>821.85500000000002</v>
      </c>
      <c r="F3048" s="54">
        <v>533.12149999999997</v>
      </c>
      <c r="G3048" s="46">
        <v>578.38879999999995</v>
      </c>
      <c r="H3048" s="53">
        <v>291.05099999999999</v>
      </c>
      <c r="I3048" s="54"/>
      <c r="J3048" s="46">
        <v>4.8711070000000003</v>
      </c>
      <c r="K3048" s="54">
        <v>12.052300000000001</v>
      </c>
      <c r="L3048" s="46">
        <v>19.646409999999999</v>
      </c>
      <c r="M3048" s="53">
        <f t="shared" si="188"/>
        <v>-7.5941099999999988</v>
      </c>
      <c r="N3048" s="11">
        <v>2.2450812460547178</v>
      </c>
      <c r="O3048" s="11">
        <v>3.6596987001071888</v>
      </c>
      <c r="P3048" s="11">
        <v>-1.414617454052471</v>
      </c>
      <c r="Q3048" s="26">
        <v>1390</v>
      </c>
      <c r="R3048">
        <v>4730</v>
      </c>
      <c r="S3048">
        <v>2560</v>
      </c>
      <c r="T3048" s="27">
        <f t="shared" si="189"/>
        <v>8680</v>
      </c>
      <c r="U3048" s="46" t="str">
        <f t="shared" si="190"/>
        <v>GA</v>
      </c>
      <c r="V3048">
        <f t="shared" si="191"/>
        <v>19487.30521575495</v>
      </c>
    </row>
    <row r="3049" spans="1:22" x14ac:dyDescent="0.2">
      <c r="A3049" s="24">
        <v>48217</v>
      </c>
      <c r="B3049" s="25" t="s">
        <v>3267</v>
      </c>
      <c r="C3049" s="46">
        <v>854</v>
      </c>
      <c r="D3049" s="46">
        <v>854</v>
      </c>
      <c r="E3049" s="53">
        <v>854</v>
      </c>
      <c r="F3049" s="54">
        <v>654.62</v>
      </c>
      <c r="G3049" s="46">
        <v>654.62</v>
      </c>
      <c r="H3049" s="53">
        <v>654.62</v>
      </c>
      <c r="I3049" s="54"/>
      <c r="J3049" s="46">
        <v>4.6205930000000004</v>
      </c>
      <c r="K3049" s="54">
        <v>11.4861</v>
      </c>
      <c r="L3049" s="46">
        <v>15.24654</v>
      </c>
      <c r="M3049" s="53">
        <f t="shared" si="188"/>
        <v>-3.7604399999999991</v>
      </c>
      <c r="N3049" s="11">
        <v>2.1396105059041921</v>
      </c>
      <c r="O3049" s="11">
        <v>2.8400986551299829</v>
      </c>
      <c r="P3049" s="11">
        <v>-0.70048814922579106</v>
      </c>
      <c r="Q3049" s="26">
        <v>172300</v>
      </c>
      <c r="R3049">
        <v>70870</v>
      </c>
      <c r="S3049">
        <v>249970</v>
      </c>
      <c r="T3049" s="27">
        <f t="shared" si="189"/>
        <v>493140</v>
      </c>
      <c r="U3049" s="46" t="str">
        <f t="shared" si="190"/>
        <v>TX</v>
      </c>
      <c r="V3049">
        <f t="shared" si="191"/>
        <v>1055127.5248815932</v>
      </c>
    </row>
    <row r="3050" spans="1:22" x14ac:dyDescent="0.2">
      <c r="A3050" s="24">
        <v>40011</v>
      </c>
      <c r="B3050" s="25" t="s">
        <v>3268</v>
      </c>
      <c r="C3050" s="46">
        <v>496</v>
      </c>
      <c r="D3050" s="46">
        <v>549</v>
      </c>
      <c r="E3050" s="53">
        <v>349</v>
      </c>
      <c r="F3050" s="54">
        <v>137.68</v>
      </c>
      <c r="G3050" s="46">
        <v>190.68</v>
      </c>
      <c r="H3050" s="53">
        <v>0</v>
      </c>
      <c r="I3050" s="54">
        <v>4.4302530000000004</v>
      </c>
      <c r="J3050" s="46">
        <v>4.4302530000000004</v>
      </c>
      <c r="K3050" s="54">
        <v>11.508459999999999</v>
      </c>
      <c r="L3050" s="46">
        <v>14.66822</v>
      </c>
      <c r="M3050" s="53">
        <f t="shared" si="188"/>
        <v>-3.1597600000000003</v>
      </c>
      <c r="N3050" s="11">
        <v>2.1437756873767562</v>
      </c>
      <c r="O3050" s="11">
        <v>2.7323702226964759</v>
      </c>
      <c r="P3050" s="11">
        <v>-0.58859453531971961</v>
      </c>
      <c r="Q3050" s="26">
        <v>268220</v>
      </c>
      <c r="R3050">
        <v>390</v>
      </c>
      <c r="S3050">
        <v>226810</v>
      </c>
      <c r="T3050" s="27">
        <f t="shared" si="189"/>
        <v>495420</v>
      </c>
      <c r="U3050" s="46" t="str">
        <f t="shared" si="190"/>
        <v>OK</v>
      </c>
      <c r="V3050">
        <f t="shared" si="191"/>
        <v>1062069.3510401926</v>
      </c>
    </row>
    <row r="3051" spans="1:22" x14ac:dyDescent="0.2">
      <c r="A3051" s="24">
        <v>13053</v>
      </c>
      <c r="B3051" s="25" t="s">
        <v>3269</v>
      </c>
      <c r="C3051" s="46">
        <v>660</v>
      </c>
      <c r="D3051" s="46">
        <v>682</v>
      </c>
      <c r="E3051" s="53">
        <v>338</v>
      </c>
      <c r="F3051" s="54">
        <v>52.780029999999996</v>
      </c>
      <c r="G3051" s="46">
        <v>74.780029999999996</v>
      </c>
      <c r="H3051" s="53">
        <v>0</v>
      </c>
      <c r="I3051" s="54"/>
      <c r="J3051" s="46">
        <v>3.8883030000000001</v>
      </c>
      <c r="K3051" s="54">
        <v>13.508229999999999</v>
      </c>
      <c r="L3051" s="46">
        <v>21.55208</v>
      </c>
      <c r="M3051" s="53">
        <f t="shared" si="188"/>
        <v>-8.0438500000000008</v>
      </c>
      <c r="N3051" s="11">
        <v>2.51628932572154</v>
      </c>
      <c r="O3051" s="11">
        <v>4.0146835559578644</v>
      </c>
      <c r="P3051" s="11">
        <v>-1.498394230236324</v>
      </c>
      <c r="Q3051" s="26">
        <v>680</v>
      </c>
      <c r="R3051">
        <v>1020</v>
      </c>
      <c r="S3051">
        <v>4080</v>
      </c>
      <c r="T3051" s="27">
        <f t="shared" si="189"/>
        <v>5780</v>
      </c>
      <c r="U3051" s="46" t="str">
        <f t="shared" si="190"/>
        <v>GA</v>
      </c>
      <c r="V3051">
        <f t="shared" si="191"/>
        <v>14544.152302670502</v>
      </c>
    </row>
    <row r="3052" spans="1:22" x14ac:dyDescent="0.2">
      <c r="A3052" s="24">
        <v>38019</v>
      </c>
      <c r="B3052" s="25" t="s">
        <v>3270</v>
      </c>
      <c r="C3052" s="46">
        <v>499</v>
      </c>
      <c r="D3052" s="46">
        <v>499</v>
      </c>
      <c r="E3052" s="53">
        <v>499</v>
      </c>
      <c r="F3052" s="54">
        <v>423.88</v>
      </c>
      <c r="G3052" s="46">
        <v>423.88</v>
      </c>
      <c r="H3052" s="53">
        <v>423.88</v>
      </c>
      <c r="I3052" s="54"/>
      <c r="J3052" s="46">
        <v>3.3006250000000001</v>
      </c>
      <c r="K3052" s="54">
        <v>13.201370000000001</v>
      </c>
      <c r="L3052" s="46">
        <v>11.256169999999999</v>
      </c>
      <c r="M3052" s="53">
        <f t="shared" si="188"/>
        <v>1.9452000000000016</v>
      </c>
      <c r="N3052" s="11">
        <v>2.4591279846360758</v>
      </c>
      <c r="O3052" s="11">
        <v>2.096779549911945</v>
      </c>
      <c r="P3052" s="11">
        <v>0.36234843472413081</v>
      </c>
      <c r="Q3052" s="26">
        <v>148230</v>
      </c>
      <c r="R3052">
        <v>15300</v>
      </c>
      <c r="S3052">
        <v>21070</v>
      </c>
      <c r="T3052" s="27">
        <f t="shared" si="189"/>
        <v>184600</v>
      </c>
      <c r="U3052" s="46" t="str">
        <f t="shared" si="190"/>
        <v>ND</v>
      </c>
      <c r="V3052">
        <f t="shared" si="191"/>
        <v>453955.02596381959</v>
      </c>
    </row>
    <row r="3053" spans="1:22" x14ac:dyDescent="0.2">
      <c r="A3053" s="24">
        <v>48133</v>
      </c>
      <c r="B3053" s="25" t="s">
        <v>3271</v>
      </c>
      <c r="C3053" s="46">
        <v>529</v>
      </c>
      <c r="D3053" s="46">
        <v>529</v>
      </c>
      <c r="E3053" s="53">
        <v>529</v>
      </c>
      <c r="F3053" s="54">
        <v>329.62</v>
      </c>
      <c r="G3053" s="46">
        <v>329.62</v>
      </c>
      <c r="H3053" s="53">
        <v>329.62</v>
      </c>
      <c r="I3053" s="54"/>
      <c r="J3053" s="46">
        <v>3.0920290000000001</v>
      </c>
      <c r="K3053" s="54">
        <v>11.4861</v>
      </c>
      <c r="L3053" s="46">
        <v>15.20026</v>
      </c>
      <c r="M3053" s="53">
        <f t="shared" si="188"/>
        <v>-3.7141599999999997</v>
      </c>
      <c r="N3053" s="11">
        <v>2.1396105059041921</v>
      </c>
      <c r="O3053" s="11">
        <v>2.83147769812863</v>
      </c>
      <c r="P3053" s="11">
        <v>-0.69186719222443771</v>
      </c>
      <c r="Q3053" s="26">
        <v>41560</v>
      </c>
      <c r="R3053">
        <v>46120</v>
      </c>
      <c r="S3053">
        <v>144370</v>
      </c>
      <c r="T3053" s="27">
        <f t="shared" si="189"/>
        <v>232050</v>
      </c>
      <c r="U3053" s="46" t="str">
        <f t="shared" si="190"/>
        <v>TX</v>
      </c>
      <c r="V3053">
        <f t="shared" si="191"/>
        <v>496496.61789506779</v>
      </c>
    </row>
    <row r="3054" spans="1:22" x14ac:dyDescent="0.2">
      <c r="A3054" s="24">
        <v>48349</v>
      </c>
      <c r="B3054" s="25" t="s">
        <v>3272</v>
      </c>
      <c r="C3054" s="46">
        <v>795</v>
      </c>
      <c r="D3054" s="46">
        <v>795</v>
      </c>
      <c r="E3054" s="53">
        <v>795</v>
      </c>
      <c r="F3054" s="54">
        <v>595.62</v>
      </c>
      <c r="G3054" s="46">
        <v>595.62</v>
      </c>
      <c r="H3054" s="53">
        <v>595.62</v>
      </c>
      <c r="I3054" s="54"/>
      <c r="J3054" s="46">
        <v>2.8896160000000002</v>
      </c>
      <c r="K3054" s="54">
        <v>11.4861</v>
      </c>
      <c r="L3054" s="46">
        <v>15.294510000000001</v>
      </c>
      <c r="M3054" s="53">
        <f t="shared" si="188"/>
        <v>-3.8084100000000003</v>
      </c>
      <c r="N3054" s="11">
        <v>2.1396105059041921</v>
      </c>
      <c r="O3054" s="11">
        <v>2.849034422358915</v>
      </c>
      <c r="P3054" s="11">
        <v>-0.70942391645472236</v>
      </c>
      <c r="Q3054" s="26">
        <v>66150</v>
      </c>
      <c r="R3054">
        <v>200820</v>
      </c>
      <c r="S3054">
        <v>224850</v>
      </c>
      <c r="T3054" s="27">
        <f t="shared" si="189"/>
        <v>491820</v>
      </c>
      <c r="U3054" s="46" t="str">
        <f t="shared" si="190"/>
        <v>TX</v>
      </c>
      <c r="V3054">
        <f t="shared" si="191"/>
        <v>1052303.2390137997</v>
      </c>
    </row>
    <row r="3055" spans="1:22" x14ac:dyDescent="0.2">
      <c r="A3055" s="24">
        <v>48419</v>
      </c>
      <c r="B3055" s="25" t="s">
        <v>3273</v>
      </c>
      <c r="C3055" s="46">
        <v>1160</v>
      </c>
      <c r="D3055" s="46">
        <v>1422</v>
      </c>
      <c r="E3055" s="53">
        <v>456</v>
      </c>
      <c r="F3055" s="54">
        <v>923.82</v>
      </c>
      <c r="G3055" s="46">
        <v>1185.82</v>
      </c>
      <c r="H3055" s="53">
        <v>219.82</v>
      </c>
      <c r="I3055" s="54"/>
      <c r="J3055" s="46">
        <v>2.827178</v>
      </c>
      <c r="K3055" s="54">
        <v>11.720090000000001</v>
      </c>
      <c r="L3055" s="46">
        <v>17.046620000000001</v>
      </c>
      <c r="M3055" s="53">
        <f t="shared" si="188"/>
        <v>-5.32653</v>
      </c>
      <c r="N3055" s="11">
        <v>2.18319775155559</v>
      </c>
      <c r="O3055" s="11">
        <v>3.1754143914955049</v>
      </c>
      <c r="P3055" s="11">
        <v>-0.99221663993991482</v>
      </c>
      <c r="Q3055" s="26">
        <v>610</v>
      </c>
      <c r="R3055">
        <v>60610</v>
      </c>
      <c r="S3055">
        <v>39880</v>
      </c>
      <c r="T3055" s="27">
        <f t="shared" si="189"/>
        <v>101100</v>
      </c>
      <c r="U3055" s="46" t="str">
        <f t="shared" si="190"/>
        <v>TX</v>
      </c>
      <c r="V3055">
        <f t="shared" si="191"/>
        <v>220721.29268227014</v>
      </c>
    </row>
    <row r="3056" spans="1:22" x14ac:dyDescent="0.2">
      <c r="A3056" s="24">
        <v>48221</v>
      </c>
      <c r="B3056" s="25" t="s">
        <v>3274</v>
      </c>
      <c r="C3056" s="46">
        <v>1253</v>
      </c>
      <c r="D3056" s="46">
        <v>1253</v>
      </c>
      <c r="E3056" s="53">
        <v>1253</v>
      </c>
      <c r="F3056" s="54">
        <v>1053.6199999999999</v>
      </c>
      <c r="G3056" s="46">
        <v>1053.6199999999999</v>
      </c>
      <c r="H3056" s="53">
        <v>1053.6199999999999</v>
      </c>
      <c r="I3056" s="54"/>
      <c r="J3056" s="46">
        <v>1.4496359999999999</v>
      </c>
      <c r="K3056" s="54">
        <v>11.4861</v>
      </c>
      <c r="L3056" s="46">
        <v>15.64982</v>
      </c>
      <c r="M3056" s="53">
        <f t="shared" si="188"/>
        <v>-4.1637199999999996</v>
      </c>
      <c r="N3056" s="11">
        <v>2.1396105059041921</v>
      </c>
      <c r="O3056" s="11">
        <v>2.915220944229072</v>
      </c>
      <c r="P3056" s="11">
        <v>-0.77561043832487986</v>
      </c>
      <c r="Q3056" s="26">
        <v>4370</v>
      </c>
      <c r="R3056">
        <v>9190</v>
      </c>
      <c r="S3056">
        <v>165290</v>
      </c>
      <c r="T3056" s="27">
        <f t="shared" si="189"/>
        <v>178850</v>
      </c>
      <c r="U3056" s="46" t="str">
        <f t="shared" si="190"/>
        <v>TX</v>
      </c>
      <c r="V3056">
        <f t="shared" si="191"/>
        <v>382669.33898096473</v>
      </c>
    </row>
    <row r="3057" spans="1:22" x14ac:dyDescent="0.2">
      <c r="A3057" s="24">
        <v>6053</v>
      </c>
      <c r="B3057" s="25" t="s">
        <v>3275</v>
      </c>
      <c r="C3057" s="46">
        <v>376</v>
      </c>
      <c r="D3057" s="46">
        <v>1278</v>
      </c>
      <c r="E3057" s="53">
        <v>69</v>
      </c>
      <c r="F3057" s="54">
        <v>0</v>
      </c>
      <c r="G3057" s="46">
        <v>0</v>
      </c>
      <c r="H3057" s="53">
        <v>0</v>
      </c>
      <c r="I3057" s="54">
        <v>1.012629</v>
      </c>
      <c r="J3057" s="46">
        <v>1.012629</v>
      </c>
      <c r="K3057" s="54">
        <v>38.532919999999997</v>
      </c>
      <c r="L3057" s="46">
        <v>31.323440000000002</v>
      </c>
      <c r="M3057" s="53">
        <f t="shared" si="188"/>
        <v>7.2094799999999957</v>
      </c>
      <c r="N3057" s="11">
        <v>7.177844564749198</v>
      </c>
      <c r="O3057" s="11">
        <v>5.8348753105979938</v>
      </c>
      <c r="P3057" s="11">
        <v>1.3429692541512039</v>
      </c>
      <c r="Q3057" s="26">
        <v>9070</v>
      </c>
      <c r="R3057">
        <v>2390</v>
      </c>
      <c r="S3057">
        <v>282290</v>
      </c>
      <c r="T3057" s="27">
        <f t="shared" si="189"/>
        <v>293750</v>
      </c>
      <c r="U3057" s="46" t="str">
        <f t="shared" si="190"/>
        <v>CA</v>
      </c>
      <c r="V3057">
        <f t="shared" si="191"/>
        <v>2108491.8408950767</v>
      </c>
    </row>
    <row r="3058" spans="1:22" x14ac:dyDescent="0.2">
      <c r="A3058" s="24">
        <v>6041</v>
      </c>
      <c r="B3058" s="25" t="s">
        <v>3276</v>
      </c>
      <c r="C3058" s="46">
        <v>1900</v>
      </c>
      <c r="D3058" s="46">
        <v>1900</v>
      </c>
      <c r="E3058" s="53">
        <v>748</v>
      </c>
      <c r="F3058" s="54">
        <v>274.04000000000002</v>
      </c>
      <c r="G3058" s="46">
        <v>274.04000000000002</v>
      </c>
      <c r="H3058" s="53">
        <v>0</v>
      </c>
      <c r="I3058" s="54"/>
      <c r="J3058" s="46"/>
      <c r="K3058" s="54">
        <v>38.532919999999997</v>
      </c>
      <c r="L3058" s="46">
        <v>29.624410000000001</v>
      </c>
      <c r="M3058" s="53">
        <f t="shared" si="188"/>
        <v>8.9085099999999962</v>
      </c>
      <c r="N3058" s="11">
        <v>7.177844564749198</v>
      </c>
      <c r="O3058" s="11">
        <v>5.5183829905027144</v>
      </c>
      <c r="P3058" s="11">
        <v>1.6594615742464851</v>
      </c>
      <c r="Q3058" s="26">
        <v>0</v>
      </c>
      <c r="R3058">
        <v>570</v>
      </c>
      <c r="S3058">
        <v>111650</v>
      </c>
      <c r="T3058" s="27">
        <f t="shared" si="189"/>
        <v>112220</v>
      </c>
      <c r="U3058" s="46" t="str">
        <f t="shared" si="190"/>
        <v>CA</v>
      </c>
      <c r="V3058">
        <f t="shared" si="191"/>
        <v>805497.71705615497</v>
      </c>
    </row>
    <row r="3059" spans="1:22" x14ac:dyDescent="0.2">
      <c r="A3059" s="24">
        <v>6075</v>
      </c>
      <c r="B3059" s="25" t="s">
        <v>3277</v>
      </c>
      <c r="C3059" s="46">
        <v>0</v>
      </c>
      <c r="D3059" s="46">
        <v>0</v>
      </c>
      <c r="E3059" s="53">
        <v>0</v>
      </c>
      <c r="F3059" s="54">
        <v>0</v>
      </c>
      <c r="G3059" s="46">
        <v>0</v>
      </c>
      <c r="H3059" s="53">
        <v>0</v>
      </c>
      <c r="I3059" s="54"/>
      <c r="J3059" s="46"/>
      <c r="K3059" s="54">
        <v>38.532919999999997</v>
      </c>
      <c r="L3059" s="46">
        <v>31.079049999999999</v>
      </c>
      <c r="M3059" s="53">
        <f t="shared" si="188"/>
        <v>7.4538699999999984</v>
      </c>
      <c r="N3059" s="11">
        <v>7.177844564749198</v>
      </c>
      <c r="O3059" s="11">
        <v>5.7893507712384258</v>
      </c>
      <c r="P3059" s="11">
        <v>1.388493793510772</v>
      </c>
      <c r="Q3059" s="26">
        <v>0</v>
      </c>
      <c r="R3059">
        <v>0</v>
      </c>
      <c r="S3059">
        <v>180</v>
      </c>
      <c r="T3059" s="27">
        <f t="shared" si="189"/>
        <v>180</v>
      </c>
      <c r="U3059" s="46" t="str">
        <f t="shared" si="190"/>
        <v>CA</v>
      </c>
      <c r="V3059">
        <f t="shared" si="191"/>
        <v>1292.0120216548557</v>
      </c>
    </row>
    <row r="3060" spans="1:22" x14ac:dyDescent="0.2">
      <c r="A3060" s="24">
        <v>8019</v>
      </c>
      <c r="B3060" s="25" t="s">
        <v>3278</v>
      </c>
      <c r="C3060" s="46">
        <v>2384</v>
      </c>
      <c r="D3060" s="46">
        <v>1863</v>
      </c>
      <c r="E3060" s="53">
        <v>1405</v>
      </c>
      <c r="F3060" s="54">
        <v>2378.16</v>
      </c>
      <c r="G3060" s="46">
        <v>1857.16</v>
      </c>
      <c r="H3060" s="53">
        <v>1399.16</v>
      </c>
      <c r="I3060" s="54"/>
      <c r="J3060" s="46"/>
      <c r="K3060" s="54">
        <v>9.6307679999999998</v>
      </c>
      <c r="L3060" s="46">
        <v>9.1358270000000008</v>
      </c>
      <c r="M3060" s="53">
        <f t="shared" si="188"/>
        <v>0.49494099999999897</v>
      </c>
      <c r="N3060" s="11">
        <v>1.794002524157539</v>
      </c>
      <c r="O3060" s="11">
        <v>1.7018057851945549</v>
      </c>
      <c r="P3060" s="11">
        <v>9.2196738962983485E-2</v>
      </c>
      <c r="Q3060" s="26">
        <v>0</v>
      </c>
      <c r="R3060">
        <v>250</v>
      </c>
      <c r="S3060">
        <v>12380</v>
      </c>
      <c r="T3060" s="27">
        <f t="shared" si="189"/>
        <v>12630</v>
      </c>
      <c r="U3060" s="46" t="str">
        <f t="shared" si="190"/>
        <v>CO</v>
      </c>
      <c r="V3060">
        <f t="shared" si="191"/>
        <v>22658.251880109718</v>
      </c>
    </row>
    <row r="3061" spans="1:22" x14ac:dyDescent="0.2">
      <c r="A3061" s="24">
        <v>8047</v>
      </c>
      <c r="B3061" s="25" t="s">
        <v>3279</v>
      </c>
      <c r="C3061" s="46">
        <v>1862.61</v>
      </c>
      <c r="D3061" s="46">
        <v>1529.95</v>
      </c>
      <c r="E3061" s="53">
        <v>1207.69</v>
      </c>
      <c r="F3061" s="54">
        <v>1858.6759999999999</v>
      </c>
      <c r="G3061" s="46">
        <v>1526.0139999999999</v>
      </c>
      <c r="H3061" s="53">
        <v>1203.759</v>
      </c>
      <c r="I3061" s="54"/>
      <c r="J3061" s="46"/>
      <c r="K3061" s="54">
        <v>9.4128209999999992</v>
      </c>
      <c r="L3061" s="46">
        <v>8.9510699999999996</v>
      </c>
      <c r="M3061" s="53">
        <f t="shared" si="188"/>
        <v>0.46175099999999958</v>
      </c>
      <c r="N3061" s="11">
        <v>1.7534037403292331</v>
      </c>
      <c r="O3061" s="11">
        <v>1.6673895761906861</v>
      </c>
      <c r="P3061" s="11">
        <v>8.6014164138547095E-2</v>
      </c>
      <c r="Q3061" s="26">
        <v>0</v>
      </c>
      <c r="R3061">
        <v>40</v>
      </c>
      <c r="S3061">
        <v>8850</v>
      </c>
      <c r="T3061" s="27">
        <f t="shared" si="189"/>
        <v>8890</v>
      </c>
      <c r="U3061" s="46" t="str">
        <f t="shared" si="190"/>
        <v>CO</v>
      </c>
      <c r="V3061">
        <f t="shared" si="191"/>
        <v>15587.759251526883</v>
      </c>
    </row>
    <row r="3062" spans="1:22" x14ac:dyDescent="0.2">
      <c r="A3062" s="24">
        <v>8051</v>
      </c>
      <c r="B3062" s="25" t="s">
        <v>3280</v>
      </c>
      <c r="C3062" s="46">
        <v>565</v>
      </c>
      <c r="D3062" s="46">
        <v>1154</v>
      </c>
      <c r="E3062" s="53">
        <v>272</v>
      </c>
      <c r="F3062" s="54">
        <v>561.9</v>
      </c>
      <c r="G3062" s="46">
        <v>1150.9000000000001</v>
      </c>
      <c r="H3062" s="53">
        <v>268.89999999999998</v>
      </c>
      <c r="I3062" s="54"/>
      <c r="J3062" s="46"/>
      <c r="K3062" s="54">
        <v>11.60069</v>
      </c>
      <c r="L3062" s="46">
        <v>10.94591</v>
      </c>
      <c r="M3062" s="53">
        <f t="shared" si="188"/>
        <v>0.65478000000000058</v>
      </c>
      <c r="N3062" s="11">
        <v>2.1609561295598771</v>
      </c>
      <c r="O3062" s="11">
        <v>2.038984862806501</v>
      </c>
      <c r="P3062" s="11">
        <v>0.12197126675337561</v>
      </c>
      <c r="Q3062" s="26">
        <v>0</v>
      </c>
      <c r="R3062">
        <v>33220</v>
      </c>
      <c r="S3062">
        <v>153560</v>
      </c>
      <c r="T3062" s="27">
        <f t="shared" si="189"/>
        <v>186780</v>
      </c>
      <c r="U3062" s="46" t="str">
        <f t="shared" si="190"/>
        <v>CO</v>
      </c>
      <c r="V3062">
        <f t="shared" si="191"/>
        <v>403623.38587919384</v>
      </c>
    </row>
    <row r="3063" spans="1:22" x14ac:dyDescent="0.2">
      <c r="A3063" s="24">
        <v>8065</v>
      </c>
      <c r="B3063" s="25" t="s">
        <v>3281</v>
      </c>
      <c r="C3063" s="46">
        <v>726.79</v>
      </c>
      <c r="D3063" s="46">
        <v>935.471</v>
      </c>
      <c r="E3063" s="53">
        <v>482.47500000000002</v>
      </c>
      <c r="F3063" s="54">
        <v>723.48389999999995</v>
      </c>
      <c r="G3063" s="46">
        <v>932.16520000000003</v>
      </c>
      <c r="H3063" s="53">
        <v>479.16919999999999</v>
      </c>
      <c r="I3063" s="54"/>
      <c r="J3063" s="46"/>
      <c r="K3063" s="54">
        <v>8.1724370000000004</v>
      </c>
      <c r="L3063" s="46">
        <v>7.7682500000000001</v>
      </c>
      <c r="M3063" s="53">
        <f t="shared" si="188"/>
        <v>0.4041870000000003</v>
      </c>
      <c r="N3063" s="11">
        <v>1.522347190433667</v>
      </c>
      <c r="O3063" s="11">
        <v>1.447055946969837</v>
      </c>
      <c r="P3063" s="11">
        <v>7.5291243463830052E-2</v>
      </c>
      <c r="Q3063" s="26">
        <v>0</v>
      </c>
      <c r="R3063">
        <v>120</v>
      </c>
      <c r="S3063">
        <v>13520</v>
      </c>
      <c r="T3063" s="27">
        <f t="shared" si="189"/>
        <v>13640</v>
      </c>
      <c r="U3063" s="46" t="str">
        <f t="shared" si="190"/>
        <v>CO</v>
      </c>
      <c r="V3063">
        <f t="shared" si="191"/>
        <v>20764.815677515217</v>
      </c>
    </row>
    <row r="3064" spans="1:22" x14ac:dyDescent="0.2">
      <c r="A3064" s="24">
        <v>8111</v>
      </c>
      <c r="B3064" s="25" t="s">
        <v>3282</v>
      </c>
      <c r="C3064" s="46">
        <v>584.26499999999999</v>
      </c>
      <c r="D3064" s="46">
        <v>571.16</v>
      </c>
      <c r="E3064" s="53">
        <v>448.95800000000003</v>
      </c>
      <c r="F3064" s="54">
        <v>584.0009</v>
      </c>
      <c r="G3064" s="46">
        <v>570.89670000000001</v>
      </c>
      <c r="H3064" s="53">
        <v>448.69459999999998</v>
      </c>
      <c r="I3064" s="54"/>
      <c r="J3064" s="46"/>
      <c r="K3064" s="54">
        <v>12.164059999999999</v>
      </c>
      <c r="L3064" s="46">
        <v>11.397629999999999</v>
      </c>
      <c r="M3064" s="53">
        <f t="shared" si="188"/>
        <v>0.76642999999999972</v>
      </c>
      <c r="N3064" s="11">
        <v>2.2658997022878919</v>
      </c>
      <c r="O3064" s="11">
        <v>2.123130469907871</v>
      </c>
      <c r="P3064" s="11">
        <v>0.14276923238002021</v>
      </c>
      <c r="Q3064" s="26">
        <v>0</v>
      </c>
      <c r="R3064">
        <v>0</v>
      </c>
      <c r="S3064">
        <v>340</v>
      </c>
      <c r="T3064" s="27">
        <f t="shared" si="189"/>
        <v>340</v>
      </c>
      <c r="U3064" s="46" t="str">
        <f t="shared" si="190"/>
        <v>CO</v>
      </c>
      <c r="V3064">
        <f t="shared" si="191"/>
        <v>770.40589877788329</v>
      </c>
    </row>
    <row r="3065" spans="1:22" x14ac:dyDescent="0.2">
      <c r="A3065" s="24">
        <v>8119</v>
      </c>
      <c r="B3065" s="25" t="s">
        <v>3283</v>
      </c>
      <c r="C3065" s="46">
        <v>657.72199999999998</v>
      </c>
      <c r="D3065" s="46">
        <v>657.42200000000003</v>
      </c>
      <c r="E3065" s="53">
        <v>575.11300000000006</v>
      </c>
      <c r="F3065" s="54">
        <v>657.72159999999997</v>
      </c>
      <c r="G3065" s="46">
        <v>657.42190000000005</v>
      </c>
      <c r="H3065" s="53">
        <v>575.11249999999995</v>
      </c>
      <c r="I3065" s="54"/>
      <c r="J3065" s="46"/>
      <c r="K3065" s="54">
        <v>10.871119999999999</v>
      </c>
      <c r="L3065" s="46">
        <v>10.332140000000001</v>
      </c>
      <c r="M3065" s="53">
        <f t="shared" si="188"/>
        <v>0.53897999999999868</v>
      </c>
      <c r="N3065" s="11">
        <v>2.0250531131493879</v>
      </c>
      <c r="O3065" s="11">
        <v>1.924652866723513</v>
      </c>
      <c r="P3065" s="11">
        <v>0.1004002464258747</v>
      </c>
      <c r="Q3065" s="26">
        <v>10</v>
      </c>
      <c r="R3065">
        <v>890</v>
      </c>
      <c r="S3065">
        <v>72810</v>
      </c>
      <c r="T3065" s="27">
        <f t="shared" si="189"/>
        <v>73710</v>
      </c>
      <c r="U3065" s="46" t="str">
        <f t="shared" si="190"/>
        <v>CO</v>
      </c>
      <c r="V3065">
        <f t="shared" si="191"/>
        <v>149266.66497024137</v>
      </c>
    </row>
    <row r="3066" spans="1:22" x14ac:dyDescent="0.2">
      <c r="A3066" s="24">
        <v>12087</v>
      </c>
      <c r="B3066" s="25" t="s">
        <v>3284</v>
      </c>
      <c r="C3066" s="46">
        <v>4852.88</v>
      </c>
      <c r="D3066" s="46">
        <v>4852.88</v>
      </c>
      <c r="E3066" s="53">
        <v>4852.88</v>
      </c>
      <c r="F3066" s="54">
        <v>4564.88</v>
      </c>
      <c r="G3066" s="46">
        <v>4564.88</v>
      </c>
      <c r="H3066" s="53">
        <v>4564.88</v>
      </c>
      <c r="I3066" s="54"/>
      <c r="J3066" s="46"/>
      <c r="K3066" s="54">
        <v>0</v>
      </c>
      <c r="L3066" s="46">
        <v>0</v>
      </c>
      <c r="M3066" s="53">
        <f t="shared" si="188"/>
        <v>0</v>
      </c>
      <c r="N3066" s="11">
        <v>0</v>
      </c>
      <c r="O3066" s="11">
        <v>0</v>
      </c>
      <c r="P3066" s="11">
        <v>0</v>
      </c>
      <c r="Q3066" s="26">
        <v>0</v>
      </c>
      <c r="R3066">
        <v>0</v>
      </c>
      <c r="S3066">
        <v>0</v>
      </c>
      <c r="T3066" s="27">
        <f t="shared" si="189"/>
        <v>0</v>
      </c>
      <c r="U3066" s="46" t="str">
        <f t="shared" si="190"/>
        <v>FL</v>
      </c>
      <c r="V3066">
        <f t="shared" si="191"/>
        <v>0</v>
      </c>
    </row>
    <row r="3067" spans="1:22" x14ac:dyDescent="0.2">
      <c r="A3067" s="24">
        <v>12103</v>
      </c>
      <c r="B3067" s="25" t="s">
        <v>3285</v>
      </c>
      <c r="C3067" s="46">
        <v>3526.02</v>
      </c>
      <c r="D3067" s="46">
        <v>3799.76</v>
      </c>
      <c r="E3067" s="53">
        <v>3358.33</v>
      </c>
      <c r="F3067" s="54">
        <v>3297.9160000000002</v>
      </c>
      <c r="G3067" s="46">
        <v>3571.6640000000002</v>
      </c>
      <c r="H3067" s="53">
        <v>3130.2249999999999</v>
      </c>
      <c r="I3067" s="54"/>
      <c r="J3067" s="46"/>
      <c r="K3067" s="54">
        <v>12.18192</v>
      </c>
      <c r="L3067" s="46">
        <v>22.41395</v>
      </c>
      <c r="M3067" s="53">
        <f t="shared" si="188"/>
        <v>-10.23203</v>
      </c>
      <c r="N3067" s="11">
        <v>2.2692266316751901</v>
      </c>
      <c r="O3067" s="11">
        <v>4.1752311836751614</v>
      </c>
      <c r="P3067" s="11">
        <v>-1.9060045519999711</v>
      </c>
      <c r="Q3067" s="26">
        <v>0</v>
      </c>
      <c r="R3067">
        <v>560</v>
      </c>
      <c r="S3067">
        <v>150</v>
      </c>
      <c r="T3067" s="27">
        <f t="shared" si="189"/>
        <v>710</v>
      </c>
      <c r="U3067" s="46" t="str">
        <f t="shared" si="190"/>
        <v>FL</v>
      </c>
      <c r="V3067">
        <f t="shared" si="191"/>
        <v>1611.1509084893851</v>
      </c>
    </row>
    <row r="3068" spans="1:22" x14ac:dyDescent="0.2">
      <c r="A3068" s="24">
        <v>13139</v>
      </c>
      <c r="B3068" s="25" t="s">
        <v>3286</v>
      </c>
      <c r="C3068" s="46">
        <v>1829</v>
      </c>
      <c r="D3068" s="46">
        <v>2119</v>
      </c>
      <c r="E3068" s="53">
        <v>1780</v>
      </c>
      <c r="F3068" s="54">
        <v>1420.54</v>
      </c>
      <c r="G3068" s="46">
        <v>1710.54</v>
      </c>
      <c r="H3068" s="53">
        <v>1371.54</v>
      </c>
      <c r="I3068" s="54"/>
      <c r="J3068" s="46"/>
      <c r="K3068" s="54">
        <v>11.986649999999999</v>
      </c>
      <c r="L3068" s="46">
        <v>19.51465</v>
      </c>
      <c r="M3068" s="53">
        <f t="shared" si="188"/>
        <v>-7.5280000000000005</v>
      </c>
      <c r="N3068" s="11">
        <v>2.2328520795218991</v>
      </c>
      <c r="O3068" s="11">
        <v>3.6351546790506131</v>
      </c>
      <c r="P3068" s="11">
        <v>-1.4023025995287139</v>
      </c>
      <c r="Q3068" s="26">
        <v>10</v>
      </c>
      <c r="R3068">
        <v>49610</v>
      </c>
      <c r="S3068">
        <v>14180</v>
      </c>
      <c r="T3068" s="27">
        <f t="shared" si="189"/>
        <v>63800</v>
      </c>
      <c r="U3068" s="46" t="str">
        <f t="shared" si="190"/>
        <v>GA</v>
      </c>
      <c r="V3068">
        <f t="shared" si="191"/>
        <v>142455.96267349715</v>
      </c>
    </row>
    <row r="3069" spans="1:22" x14ac:dyDescent="0.2">
      <c r="A3069" s="24">
        <v>21095</v>
      </c>
      <c r="B3069" s="25" t="s">
        <v>3287</v>
      </c>
      <c r="C3069" s="46">
        <v>419.54500000000002</v>
      </c>
      <c r="D3069" s="46">
        <v>419.54500000000002</v>
      </c>
      <c r="E3069" s="53">
        <v>0</v>
      </c>
      <c r="F3069" s="54">
        <v>325.01990000000001</v>
      </c>
      <c r="G3069" s="46">
        <v>325.01990000000001</v>
      </c>
      <c r="H3069" s="53">
        <v>0</v>
      </c>
      <c r="I3069" s="54"/>
      <c r="J3069" s="46"/>
      <c r="K3069" s="54">
        <v>11.56935</v>
      </c>
      <c r="L3069" s="46">
        <v>17.019010000000002</v>
      </c>
      <c r="M3069" s="53">
        <f t="shared" si="188"/>
        <v>-5.4496600000000015</v>
      </c>
      <c r="N3069" s="11">
        <v>2.1551181694816051</v>
      </c>
      <c r="O3069" s="11">
        <v>3.1702712492567979</v>
      </c>
      <c r="P3069" s="11">
        <v>-1.0151530797751931</v>
      </c>
      <c r="Q3069" s="26">
        <v>0</v>
      </c>
      <c r="R3069">
        <v>1080</v>
      </c>
      <c r="S3069">
        <v>15050</v>
      </c>
      <c r="T3069" s="27">
        <f t="shared" si="189"/>
        <v>16130</v>
      </c>
      <c r="U3069" s="46" t="str">
        <f t="shared" si="190"/>
        <v>KY</v>
      </c>
      <c r="V3069">
        <f t="shared" si="191"/>
        <v>34762.056073738291</v>
      </c>
    </row>
    <row r="3070" spans="1:22" x14ac:dyDescent="0.2">
      <c r="A3070" s="24">
        <v>21133</v>
      </c>
      <c r="B3070" s="25" t="s">
        <v>3288</v>
      </c>
      <c r="C3070" s="46">
        <v>413.10899999999998</v>
      </c>
      <c r="D3070" s="46">
        <v>413.10899999999998</v>
      </c>
      <c r="E3070" s="53">
        <v>56.476999999999997</v>
      </c>
      <c r="F3070" s="54">
        <v>318.63889999999998</v>
      </c>
      <c r="G3070" s="46">
        <v>318.63889999999998</v>
      </c>
      <c r="H3070" s="53">
        <v>0</v>
      </c>
      <c r="I3070" s="54"/>
      <c r="J3070" s="46"/>
      <c r="K3070" s="54">
        <v>11.4908</v>
      </c>
      <c r="L3070" s="46">
        <v>16.321870000000001</v>
      </c>
      <c r="M3070" s="53">
        <f t="shared" si="188"/>
        <v>-4.8310700000000004</v>
      </c>
      <c r="N3070" s="11">
        <v>2.140486013637692</v>
      </c>
      <c r="O3070" s="11">
        <v>3.0404092362074562</v>
      </c>
      <c r="P3070" s="11">
        <v>-0.89992322256976409</v>
      </c>
      <c r="Q3070" s="26">
        <v>0</v>
      </c>
      <c r="R3070">
        <v>170</v>
      </c>
      <c r="S3070">
        <v>22580</v>
      </c>
      <c r="T3070" s="27">
        <f t="shared" si="189"/>
        <v>22750</v>
      </c>
      <c r="U3070" s="46" t="str">
        <f t="shared" si="190"/>
        <v>KY</v>
      </c>
      <c r="V3070">
        <f t="shared" si="191"/>
        <v>48696.056810257491</v>
      </c>
    </row>
    <row r="3071" spans="1:22" x14ac:dyDescent="0.2">
      <c r="A3071" s="24">
        <v>36005</v>
      </c>
      <c r="B3071" s="25" t="s">
        <v>3289</v>
      </c>
      <c r="C3071" s="46">
        <v>797.37099999999998</v>
      </c>
      <c r="D3071" s="46">
        <v>546.38400000000001</v>
      </c>
      <c r="E3071" s="53">
        <v>479.80700000000002</v>
      </c>
      <c r="F3071" s="54">
        <v>614.66600000000005</v>
      </c>
      <c r="G3071" s="46">
        <v>363.67899999999997</v>
      </c>
      <c r="H3071" s="53">
        <v>297.10169999999999</v>
      </c>
      <c r="I3071" s="54"/>
      <c r="J3071" s="46"/>
      <c r="K3071" s="54">
        <v>22.574639999999999</v>
      </c>
      <c r="L3071" s="46">
        <v>19.85575</v>
      </c>
      <c r="M3071" s="53">
        <f t="shared" si="188"/>
        <v>2.7188899999999983</v>
      </c>
      <c r="N3071" s="11">
        <v>4.2051642342487883</v>
      </c>
      <c r="O3071" s="11">
        <v>3.6986941871137429</v>
      </c>
      <c r="P3071" s="11">
        <v>0.50647004713504551</v>
      </c>
      <c r="Q3071" s="26">
        <v>0</v>
      </c>
      <c r="R3071">
        <v>10</v>
      </c>
      <c r="S3071">
        <v>120</v>
      </c>
      <c r="T3071" s="27">
        <f t="shared" si="189"/>
        <v>130</v>
      </c>
      <c r="U3071" s="46" t="str">
        <f t="shared" si="190"/>
        <v>NY</v>
      </c>
      <c r="V3071">
        <f t="shared" si="191"/>
        <v>546.67135045234249</v>
      </c>
    </row>
    <row r="3072" spans="1:22" x14ac:dyDescent="0.2">
      <c r="A3072" s="24">
        <v>36047</v>
      </c>
      <c r="B3072" s="25" t="s">
        <v>3290</v>
      </c>
      <c r="C3072" s="46">
        <v>0</v>
      </c>
      <c r="D3072" s="46">
        <v>0</v>
      </c>
      <c r="E3072" s="53">
        <v>0</v>
      </c>
      <c r="F3072" s="54">
        <v>0</v>
      </c>
      <c r="G3072" s="46">
        <v>0</v>
      </c>
      <c r="H3072" s="53">
        <v>0</v>
      </c>
      <c r="I3072" s="54"/>
      <c r="J3072" s="46"/>
      <c r="K3072" s="54">
        <v>22.574639999999999</v>
      </c>
      <c r="L3072" s="46">
        <v>19.875859999999999</v>
      </c>
      <c r="M3072" s="53">
        <f t="shared" si="188"/>
        <v>2.6987799999999993</v>
      </c>
      <c r="N3072" s="11">
        <v>4.2051642342487883</v>
      </c>
      <c r="O3072" s="11">
        <v>3.7024402425436742</v>
      </c>
      <c r="P3072" s="11">
        <v>0.5027239917051145</v>
      </c>
      <c r="Q3072" s="26">
        <v>0</v>
      </c>
      <c r="R3072">
        <v>10</v>
      </c>
      <c r="S3072">
        <v>20</v>
      </c>
      <c r="T3072" s="27">
        <f t="shared" si="189"/>
        <v>30</v>
      </c>
      <c r="U3072" s="46" t="str">
        <f t="shared" si="190"/>
        <v>NY</v>
      </c>
      <c r="V3072">
        <f t="shared" si="191"/>
        <v>126.15492702746364</v>
      </c>
    </row>
    <row r="3073" spans="1:22" x14ac:dyDescent="0.2">
      <c r="A3073" s="24">
        <v>36059</v>
      </c>
      <c r="B3073" s="25" t="s">
        <v>3291</v>
      </c>
      <c r="C3073" s="46">
        <v>2891.61</v>
      </c>
      <c r="D3073" s="46">
        <v>1683.28</v>
      </c>
      <c r="E3073" s="53">
        <v>1630.97</v>
      </c>
      <c r="F3073" s="54">
        <v>2651.1909999999998</v>
      </c>
      <c r="G3073" s="46">
        <v>1442.855</v>
      </c>
      <c r="H3073" s="53">
        <v>1390.5440000000001</v>
      </c>
      <c r="I3073" s="54"/>
      <c r="J3073" s="46"/>
      <c r="K3073" s="54">
        <v>22.574639999999999</v>
      </c>
      <c r="L3073" s="46">
        <v>19.878830000000001</v>
      </c>
      <c r="M3073" s="53">
        <f t="shared" si="188"/>
        <v>2.695809999999998</v>
      </c>
      <c r="N3073" s="11">
        <v>4.2051642342487883</v>
      </c>
      <c r="O3073" s="11">
        <v>3.7029934889199501</v>
      </c>
      <c r="P3073" s="11">
        <v>0.50217074532883887</v>
      </c>
      <c r="Q3073" s="26">
        <v>0</v>
      </c>
      <c r="R3073">
        <v>290</v>
      </c>
      <c r="S3073">
        <v>180</v>
      </c>
      <c r="T3073" s="27">
        <f t="shared" si="189"/>
        <v>470</v>
      </c>
      <c r="U3073" s="46" t="str">
        <f t="shared" si="190"/>
        <v>NY</v>
      </c>
      <c r="V3073">
        <f t="shared" si="191"/>
        <v>1976.4271900969304</v>
      </c>
    </row>
    <row r="3074" spans="1:22" x14ac:dyDescent="0.2">
      <c r="A3074" s="24">
        <v>36061</v>
      </c>
      <c r="B3074" s="25" t="s">
        <v>3292</v>
      </c>
      <c r="C3074" s="46">
        <v>1007.84</v>
      </c>
      <c r="D3074" s="46">
        <v>789.94200000000001</v>
      </c>
      <c r="E3074" s="53">
        <v>881.95500000000004</v>
      </c>
      <c r="F3074" s="54">
        <v>845.66269999999997</v>
      </c>
      <c r="G3074" s="46">
        <v>627.76790000000005</v>
      </c>
      <c r="H3074" s="53">
        <v>719.78099999999995</v>
      </c>
      <c r="I3074" s="54"/>
      <c r="J3074" s="46"/>
      <c r="K3074" s="54">
        <v>0</v>
      </c>
      <c r="L3074" s="46">
        <v>0</v>
      </c>
      <c r="M3074" s="53">
        <f t="shared" si="188"/>
        <v>0</v>
      </c>
      <c r="N3074" s="11">
        <v>0</v>
      </c>
      <c r="O3074" s="11">
        <v>0</v>
      </c>
      <c r="P3074" s="11">
        <v>0</v>
      </c>
      <c r="Q3074" s="26">
        <v>0</v>
      </c>
      <c r="R3074">
        <v>0</v>
      </c>
      <c r="S3074">
        <v>0</v>
      </c>
      <c r="T3074" s="27">
        <f t="shared" si="189"/>
        <v>0</v>
      </c>
      <c r="U3074" s="46" t="str">
        <f t="shared" si="190"/>
        <v>NY</v>
      </c>
      <c r="V3074">
        <f t="shared" si="191"/>
        <v>0</v>
      </c>
    </row>
    <row r="3075" spans="1:22" x14ac:dyDescent="0.2">
      <c r="A3075" s="24">
        <v>36081</v>
      </c>
      <c r="B3075" s="25" t="s">
        <v>3293</v>
      </c>
      <c r="C3075" s="46">
        <v>0</v>
      </c>
      <c r="D3075" s="46">
        <v>0</v>
      </c>
      <c r="E3075" s="53">
        <v>0</v>
      </c>
      <c r="F3075" s="54">
        <v>0</v>
      </c>
      <c r="G3075" s="46">
        <v>0</v>
      </c>
      <c r="H3075" s="53">
        <v>0</v>
      </c>
      <c r="I3075" s="54"/>
      <c r="J3075" s="46"/>
      <c r="K3075" s="54">
        <v>22.574639999999999</v>
      </c>
      <c r="L3075" s="46">
        <v>19.889209999999999</v>
      </c>
      <c r="M3075" s="53">
        <f t="shared" si="188"/>
        <v>2.6854300000000002</v>
      </c>
      <c r="N3075" s="11">
        <v>4.2051642342487883</v>
      </c>
      <c r="O3075" s="11">
        <v>3.7049270570632959</v>
      </c>
      <c r="P3075" s="11">
        <v>0.50023717718549332</v>
      </c>
      <c r="Q3075" s="26">
        <v>0</v>
      </c>
      <c r="R3075">
        <v>0</v>
      </c>
      <c r="S3075">
        <v>30</v>
      </c>
      <c r="T3075" s="27">
        <f t="shared" si="189"/>
        <v>30</v>
      </c>
      <c r="U3075" s="46" t="str">
        <f t="shared" si="190"/>
        <v>NY</v>
      </c>
      <c r="V3075">
        <f t="shared" si="191"/>
        <v>126.15492702746364</v>
      </c>
    </row>
    <row r="3076" spans="1:22" x14ac:dyDescent="0.2">
      <c r="A3076" s="24">
        <v>48167</v>
      </c>
      <c r="B3076" s="25" t="s">
        <v>3294</v>
      </c>
      <c r="C3076" s="46">
        <v>1053</v>
      </c>
      <c r="D3076" s="46">
        <v>1053</v>
      </c>
      <c r="E3076" s="53">
        <v>1053</v>
      </c>
      <c r="F3076" s="54">
        <v>853.62</v>
      </c>
      <c r="G3076" s="46">
        <v>853.62</v>
      </c>
      <c r="H3076" s="53">
        <v>853.62</v>
      </c>
      <c r="I3076" s="54"/>
      <c r="J3076" s="46"/>
      <c r="K3076" s="54">
        <v>11.4861</v>
      </c>
      <c r="L3076" s="46">
        <v>15.31034</v>
      </c>
      <c r="M3076" s="53">
        <f t="shared" si="188"/>
        <v>-3.8242399999999996</v>
      </c>
      <c r="N3076" s="11">
        <v>2.1396105059041921</v>
      </c>
      <c r="O3076" s="11">
        <v>2.8519832069166382</v>
      </c>
      <c r="P3076" s="11">
        <v>-0.71237270101244521</v>
      </c>
      <c r="Q3076" s="26">
        <v>9540</v>
      </c>
      <c r="R3076">
        <v>27720</v>
      </c>
      <c r="S3076">
        <v>9800</v>
      </c>
      <c r="T3076" s="27">
        <f t="shared" si="189"/>
        <v>47060</v>
      </c>
      <c r="U3076" s="46" t="str">
        <f t="shared" si="190"/>
        <v>TX</v>
      </c>
      <c r="V3076">
        <f t="shared" si="191"/>
        <v>100690.07040785128</v>
      </c>
    </row>
    <row r="3077" spans="1:22" x14ac:dyDescent="0.2">
      <c r="A3077" s="24">
        <v>48301</v>
      </c>
      <c r="B3077" s="25" t="s">
        <v>3295</v>
      </c>
      <c r="C3077" s="46">
        <v>122.164</v>
      </c>
      <c r="D3077" s="46">
        <v>122.164</v>
      </c>
      <c r="E3077" s="53">
        <v>65.5548</v>
      </c>
      <c r="F3077" s="54">
        <v>23.810009999999998</v>
      </c>
      <c r="G3077" s="46">
        <v>23.810009999999998</v>
      </c>
      <c r="H3077" s="53">
        <v>0</v>
      </c>
      <c r="I3077" s="54"/>
      <c r="J3077" s="46"/>
      <c r="K3077" s="54">
        <v>0</v>
      </c>
      <c r="L3077" s="46">
        <v>0</v>
      </c>
      <c r="M3077" s="53">
        <f t="shared" si="188"/>
        <v>0</v>
      </c>
      <c r="N3077" s="11">
        <v>0</v>
      </c>
      <c r="O3077" s="11">
        <v>0</v>
      </c>
      <c r="P3077" s="11">
        <v>0</v>
      </c>
      <c r="Q3077" s="26">
        <v>0</v>
      </c>
      <c r="R3077">
        <v>0</v>
      </c>
      <c r="S3077">
        <v>0</v>
      </c>
      <c r="T3077" s="27">
        <f t="shared" si="189"/>
        <v>0</v>
      </c>
      <c r="U3077" s="46" t="str">
        <f t="shared" si="190"/>
        <v>TX</v>
      </c>
      <c r="V3077">
        <f t="shared" si="191"/>
        <v>0</v>
      </c>
    </row>
    <row r="3078" spans="1:22" x14ac:dyDescent="0.2">
      <c r="A3078" s="24">
        <v>48457</v>
      </c>
      <c r="B3078" s="25" t="s">
        <v>3296</v>
      </c>
      <c r="C3078" s="46">
        <v>1361</v>
      </c>
      <c r="D3078" s="46">
        <v>1945</v>
      </c>
      <c r="E3078" s="53">
        <v>488</v>
      </c>
      <c r="F3078" s="54">
        <v>1148.8399999999999</v>
      </c>
      <c r="G3078" s="46">
        <v>1732.84</v>
      </c>
      <c r="H3078" s="53">
        <v>275.83999999999997</v>
      </c>
      <c r="I3078" s="54"/>
      <c r="J3078" s="46"/>
      <c r="K3078" s="54">
        <v>11.58337</v>
      </c>
      <c r="L3078" s="46">
        <v>16.849019999999999</v>
      </c>
      <c r="M3078" s="53">
        <f t="shared" si="188"/>
        <v>-5.2656499999999991</v>
      </c>
      <c r="N3078" s="11">
        <v>2.157729790422811</v>
      </c>
      <c r="O3078" s="11">
        <v>3.1386058110402879</v>
      </c>
      <c r="P3078" s="11">
        <v>-0.98087602061747747</v>
      </c>
      <c r="Q3078" s="26">
        <v>0</v>
      </c>
      <c r="R3078">
        <v>19260</v>
      </c>
      <c r="S3078">
        <v>63170</v>
      </c>
      <c r="T3078" s="27">
        <f t="shared" si="189"/>
        <v>82430</v>
      </c>
      <c r="U3078" s="46" t="str">
        <f t="shared" si="190"/>
        <v>TX</v>
      </c>
      <c r="V3078">
        <f t="shared" si="191"/>
        <v>177861.66662455231</v>
      </c>
    </row>
    <row r="3079" spans="1:22" x14ac:dyDescent="0.2">
      <c r="A3079" s="24">
        <v>51810</v>
      </c>
      <c r="B3079" s="25" t="s">
        <v>3297</v>
      </c>
      <c r="C3079" s="46">
        <v>1623</v>
      </c>
      <c r="D3079" s="46">
        <v>1741</v>
      </c>
      <c r="E3079" s="53">
        <v>1160</v>
      </c>
      <c r="F3079" s="54">
        <v>1338.28</v>
      </c>
      <c r="G3079" s="46">
        <v>1456.28</v>
      </c>
      <c r="H3079" s="53">
        <v>875.28</v>
      </c>
      <c r="I3079" s="54"/>
      <c r="J3079" s="46"/>
      <c r="K3079" s="54">
        <v>11.47522</v>
      </c>
      <c r="L3079" s="46">
        <v>18.609770000000001</v>
      </c>
      <c r="M3079" s="53">
        <f t="shared" si="188"/>
        <v>-7.1345500000000008</v>
      </c>
      <c r="N3079" s="11">
        <v>2.1375837986402608</v>
      </c>
      <c r="O3079" s="11">
        <v>3.4665952241805891</v>
      </c>
      <c r="P3079" s="11">
        <v>-1.329011425540328</v>
      </c>
      <c r="Q3079" s="26">
        <v>19490</v>
      </c>
      <c r="R3079">
        <v>19150</v>
      </c>
      <c r="S3079">
        <v>0</v>
      </c>
      <c r="T3079" s="27">
        <f t="shared" si="189"/>
        <v>38640</v>
      </c>
      <c r="U3079" s="46" t="str">
        <f t="shared" si="190"/>
        <v>VA</v>
      </c>
      <c r="V3079">
        <f t="shared" si="191"/>
        <v>82596.237979459678</v>
      </c>
    </row>
    <row r="3080" spans="1:22" x14ac:dyDescent="0.2">
      <c r="A3080" s="19">
        <v>53031</v>
      </c>
      <c r="B3080" s="28" t="s">
        <v>3298</v>
      </c>
      <c r="C3080" s="58">
        <v>2094.34</v>
      </c>
      <c r="D3080" s="58">
        <v>2453.88</v>
      </c>
      <c r="E3080" s="59">
        <v>747.01700000000005</v>
      </c>
      <c r="F3080" s="60">
        <v>1604.2270000000001</v>
      </c>
      <c r="G3080" s="58">
        <v>1963.768</v>
      </c>
      <c r="H3080" s="59">
        <v>256.90719999999999</v>
      </c>
      <c r="I3080" s="60"/>
      <c r="J3080" s="58"/>
      <c r="K3080" s="60">
        <v>44.674520000000001</v>
      </c>
      <c r="L3080" s="58">
        <v>28.77422</v>
      </c>
      <c r="M3080" s="59">
        <f t="shared" si="188"/>
        <v>15.900300000000001</v>
      </c>
      <c r="N3080" s="29">
        <v>8.3218910107196482</v>
      </c>
      <c r="O3080" s="30">
        <v>5.3600110926422833</v>
      </c>
      <c r="P3080" s="31">
        <v>2.9618799180773649</v>
      </c>
      <c r="Q3080" s="32">
        <v>0</v>
      </c>
      <c r="R3080" s="33">
        <v>3290</v>
      </c>
      <c r="S3080" s="33">
        <v>26490</v>
      </c>
      <c r="T3080" s="20">
        <f t="shared" si="189"/>
        <v>29780</v>
      </c>
      <c r="U3080" s="46" t="str">
        <f t="shared" si="190"/>
        <v>WA</v>
      </c>
      <c r="V3080">
        <f t="shared" si="191"/>
        <v>247825.91429923111</v>
      </c>
    </row>
    <row r="3081" spans="1:22" x14ac:dyDescent="0.2">
      <c r="A3081" s="4"/>
      <c r="C3081" s="46"/>
      <c r="D3081" s="46"/>
      <c r="E3081" s="46"/>
      <c r="F3081" s="46"/>
      <c r="G3081" s="46"/>
      <c r="H3081" s="46"/>
      <c r="I3081" s="46"/>
      <c r="J3081" s="46"/>
      <c r="K3081" s="46"/>
      <c r="L3081" s="46"/>
      <c r="M3081" s="46"/>
      <c r="N3081" s="46"/>
      <c r="O3081" s="46"/>
      <c r="P3081" s="46"/>
    </row>
    <row r="3082" spans="1:22" x14ac:dyDescent="0.2">
      <c r="A3082" s="4" t="s">
        <v>3299</v>
      </c>
      <c r="C3082" s="46"/>
      <c r="D3082" s="46"/>
      <c r="E3082" s="46"/>
      <c r="F3082" s="46"/>
      <c r="G3082" s="46"/>
      <c r="H3082" s="46"/>
      <c r="I3082" s="46"/>
      <c r="J3082" s="46"/>
      <c r="K3082" s="46"/>
      <c r="L3082" s="46"/>
      <c r="M3082" s="46"/>
      <c r="N3082" s="46"/>
      <c r="O3082" s="46"/>
      <c r="P3082" s="46"/>
    </row>
    <row r="3083" spans="1:22" ht="17" customHeight="1" x14ac:dyDescent="0.2">
      <c r="A3083" s="4" t="s">
        <v>3300</v>
      </c>
      <c r="C3083" s="46"/>
      <c r="D3083" s="46"/>
      <c r="E3083" s="46"/>
      <c r="F3083" s="46"/>
      <c r="G3083" s="46"/>
      <c r="H3083" s="46"/>
      <c r="I3083" s="46"/>
      <c r="J3083" s="46"/>
      <c r="K3083" s="46"/>
      <c r="L3083" s="46"/>
      <c r="M3083" s="46"/>
      <c r="N3083" s="46"/>
      <c r="O3083" s="46"/>
      <c r="P3083" s="46"/>
    </row>
    <row r="3084" spans="1:22" ht="17" customHeight="1" x14ac:dyDescent="0.2">
      <c r="A3084" s="4" t="s">
        <v>3301</v>
      </c>
      <c r="C3084" s="46"/>
      <c r="D3084" s="46"/>
      <c r="E3084" s="46"/>
      <c r="F3084" s="46"/>
      <c r="G3084" s="46"/>
      <c r="H3084" s="46"/>
      <c r="I3084" s="46"/>
      <c r="J3084" s="46"/>
      <c r="K3084" s="46"/>
      <c r="L3084" s="46"/>
      <c r="M3084" s="46"/>
      <c r="N3084" s="46"/>
      <c r="O3084" s="46"/>
      <c r="P3084" s="46"/>
    </row>
    <row r="3085" spans="1:22" ht="17" customHeight="1" x14ac:dyDescent="0.2">
      <c r="A3085" s="4" t="s">
        <v>3302</v>
      </c>
      <c r="C3085" s="46"/>
      <c r="D3085" s="46"/>
      <c r="E3085" s="46"/>
      <c r="F3085" s="46"/>
      <c r="G3085" s="46"/>
      <c r="H3085" s="46"/>
      <c r="I3085" s="46"/>
      <c r="J3085" s="46"/>
      <c r="K3085" s="46"/>
      <c r="L3085" s="46"/>
      <c r="M3085" s="46"/>
      <c r="N3085" s="46"/>
      <c r="O3085" s="46"/>
      <c r="P3085" s="46"/>
    </row>
    <row r="3086" spans="1:22" ht="17" customHeight="1" x14ac:dyDescent="0.2">
      <c r="A3086" s="4" t="s">
        <v>3303</v>
      </c>
      <c r="C3086" s="46"/>
      <c r="D3086" s="46"/>
      <c r="E3086" s="46"/>
      <c r="F3086" s="46"/>
      <c r="G3086" s="46"/>
      <c r="H3086" s="46"/>
      <c r="I3086" s="46"/>
      <c r="J3086" s="46"/>
      <c r="K3086" s="46"/>
      <c r="L3086" s="46"/>
      <c r="M3086" s="46"/>
      <c r="N3086" s="46"/>
      <c r="O3086" s="46"/>
      <c r="P3086" s="46"/>
    </row>
    <row r="3087" spans="1:22" ht="17" customHeight="1" x14ac:dyDescent="0.2">
      <c r="A3087" s="4" t="s">
        <v>3304</v>
      </c>
      <c r="C3087" s="46"/>
      <c r="D3087" s="46"/>
      <c r="E3087" s="46"/>
      <c r="F3087" s="46"/>
      <c r="G3087" s="46"/>
      <c r="H3087" s="46"/>
      <c r="I3087" s="46"/>
      <c r="J3087" s="46"/>
      <c r="K3087" s="46"/>
      <c r="L3087" s="46"/>
      <c r="M3087" s="46"/>
      <c r="N3087" s="46"/>
      <c r="O3087" s="46"/>
      <c r="P3087" s="46"/>
    </row>
    <row r="3088" spans="1:22" ht="17" customHeight="1" x14ac:dyDescent="0.2">
      <c r="A3088" s="4" t="s">
        <v>3305</v>
      </c>
      <c r="C3088" s="46"/>
      <c r="D3088" s="46"/>
      <c r="E3088" s="46"/>
      <c r="F3088" s="46"/>
      <c r="G3088" s="46"/>
      <c r="H3088" s="46"/>
      <c r="I3088" s="46"/>
      <c r="J3088" s="46"/>
      <c r="K3088" s="46"/>
      <c r="L3088" s="46"/>
      <c r="M3088" s="46"/>
      <c r="N3088" s="46"/>
      <c r="O3088" s="46"/>
      <c r="P3088" s="46"/>
    </row>
    <row r="3089" spans="1:16" ht="17" customHeight="1" x14ac:dyDescent="0.2">
      <c r="A3089" s="4" t="s">
        <v>3306</v>
      </c>
      <c r="C3089" s="46"/>
      <c r="D3089" s="46"/>
      <c r="E3089" s="46"/>
      <c r="F3089" s="46"/>
      <c r="G3089" s="46"/>
      <c r="H3089" s="46"/>
      <c r="I3089" s="46"/>
      <c r="J3089" s="46"/>
      <c r="K3089" s="46"/>
      <c r="L3089" s="46"/>
      <c r="M3089" s="46"/>
      <c r="N3089" s="46"/>
      <c r="O3089" s="46"/>
      <c r="P3089" s="4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TNC Data</vt:lpstr>
      <vt:lpstr>summary_for eps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2017-01-27T05:17:42Z</dcterms:created>
  <dcterms:modified xsi:type="dcterms:W3CDTF">2024-01-05T16:35:44Z</dcterms:modified>
</cp:coreProperties>
</file>