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MO\webappdata\"/>
    </mc:Choice>
  </mc:AlternateContent>
  <xr:revisionPtr revIDLastSave="0" documentId="8_{B8ABC12B-3204-48A5-97C0-4D6A9EDBCD3C}"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V10"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11" i="23"/>
  <c r="F15" i="23"/>
  <c r="AD17" i="23"/>
  <c r="AG19" i="23"/>
  <c r="AC20" i="23"/>
  <c r="AB36" i="23"/>
  <c r="C49" i="23"/>
  <c r="I60" i="23"/>
  <c r="AF4" i="23"/>
  <c r="AF8" i="23"/>
  <c r="AF10" i="23"/>
  <c r="P16" i="23"/>
  <c r="P17" i="23"/>
  <c r="Q19" i="23"/>
  <c r="Z19" i="23"/>
  <c r="AB32" i="23"/>
  <c r="L42" i="23"/>
  <c r="G58" i="23"/>
  <c r="AG18" i="23"/>
  <c r="N20" i="23"/>
  <c r="D29" i="23"/>
  <c r="D41" i="23"/>
  <c r="T51" i="23"/>
  <c r="J41" i="27"/>
  <c r="K41" i="27" s="1"/>
  <c r="Z87" i="23"/>
  <c r="Z82" i="23"/>
  <c r="J78" i="23"/>
  <c r="R77" i="23"/>
  <c r="Z74" i="23"/>
  <c r="AH73" i="23"/>
  <c r="AH67" i="23"/>
  <c r="AG87" i="23"/>
  <c r="AG85" i="23"/>
  <c r="Q83" i="23"/>
  <c r="Y80" i="23"/>
  <c r="Y78" i="23"/>
  <c r="I73" i="23"/>
  <c r="AG72" i="23"/>
  <c r="Y70" i="23"/>
  <c r="Q69" i="23"/>
  <c r="H83" i="23"/>
  <c r="P82" i="23"/>
  <c r="AF78" i="23"/>
  <c r="AF76" i="23"/>
  <c r="X74" i="23"/>
  <c r="H71" i="23"/>
  <c r="H67" i="23"/>
  <c r="AF66" i="23"/>
  <c r="AE85" i="23"/>
  <c r="G84" i="23"/>
  <c r="AE78" i="23"/>
  <c r="AE75" i="23"/>
  <c r="AE72" i="23"/>
  <c r="O72" i="23"/>
  <c r="G70" i="23"/>
  <c r="D85" i="23"/>
  <c r="D84" i="23"/>
  <c r="T83" i="23"/>
  <c r="AB80" i="23"/>
  <c r="D78" i="23"/>
  <c r="AB74" i="23"/>
  <c r="D69" i="23"/>
  <c r="AB68" i="23"/>
  <c r="D68" i="23"/>
  <c r="AC87" i="23"/>
  <c r="F77" i="23"/>
  <c r="AC75" i="23"/>
  <c r="F71" i="23"/>
  <c r="AG66" i="23"/>
  <c r="V66" i="23"/>
  <c r="F64" i="23"/>
  <c r="AD60" i="23"/>
  <c r="V60" i="23"/>
  <c r="N60" i="23"/>
  <c r="N58" i="23"/>
  <c r="AD54" i="23"/>
  <c r="F54" i="23"/>
  <c r="M82" i="23"/>
  <c r="M80" i="23"/>
  <c r="V79" i="23"/>
  <c r="M68" i="23"/>
  <c r="D66" i="23"/>
  <c r="AB65" i="23"/>
  <c r="D64" i="23"/>
  <c r="AB62" i="23"/>
  <c r="D60" i="23"/>
  <c r="L57" i="23"/>
  <c r="AB56" i="23"/>
  <c r="D56" i="23"/>
  <c r="AB55" i="23"/>
  <c r="AD82" i="23"/>
  <c r="AD78" i="23"/>
  <c r="U77" i="23"/>
  <c r="U71" i="23"/>
  <c r="K70" i="23"/>
  <c r="K65" i="23"/>
  <c r="C63" i="23"/>
  <c r="AA62" i="23"/>
  <c r="S62" i="23"/>
  <c r="C61" i="23"/>
  <c r="S58" i="23"/>
  <c r="C57" i="23"/>
  <c r="C55" i="23"/>
  <c r="AA54" i="23"/>
  <c r="S54" i="23"/>
  <c r="F78" i="23"/>
  <c r="AC72" i="23"/>
  <c r="AA70" i="23"/>
  <c r="V68" i="23"/>
  <c r="AE64" i="23"/>
  <c r="AE62" i="23"/>
  <c r="AE58" i="23"/>
  <c r="E58" i="23"/>
  <c r="X57" i="23"/>
  <c r="J57" i="23"/>
  <c r="P53" i="23"/>
  <c r="AF51" i="23"/>
  <c r="P51" i="23"/>
  <c r="X49" i="23"/>
  <c r="P49" i="23"/>
  <c r="P47" i="23"/>
  <c r="X45" i="23"/>
  <c r="AF44" i="23"/>
  <c r="X44" i="23"/>
  <c r="H44" i="23"/>
  <c r="AF41" i="23"/>
  <c r="H40" i="23"/>
  <c r="X38" i="23"/>
  <c r="H38" i="23"/>
  <c r="AF37" i="23"/>
  <c r="P35" i="23"/>
  <c r="H34" i="23"/>
  <c r="X33" i="23"/>
  <c r="AF32" i="23"/>
  <c r="P31" i="23"/>
  <c r="P30" i="23"/>
  <c r="H28" i="23"/>
  <c r="P27" i="23"/>
  <c r="X26" i="23"/>
  <c r="P26" i="23"/>
  <c r="S85" i="23"/>
  <c r="F80" i="23"/>
  <c r="E77" i="23"/>
  <c r="V70" i="23"/>
  <c r="U68" i="23"/>
  <c r="AC64" i="23"/>
  <c r="P62" i="23"/>
  <c r="I61" i="23"/>
  <c r="P60" i="23"/>
  <c r="I59" i="23"/>
  <c r="W55" i="23"/>
  <c r="G53" i="23"/>
  <c r="O52" i="23"/>
  <c r="O51" i="23"/>
  <c r="AE50" i="23"/>
  <c r="O48" i="23"/>
  <c r="AE47" i="23"/>
  <c r="AE46" i="23"/>
  <c r="G46" i="23"/>
  <c r="AE44" i="23"/>
  <c r="AE43" i="23"/>
  <c r="AE41" i="23"/>
  <c r="W41" i="23"/>
  <c r="AE40" i="23"/>
  <c r="O40" i="23"/>
  <c r="AE38" i="23"/>
  <c r="O38" i="23"/>
  <c r="AE37" i="23"/>
  <c r="G37" i="23"/>
  <c r="AE36" i="23"/>
  <c r="AE35" i="23"/>
  <c r="AE34" i="23"/>
  <c r="W34" i="23"/>
  <c r="O34" i="23"/>
  <c r="AE33" i="23"/>
  <c r="W32" i="23"/>
  <c r="AE31" i="23"/>
  <c r="G31" i="23"/>
  <c r="AE30" i="23"/>
  <c r="W30" i="23"/>
  <c r="G29" i="23"/>
  <c r="W28" i="23"/>
  <c r="O28" i="23"/>
  <c r="AE27" i="23"/>
  <c r="G27" i="23"/>
  <c r="O26" i="23"/>
  <c r="G25" i="23"/>
  <c r="AE24" i="23"/>
  <c r="W24" i="23"/>
  <c r="S87" i="23"/>
  <c r="K81" i="23"/>
  <c r="E79" i="23"/>
  <c r="AC76" i="23"/>
  <c r="AA73" i="23"/>
  <c r="V72" i="23"/>
  <c r="N68" i="23"/>
  <c r="AG65" i="23"/>
  <c r="U65" i="23"/>
  <c r="H65" i="23"/>
  <c r="O64" i="23"/>
  <c r="O62" i="23"/>
  <c r="H61" i="23"/>
  <c r="AG59" i="23"/>
  <c r="U59" i="23"/>
  <c r="H59" i="23"/>
  <c r="Z56" i="23"/>
  <c r="AG55" i="23"/>
  <c r="U55" i="23"/>
  <c r="Z54" i="23"/>
  <c r="W53" i="23"/>
  <c r="AD52" i="23"/>
  <c r="V51" i="23"/>
  <c r="N51" i="23"/>
  <c r="F51" i="23"/>
  <c r="AD50" i="23"/>
  <c r="N49" i="23"/>
  <c r="AD48" i="23"/>
  <c r="N48" i="23"/>
  <c r="V47" i="23"/>
  <c r="N47" i="23"/>
  <c r="N46" i="23"/>
  <c r="N45" i="23"/>
  <c r="F45" i="23"/>
  <c r="AD44" i="23"/>
  <c r="N44" i="23"/>
  <c r="F43" i="23"/>
  <c r="N42" i="23"/>
  <c r="V41" i="23"/>
  <c r="N41" i="23"/>
  <c r="F41" i="23"/>
  <c r="V39" i="23"/>
  <c r="F39" i="23"/>
  <c r="AD38" i="23"/>
  <c r="N38" i="23"/>
  <c r="V37" i="23"/>
  <c r="AD36" i="23"/>
  <c r="V35" i="23"/>
  <c r="N35" i="23"/>
  <c r="F35" i="23"/>
  <c r="AD34" i="23"/>
  <c r="N33" i="23"/>
  <c r="AD32" i="23"/>
  <c r="N32" i="23"/>
  <c r="V31" i="23"/>
  <c r="N31" i="23"/>
  <c r="N30" i="23"/>
  <c r="N29" i="23"/>
  <c r="F29" i="23"/>
  <c r="AD28" i="23"/>
  <c r="N28" i="23"/>
  <c r="F27" i="23"/>
  <c r="N26" i="23"/>
  <c r="V25" i="23"/>
  <c r="N25" i="23"/>
  <c r="F25" i="23"/>
  <c r="F84" i="23"/>
  <c r="E82" i="23"/>
  <c r="E81" i="23"/>
  <c r="AC78" i="23"/>
  <c r="AD77" i="23"/>
  <c r="S73" i="23"/>
  <c r="N70" i="23"/>
  <c r="M69" i="23"/>
  <c r="I68" i="23"/>
  <c r="S67" i="23"/>
  <c r="AF65" i="23"/>
  <c r="Y64" i="23"/>
  <c r="M64" i="23"/>
  <c r="AF63" i="23"/>
  <c r="R63" i="23"/>
  <c r="M62" i="23"/>
  <c r="R61" i="23"/>
  <c r="G61" i="23"/>
  <c r="Y60" i="23"/>
  <c r="M60" i="23"/>
  <c r="G59" i="23"/>
  <c r="M58" i="23"/>
  <c r="AF57" i="23"/>
  <c r="R57" i="23"/>
  <c r="G57" i="23"/>
  <c r="AF55" i="23"/>
  <c r="G55" i="23"/>
  <c r="Y54" i="23"/>
  <c r="M54" i="23"/>
  <c r="AF53" i="23"/>
  <c r="E53" i="23"/>
  <c r="U52" i="23"/>
  <c r="M52" i="23"/>
  <c r="E52" i="23"/>
  <c r="AC51" i="23"/>
  <c r="E51" i="23"/>
  <c r="U50" i="23"/>
  <c r="M50" i="23"/>
  <c r="E50" i="23"/>
  <c r="AC49" i="23"/>
  <c r="E49" i="23"/>
  <c r="U48" i="23"/>
  <c r="M48" i="23"/>
  <c r="E48" i="23"/>
  <c r="AC47" i="23"/>
  <c r="E47" i="23"/>
  <c r="U46" i="23"/>
  <c r="M46" i="23"/>
  <c r="E46" i="23"/>
  <c r="AC45" i="23"/>
  <c r="E45" i="23"/>
  <c r="U44" i="23"/>
  <c r="M44" i="23"/>
  <c r="E44" i="23"/>
  <c r="AC43" i="23"/>
  <c r="E43" i="23"/>
  <c r="U42" i="23"/>
  <c r="M42" i="23"/>
  <c r="E42" i="23"/>
  <c r="AC41" i="23"/>
  <c r="E41" i="23"/>
  <c r="U40" i="23"/>
  <c r="M40" i="23"/>
  <c r="E40" i="23"/>
  <c r="AC39" i="23"/>
  <c r="E39" i="23"/>
  <c r="U38" i="23"/>
  <c r="M38" i="23"/>
  <c r="E38" i="23"/>
  <c r="AC37" i="23"/>
  <c r="E37" i="23"/>
  <c r="U36" i="23"/>
  <c r="M36" i="23"/>
  <c r="E36" i="23"/>
  <c r="AC35" i="23"/>
  <c r="E35" i="23"/>
  <c r="U34" i="23"/>
  <c r="M34" i="23"/>
  <c r="E34" i="23"/>
  <c r="AC33" i="23"/>
  <c r="E33" i="23"/>
  <c r="U32" i="23"/>
  <c r="M32" i="23"/>
  <c r="E32" i="23"/>
  <c r="AC31" i="23"/>
  <c r="E31" i="23"/>
  <c r="U30" i="23"/>
  <c r="M30" i="23"/>
  <c r="E30" i="23"/>
  <c r="AC29" i="23"/>
  <c r="E29" i="23"/>
  <c r="U28" i="23"/>
  <c r="M28" i="23"/>
  <c r="E28" i="23"/>
  <c r="AC27" i="23"/>
  <c r="E27" i="23"/>
  <c r="U26" i="23"/>
  <c r="M26" i="23"/>
  <c r="E26" i="23"/>
  <c r="AC25" i="23"/>
  <c r="E25" i="23"/>
  <c r="U24" i="23"/>
  <c r="E87" i="23"/>
  <c r="C86" i="23"/>
  <c r="AC84" i="23"/>
  <c r="AA81" i="23"/>
  <c r="S79" i="23"/>
  <c r="U78" i="23"/>
  <c r="N77" i="23"/>
  <c r="N76" i="23"/>
  <c r="K73" i="23"/>
  <c r="E71" i="23"/>
  <c r="C70" i="23"/>
  <c r="AC68" i="23"/>
  <c r="C68" i="23"/>
  <c r="H66" i="23"/>
  <c r="O65" i="23"/>
  <c r="AG64" i="23"/>
  <c r="U64" i="23"/>
  <c r="H64" i="23"/>
  <c r="AG62" i="23"/>
  <c r="H62" i="23"/>
  <c r="Z61" i="23"/>
  <c r="O61" i="23"/>
  <c r="AG60" i="23"/>
  <c r="Z59" i="23"/>
  <c r="AG58" i="23"/>
  <c r="U58" i="23"/>
  <c r="H58" i="23"/>
  <c r="Z57" i="23"/>
  <c r="U56" i="23"/>
  <c r="Z55" i="23"/>
  <c r="O55" i="23"/>
  <c r="AG54" i="23"/>
  <c r="U54" i="23"/>
  <c r="R53" i="23"/>
  <c r="AH52" i="23"/>
  <c r="Z52" i="23"/>
  <c r="R52" i="23"/>
  <c r="J52" i="23"/>
  <c r="R51" i="23"/>
  <c r="AH50" i="23"/>
  <c r="Z50" i="23"/>
  <c r="R50" i="23"/>
  <c r="J50" i="23"/>
  <c r="R49" i="23"/>
  <c r="AH48" i="23"/>
  <c r="Z48" i="23"/>
  <c r="R48" i="23"/>
  <c r="J48" i="23"/>
  <c r="R47" i="23"/>
  <c r="AH46" i="23"/>
  <c r="Z46" i="23"/>
  <c r="R46" i="23"/>
  <c r="J46" i="23"/>
  <c r="R45" i="23"/>
  <c r="AH44" i="23"/>
  <c r="Z44" i="23"/>
  <c r="R44" i="23"/>
  <c r="J44" i="23"/>
  <c r="R43" i="23"/>
  <c r="AH42" i="23"/>
  <c r="Z42" i="23"/>
  <c r="R42" i="23"/>
  <c r="J42" i="23"/>
  <c r="R41" i="23"/>
  <c r="AH40" i="23"/>
  <c r="Z40" i="23"/>
  <c r="R40" i="23"/>
  <c r="J40" i="23"/>
  <c r="R39" i="23"/>
  <c r="AH38" i="23"/>
  <c r="Z38" i="23"/>
  <c r="R38" i="23"/>
  <c r="J38" i="23"/>
  <c r="R37" i="23"/>
  <c r="AH36" i="23"/>
  <c r="Z36" i="23"/>
  <c r="R36" i="23"/>
  <c r="J36" i="23"/>
  <c r="R35" i="23"/>
  <c r="AH34" i="23"/>
  <c r="Z34" i="23"/>
  <c r="R34" i="23"/>
  <c r="J34" i="23"/>
  <c r="R33" i="23"/>
  <c r="AH32" i="23"/>
  <c r="Z32" i="23"/>
  <c r="R32" i="23"/>
  <c r="J32" i="23"/>
  <c r="R31" i="23"/>
  <c r="AH30" i="23"/>
  <c r="Z30" i="23"/>
  <c r="R30" i="23"/>
  <c r="J30" i="23"/>
  <c r="R29" i="23"/>
  <c r="AH28" i="23"/>
  <c r="Z28" i="23"/>
  <c r="R28" i="23"/>
  <c r="J28" i="23"/>
  <c r="R27" i="23"/>
  <c r="AH26" i="23"/>
  <c r="Z26" i="23"/>
  <c r="R26" i="23"/>
  <c r="J26" i="23"/>
  <c r="R25" i="23"/>
  <c r="AH24" i="23"/>
  <c r="Z24" i="23"/>
  <c r="M87" i="23"/>
  <c r="AA84" i="23"/>
  <c r="F76" i="23"/>
  <c r="F70" i="23"/>
  <c r="AD67" i="23"/>
  <c r="I66" i="23"/>
  <c r="E65" i="23"/>
  <c r="AE61" i="23"/>
  <c r="AC59" i="23"/>
  <c r="X58" i="23"/>
  <c r="Y57" i="23"/>
  <c r="W56" i="23"/>
  <c r="S53" i="23"/>
  <c r="I52" i="23"/>
  <c r="S51" i="23"/>
  <c r="AB50" i="23"/>
  <c r="I50" i="23"/>
  <c r="I48" i="23"/>
  <c r="AB46" i="23"/>
  <c r="I46" i="23"/>
  <c r="S45" i="23"/>
  <c r="AB44" i="23"/>
  <c r="AB42" i="23"/>
  <c r="E84" i="23"/>
  <c r="S81" i="23"/>
  <c r="V78" i="23"/>
  <c r="S75" i="23"/>
  <c r="N67" i="23"/>
  <c r="AH64" i="23"/>
  <c r="AE63" i="23"/>
  <c r="AF62" i="23"/>
  <c r="AC61" i="23"/>
  <c r="W58" i="23"/>
  <c r="R56" i="23"/>
  <c r="P55" i="23"/>
  <c r="J54" i="23"/>
  <c r="Q53" i="23"/>
  <c r="Q51" i="23"/>
  <c r="D50" i="23"/>
  <c r="Q49" i="23"/>
  <c r="AA48" i="23"/>
  <c r="D48" i="23"/>
  <c r="D46" i="23"/>
  <c r="AA44" i="23"/>
  <c r="D44" i="23"/>
  <c r="Q43" i="23"/>
  <c r="AA42" i="23"/>
  <c r="AA40" i="23"/>
  <c r="Q39" i="23"/>
  <c r="AA38" i="23"/>
  <c r="D38" i="23"/>
  <c r="Q37" i="23"/>
  <c r="Q35" i="23"/>
  <c r="D34" i="23"/>
  <c r="Q33" i="23"/>
  <c r="AA32" i="23"/>
  <c r="D32" i="23"/>
  <c r="D30" i="23"/>
  <c r="AA28" i="23"/>
  <c r="D28" i="23"/>
  <c r="Q27" i="23"/>
  <c r="AA26" i="23"/>
  <c r="AA24" i="23"/>
  <c r="F24" i="23"/>
  <c r="AD23" i="23"/>
  <c r="V23" i="23"/>
  <c r="N23" i="23"/>
  <c r="V22" i="23"/>
  <c r="F22" i="23"/>
  <c r="AD21" i="23"/>
  <c r="V21" i="23"/>
  <c r="N21" i="23"/>
  <c r="C84" i="23"/>
  <c r="N78" i="23"/>
  <c r="N75" i="23"/>
  <c r="N72" i="23"/>
  <c r="AD69" i="23"/>
  <c r="AF64" i="23"/>
  <c r="X62" i="23"/>
  <c r="Y61" i="23"/>
  <c r="W60" i="23"/>
  <c r="Q59" i="23"/>
  <c r="J56" i="23"/>
  <c r="I54" i="23"/>
  <c r="L53" i="23"/>
  <c r="Y52" i="23"/>
  <c r="C52" i="23"/>
  <c r="C50" i="23"/>
  <c r="Y48" i="23"/>
  <c r="C48" i="23"/>
  <c r="L47" i="23"/>
  <c r="Y46" i="23"/>
  <c r="Y44" i="23"/>
  <c r="L43" i="23"/>
  <c r="Y42" i="23"/>
  <c r="C42" i="23"/>
  <c r="L41" i="23"/>
  <c r="L39" i="23"/>
  <c r="C38" i="23"/>
  <c r="L37" i="23"/>
  <c r="Y36" i="23"/>
  <c r="C36" i="23"/>
  <c r="C34" i="23"/>
  <c r="Y32" i="23"/>
  <c r="C32" i="23"/>
  <c r="F86" i="23"/>
  <c r="AA83" i="23"/>
  <c r="K75" i="23"/>
  <c r="K69" i="23"/>
  <c r="E67" i="23"/>
  <c r="AC65" i="23"/>
  <c r="X64" i="23"/>
  <c r="Q61" i="23"/>
  <c r="P59" i="23"/>
  <c r="J58" i="23"/>
  <c r="M57" i="23"/>
  <c r="I56" i="23"/>
  <c r="K53" i="23"/>
  <c r="AG51" i="23"/>
  <c r="K51" i="23"/>
  <c r="T50" i="23"/>
  <c r="AG49" i="23"/>
  <c r="AG47" i="23"/>
  <c r="T46" i="23"/>
  <c r="AG45" i="23"/>
  <c r="K45" i="23"/>
  <c r="T44" i="23"/>
  <c r="T42" i="23"/>
  <c r="K41" i="23"/>
  <c r="T40" i="23"/>
  <c r="AG39" i="23"/>
  <c r="K39" i="23"/>
  <c r="K37" i="23"/>
  <c r="E83" i="23"/>
  <c r="U80" i="23"/>
  <c r="S77" i="23"/>
  <c r="U74" i="23"/>
  <c r="X66" i="23"/>
  <c r="W64" i="23"/>
  <c r="Q63" i="23"/>
  <c r="R62" i="23"/>
  <c r="P61" i="23"/>
  <c r="I58" i="23"/>
  <c r="G56" i="23"/>
  <c r="AH54" i="23"/>
  <c r="AE53" i="23"/>
  <c r="I53" i="23"/>
  <c r="I51" i="23"/>
  <c r="AB49" i="23"/>
  <c r="I49" i="23"/>
  <c r="S48" i="23"/>
  <c r="AB47" i="23"/>
  <c r="AB45" i="23"/>
  <c r="S44" i="23"/>
  <c r="AB43" i="23"/>
  <c r="I43" i="23"/>
  <c r="S42" i="23"/>
  <c r="S40" i="23"/>
  <c r="I39" i="23"/>
  <c r="S38" i="23"/>
  <c r="AB37" i="23"/>
  <c r="I37" i="23"/>
  <c r="I35" i="23"/>
  <c r="AB33" i="23"/>
  <c r="I33" i="23"/>
  <c r="S32" i="23"/>
  <c r="AB31" i="23"/>
  <c r="AB29" i="23"/>
  <c r="S28" i="23"/>
  <c r="AB27" i="23"/>
  <c r="I27" i="23"/>
  <c r="S26" i="23"/>
  <c r="S24" i="23"/>
  <c r="C24" i="23"/>
  <c r="AA23" i="23"/>
  <c r="S23" i="23"/>
  <c r="K23" i="23"/>
  <c r="S22" i="23"/>
  <c r="C22" i="23"/>
  <c r="AA21" i="23"/>
  <c r="S21" i="23"/>
  <c r="K21" i="23"/>
  <c r="AA20" i="23"/>
  <c r="S20" i="23"/>
  <c r="C20" i="23"/>
  <c r="AA19" i="23"/>
  <c r="S19" i="23"/>
  <c r="K19" i="23"/>
  <c r="V82" i="23"/>
  <c r="AA79" i="23"/>
  <c r="E74" i="23"/>
  <c r="K71" i="23"/>
  <c r="F68" i="23"/>
  <c r="R66" i="23"/>
  <c r="J4" i="23"/>
  <c r="R4" i="23"/>
  <c r="AH4" i="23"/>
  <c r="J5" i="23"/>
  <c r="R5" i="23"/>
  <c r="Z5" i="23"/>
  <c r="J6" i="23"/>
  <c r="R6" i="23"/>
  <c r="AH6" i="23"/>
  <c r="J7" i="23"/>
  <c r="R7" i="23"/>
  <c r="Z7" i="23"/>
  <c r="J8" i="23"/>
  <c r="R8" i="23"/>
  <c r="AH8" i="23"/>
  <c r="J9" i="23"/>
  <c r="R9" i="23"/>
  <c r="Z9" i="23"/>
  <c r="AH9" i="23"/>
  <c r="J10" i="23"/>
  <c r="R10" i="23"/>
  <c r="AH10" i="23"/>
  <c r="J11" i="23"/>
  <c r="R11" i="23"/>
  <c r="Z11" i="23"/>
  <c r="AH11" i="23"/>
  <c r="J12" i="23"/>
  <c r="R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Z12" i="23" l="1"/>
  <c r="Z10" i="23"/>
  <c r="Z8" i="23"/>
  <c r="Z6" i="23"/>
  <c r="Z4" i="23"/>
  <c r="V76" i="23"/>
  <c r="K20" i="23"/>
  <c r="K22" i="23"/>
  <c r="K24" i="23"/>
  <c r="I29" i="23"/>
  <c r="S34" i="23"/>
  <c r="AB39" i="23"/>
  <c r="I45" i="23"/>
  <c r="S50" i="23"/>
  <c r="E57" i="23"/>
  <c r="Y65" i="23"/>
  <c r="E86" i="23"/>
  <c r="AG41" i="23"/>
  <c r="K47" i="23"/>
  <c r="T52" i="23"/>
  <c r="R60" i="23"/>
  <c r="F72" i="23"/>
  <c r="L33" i="23"/>
  <c r="Y38" i="23"/>
  <c r="C44" i="23"/>
  <c r="L49" i="23"/>
  <c r="M55" i="23"/>
  <c r="AC63" i="23"/>
  <c r="AC80" i="23"/>
  <c r="N22" i="23"/>
  <c r="N24" i="23"/>
  <c r="Q29" i="23"/>
  <c r="AA34" i="23"/>
  <c r="D40" i="23"/>
  <c r="Q45" i="23"/>
  <c r="AA50" i="23"/>
  <c r="Q57" i="23"/>
  <c r="G66" i="23"/>
  <c r="K87" i="23"/>
  <c r="S47" i="23"/>
  <c r="AB52" i="23"/>
  <c r="AF60" i="23"/>
  <c r="M73" i="23"/>
  <c r="J25" i="23"/>
  <c r="J27" i="23"/>
  <c r="J29" i="23"/>
  <c r="J31" i="23"/>
  <c r="J33" i="23"/>
  <c r="J35" i="23"/>
  <c r="J37" i="23"/>
  <c r="J39" i="23"/>
  <c r="J41" i="23"/>
  <c r="J43" i="23"/>
  <c r="J45" i="23"/>
  <c r="J47" i="23"/>
  <c r="J49" i="23"/>
  <c r="J51" i="23"/>
  <c r="J53" i="23"/>
  <c r="H56" i="23"/>
  <c r="O59" i="23"/>
  <c r="U62" i="23"/>
  <c r="Z65" i="23"/>
  <c r="E72" i="23"/>
  <c r="V80" i="23"/>
  <c r="AC24" i="23"/>
  <c r="AC26" i="23"/>
  <c r="AC28" i="23"/>
  <c r="AC30" i="23"/>
  <c r="AC32" i="23"/>
  <c r="AC34" i="23"/>
  <c r="AC36" i="23"/>
  <c r="AC38" i="23"/>
  <c r="AC40" i="23"/>
  <c r="AC42" i="23"/>
  <c r="AC44" i="23"/>
  <c r="AC46" i="23"/>
  <c r="AC48" i="23"/>
  <c r="AC50" i="23"/>
  <c r="AC52" i="23"/>
  <c r="R55" i="23"/>
  <c r="Y58" i="23"/>
  <c r="AF61" i="23"/>
  <c r="G65" i="23"/>
  <c r="U72" i="23"/>
  <c r="K83" i="23"/>
  <c r="AD26" i="23"/>
  <c r="V29" i="23"/>
  <c r="F33" i="23"/>
  <c r="N36" i="23"/>
  <c r="N39" i="23"/>
  <c r="AD42" i="23"/>
  <c r="V45" i="23"/>
  <c r="F49" i="23"/>
  <c r="N52" i="23"/>
  <c r="O56" i="23"/>
  <c r="AG61" i="23"/>
  <c r="O66" i="23"/>
  <c r="E80" i="23"/>
  <c r="AE25" i="23"/>
  <c r="AE28" i="23"/>
  <c r="O32" i="23"/>
  <c r="G35" i="23"/>
  <c r="W38" i="23"/>
  <c r="AE42" i="23"/>
  <c r="G48" i="23"/>
  <c r="I55" i="23"/>
  <c r="AC62" i="23"/>
  <c r="U84" i="23"/>
  <c r="AF28" i="23"/>
  <c r="AF34" i="23"/>
  <c r="AF40" i="23"/>
  <c r="P46" i="23"/>
  <c r="P52" i="23"/>
  <c r="J61" i="23"/>
  <c r="E75" i="23"/>
  <c r="S57" i="23"/>
  <c r="S63" i="23"/>
  <c r="AD80" i="23"/>
  <c r="T59" i="23"/>
  <c r="AC66" i="23"/>
  <c r="V54" i="23"/>
  <c r="V61" i="23"/>
  <c r="S76" i="23"/>
  <c r="L73" i="23"/>
  <c r="AB84" i="23"/>
  <c r="O78" i="23"/>
  <c r="X67" i="23"/>
  <c r="AF82" i="23"/>
  <c r="AG75" i="23"/>
  <c r="Z67" i="23"/>
  <c r="Z81" i="23"/>
  <c r="D37" i="23"/>
  <c r="AG35" i="23"/>
  <c r="X13" i="23"/>
  <c r="S39" i="23"/>
  <c r="V13" i="23"/>
  <c r="AA22" i="23"/>
  <c r="I25" i="23"/>
  <c r="S30" i="23"/>
  <c r="AB35" i="23"/>
  <c r="I41" i="23"/>
  <c r="S46" i="23"/>
  <c r="AB51" i="23"/>
  <c r="M59" i="23"/>
  <c r="E69" i="23"/>
  <c r="AG37" i="23"/>
  <c r="K43" i="23"/>
  <c r="T48" i="23"/>
  <c r="G54" i="23"/>
  <c r="W62" i="23"/>
  <c r="AA77" i="23"/>
  <c r="Y34" i="23"/>
  <c r="C40" i="23"/>
  <c r="L45" i="23"/>
  <c r="Y50" i="23"/>
  <c r="P57" i="23"/>
  <c r="AE65" i="23"/>
  <c r="AC86" i="23"/>
  <c r="AD22" i="23"/>
  <c r="Q25" i="23"/>
  <c r="AA30" i="23"/>
  <c r="D36" i="23"/>
  <c r="Q41" i="23"/>
  <c r="AA46" i="23"/>
  <c r="D52" i="23"/>
  <c r="Y59" i="23"/>
  <c r="E70" i="23"/>
  <c r="S43" i="23"/>
  <c r="AB48" i="23"/>
  <c r="R54" i="23"/>
  <c r="AH62" i="23"/>
  <c r="AA78" i="23"/>
  <c r="Z25" i="23"/>
  <c r="Z27" i="23"/>
  <c r="Z29" i="23"/>
  <c r="Z31" i="23"/>
  <c r="Z33" i="23"/>
  <c r="Z35" i="23"/>
  <c r="Z37" i="23"/>
  <c r="Z39" i="23"/>
  <c r="Z41" i="23"/>
  <c r="Z43" i="23"/>
  <c r="Z45" i="23"/>
  <c r="Z47" i="23"/>
  <c r="Z49" i="23"/>
  <c r="Z51" i="23"/>
  <c r="AA53" i="23"/>
  <c r="AG56" i="23"/>
  <c r="H60" i="23"/>
  <c r="O63" i="23"/>
  <c r="U66" i="23"/>
  <c r="F74" i="23"/>
  <c r="AA82" i="23"/>
  <c r="M25" i="23"/>
  <c r="M27" i="23"/>
  <c r="M29" i="23"/>
  <c r="M31" i="23"/>
  <c r="M33" i="23"/>
  <c r="M35" i="23"/>
  <c r="M37" i="23"/>
  <c r="M39" i="23"/>
  <c r="M41" i="23"/>
  <c r="M43" i="23"/>
  <c r="M45" i="23"/>
  <c r="M47" i="23"/>
  <c r="M49" i="23"/>
  <c r="M51" i="23"/>
  <c r="M53" i="23"/>
  <c r="M56" i="23"/>
  <c r="R59" i="23"/>
  <c r="Y62" i="23"/>
  <c r="M66" i="23"/>
  <c r="V74" i="23"/>
  <c r="N87" i="23"/>
  <c r="N27" i="23"/>
  <c r="AD30" i="23"/>
  <c r="V33" i="23"/>
  <c r="F37" i="23"/>
  <c r="N40" i="23"/>
  <c r="N43" i="23"/>
  <c r="AD46" i="23"/>
  <c r="V49" i="23"/>
  <c r="F53" i="23"/>
  <c r="AG57" i="23"/>
  <c r="Z62" i="23"/>
  <c r="U70" i="23"/>
  <c r="F82" i="23"/>
  <c r="W26" i="23"/>
  <c r="AE29" i="23"/>
  <c r="AE32" i="23"/>
  <c r="O36" i="23"/>
  <c r="G39" i="23"/>
  <c r="G44" i="23"/>
  <c r="G50" i="23"/>
  <c r="AH55" i="23"/>
  <c r="AD66" i="23"/>
  <c r="V86" i="23"/>
  <c r="X30" i="23"/>
  <c r="P36" i="23"/>
  <c r="H42" i="23"/>
  <c r="X48" i="23"/>
  <c r="Y53" i="23"/>
  <c r="E64" i="23"/>
  <c r="U82" i="23"/>
  <c r="K59" i="23"/>
  <c r="AA66" i="23"/>
  <c r="K86" i="23"/>
  <c r="L61" i="23"/>
  <c r="V73" i="23"/>
  <c r="F56" i="23"/>
  <c r="V64" i="23"/>
  <c r="S80" i="23"/>
  <c r="D75" i="23"/>
  <c r="G68" i="23"/>
  <c r="W79" i="23"/>
  <c r="H73" i="23"/>
  <c r="X83" i="23"/>
  <c r="I79" i="23"/>
  <c r="Z71" i="23"/>
  <c r="Z83" i="23"/>
  <c r="AF21" i="23"/>
  <c r="AG29" i="23"/>
  <c r="P10" i="23"/>
  <c r="K25" i="23"/>
  <c r="F11" i="23"/>
  <c r="AH7" i="23"/>
  <c r="AH5" i="23"/>
  <c r="P65" i="23"/>
  <c r="K85" i="23"/>
  <c r="C21" i="23"/>
  <c r="C23" i="23"/>
  <c r="AB25" i="23"/>
  <c r="I31" i="23"/>
  <c r="S36" i="23"/>
  <c r="AB41" i="23"/>
  <c r="I47" i="23"/>
  <c r="S52" i="23"/>
  <c r="J60" i="23"/>
  <c r="C72" i="23"/>
  <c r="T38" i="23"/>
  <c r="AG43" i="23"/>
  <c r="K49" i="23"/>
  <c r="E55" i="23"/>
  <c r="Y63" i="23"/>
  <c r="AA80" i="23"/>
  <c r="L35" i="23"/>
  <c r="Y40" i="23"/>
  <c r="C46" i="23"/>
  <c r="L51" i="23"/>
  <c r="R58" i="23"/>
  <c r="I67" i="23"/>
  <c r="F21" i="23"/>
  <c r="F23" i="23"/>
  <c r="D26" i="23"/>
  <c r="Q31" i="23"/>
  <c r="AA36" i="23"/>
  <c r="D42" i="23"/>
  <c r="Q47" i="23"/>
  <c r="AA52" i="23"/>
  <c r="X60" i="23"/>
  <c r="E73" i="23"/>
  <c r="I44" i="23"/>
  <c r="S49" i="23"/>
  <c r="Q55" i="23"/>
  <c r="G64" i="23"/>
  <c r="AD81" i="23"/>
  <c r="AH25" i="23"/>
  <c r="AH27" i="23"/>
  <c r="AH29" i="23"/>
  <c r="AH31" i="23"/>
  <c r="AH33" i="23"/>
  <c r="AH35" i="23"/>
  <c r="AH37" i="23"/>
  <c r="AH39" i="23"/>
  <c r="AH41" i="23"/>
  <c r="AH43" i="23"/>
  <c r="AH45" i="23"/>
  <c r="AH47" i="23"/>
  <c r="AH49" i="23"/>
  <c r="AH51" i="23"/>
  <c r="H54" i="23"/>
  <c r="O57" i="23"/>
  <c r="U60" i="23"/>
  <c r="Z63" i="23"/>
  <c r="F67" i="23"/>
  <c r="M75" i="23"/>
  <c r="AD83" i="23"/>
  <c r="U25" i="23"/>
  <c r="U27" i="23"/>
  <c r="U29" i="23"/>
  <c r="U31" i="23"/>
  <c r="U33" i="23"/>
  <c r="U35" i="23"/>
  <c r="U37" i="23"/>
  <c r="U39" i="23"/>
  <c r="U41" i="23"/>
  <c r="U43" i="23"/>
  <c r="U45" i="23"/>
  <c r="U47" i="23"/>
  <c r="U49" i="23"/>
  <c r="U51" i="23"/>
  <c r="V53" i="23"/>
  <c r="Y56" i="23"/>
  <c r="AF59" i="23"/>
  <c r="G63" i="23"/>
  <c r="Y66" i="23"/>
  <c r="AA75" i="23"/>
  <c r="AD24" i="23"/>
  <c r="V27" i="23"/>
  <c r="F31" i="23"/>
  <c r="N34" i="23"/>
  <c r="N37" i="23"/>
  <c r="AD40" i="23"/>
  <c r="V43" i="23"/>
  <c r="F47" i="23"/>
  <c r="N50" i="23"/>
  <c r="N53" i="23"/>
  <c r="Z58" i="23"/>
  <c r="H63" i="23"/>
  <c r="S71" i="23"/>
  <c r="N85" i="23"/>
  <c r="AE26" i="23"/>
  <c r="O30" i="23"/>
  <c r="G33" i="23"/>
  <c r="W36" i="23"/>
  <c r="AE39" i="23"/>
  <c r="O44" i="23"/>
  <c r="W50" i="23"/>
  <c r="P56" i="23"/>
  <c r="V67" i="23"/>
  <c r="AF25" i="23"/>
  <c r="AF30" i="23"/>
  <c r="X37" i="23"/>
  <c r="P42" i="23"/>
  <c r="AF48" i="23"/>
  <c r="J55" i="23"/>
  <c r="Q64" i="23"/>
  <c r="K54" i="23"/>
  <c r="S59" i="23"/>
  <c r="K68" i="23"/>
  <c r="AB53" i="23"/>
  <c r="D62" i="23"/>
  <c r="C77" i="23"/>
  <c r="AD56" i="23"/>
  <c r="V65" i="23"/>
  <c r="AC85" i="23"/>
  <c r="AB76" i="23"/>
  <c r="W69" i="23"/>
  <c r="AE80" i="23"/>
  <c r="X73" i="23"/>
  <c r="H87" i="23"/>
  <c r="Q79" i="23"/>
  <c r="R73" i="23"/>
  <c r="AH83" i="23"/>
  <c r="U21" i="23"/>
  <c r="I21" i="23"/>
  <c r="X9" i="23"/>
  <c r="Q21" i="23"/>
  <c r="F5" i="23"/>
  <c r="N5" i="23"/>
  <c r="F8" i="23"/>
  <c r="F10" i="23"/>
  <c r="F12" i="23"/>
  <c r="F14" i="23"/>
  <c r="F16" i="23"/>
  <c r="F18" i="23"/>
  <c r="J20" i="23"/>
  <c r="AB22" i="23"/>
  <c r="C27" i="23"/>
  <c r="T34" i="23"/>
  <c r="T45" i="23"/>
  <c r="M63" i="23"/>
  <c r="AF5" i="23"/>
  <c r="AF7" i="23"/>
  <c r="AF9" i="23"/>
  <c r="AF11" i="23"/>
  <c r="AF13" i="23"/>
  <c r="AF15" i="23"/>
  <c r="AF17" i="23"/>
  <c r="D20" i="23"/>
  <c r="T22" i="23"/>
  <c r="L26" i="23"/>
  <c r="AA33" i="23"/>
  <c r="K44" i="23"/>
  <c r="E61" i="23"/>
  <c r="Y17" i="23"/>
  <c r="AB19" i="23"/>
  <c r="J22" i="23"/>
  <c r="T25" i="23"/>
  <c r="AG32" i="23"/>
  <c r="Q42" i="23"/>
  <c r="AF58" i="23"/>
  <c r="J87" i="23"/>
  <c r="J85" i="23"/>
  <c r="J83" i="23"/>
  <c r="J81" i="23"/>
  <c r="J79" i="23"/>
  <c r="J77" i="23"/>
  <c r="J75" i="23"/>
  <c r="J73" i="23"/>
  <c r="J71" i="23"/>
  <c r="J69" i="23"/>
  <c r="J67" i="23"/>
  <c r="Q86" i="23"/>
  <c r="Q84" i="23"/>
  <c r="Q82" i="23"/>
  <c r="Q80" i="23"/>
  <c r="Q78" i="23"/>
  <c r="Q76" i="23"/>
  <c r="Q74" i="23"/>
  <c r="Q72" i="23"/>
  <c r="Q70" i="23"/>
  <c r="Q68" i="23"/>
  <c r="H86" i="23"/>
  <c r="H84" i="23"/>
  <c r="H82" i="23"/>
  <c r="H80" i="23"/>
  <c r="H78" i="23"/>
  <c r="H76" i="23"/>
  <c r="H74" i="23"/>
  <c r="H72" i="23"/>
  <c r="H70" i="23"/>
  <c r="H68" i="23"/>
  <c r="O87" i="23"/>
  <c r="O85" i="23"/>
  <c r="O83" i="23"/>
  <c r="O81" i="23"/>
  <c r="O79" i="23"/>
  <c r="O77" i="23"/>
  <c r="O75" i="23"/>
  <c r="O73" i="23"/>
  <c r="O71" i="23"/>
  <c r="O69" i="23"/>
  <c r="O67" i="23"/>
  <c r="T86" i="23"/>
  <c r="T84" i="23"/>
  <c r="T82" i="23"/>
  <c r="T80" i="23"/>
  <c r="T78" i="23"/>
  <c r="T76" i="23"/>
  <c r="T74" i="23"/>
  <c r="T72" i="23"/>
  <c r="T70" i="23"/>
  <c r="T68" i="23"/>
  <c r="F6" i="23"/>
  <c r="N8" i="23"/>
  <c r="N10" i="23"/>
  <c r="N12" i="23"/>
  <c r="N14" i="23"/>
  <c r="N16" i="23"/>
  <c r="N18" i="23"/>
  <c r="T20" i="23"/>
  <c r="G23" i="23"/>
  <c r="AG27" i="23"/>
  <c r="Y35" i="23"/>
  <c r="D47" i="23"/>
  <c r="W66" i="23"/>
  <c r="H6" i="23"/>
  <c r="H8" i="23"/>
  <c r="H10" i="23"/>
  <c r="H12" i="23"/>
  <c r="H14" i="23"/>
  <c r="H16" i="23"/>
  <c r="H18" i="23"/>
  <c r="M20" i="23"/>
  <c r="AE22" i="23"/>
  <c r="K27" i="23"/>
  <c r="AG34" i="23"/>
  <c r="AA45" i="23"/>
  <c r="I64" i="23"/>
  <c r="AG17" i="23"/>
  <c r="E20" i="23"/>
  <c r="U22" i="23"/>
  <c r="Q26" i="23"/>
  <c r="AG33" i="23"/>
  <c r="L44" i="23"/>
  <c r="M61" i="23"/>
  <c r="AH86" i="23"/>
  <c r="AH84" i="23"/>
  <c r="AH82" i="23"/>
  <c r="AH80" i="23"/>
  <c r="AH78" i="23"/>
  <c r="AH76" i="23"/>
  <c r="AH74" i="23"/>
  <c r="AH72" i="23"/>
  <c r="AH70" i="23"/>
  <c r="AH68" i="23"/>
  <c r="AH66" i="23"/>
  <c r="I86" i="23"/>
  <c r="I84" i="23"/>
  <c r="I82" i="23"/>
  <c r="I80" i="23"/>
  <c r="I78" i="23"/>
  <c r="I76" i="23"/>
  <c r="I74" i="23"/>
  <c r="I72" i="23"/>
  <c r="I70" i="23"/>
  <c r="AF87" i="23"/>
  <c r="AF85" i="23"/>
  <c r="AF83" i="23"/>
  <c r="AF81" i="23"/>
  <c r="AF79" i="23"/>
  <c r="AF77" i="23"/>
  <c r="AF75" i="23"/>
  <c r="AF73" i="23"/>
  <c r="AF71" i="23"/>
  <c r="AF69" i="23"/>
  <c r="AF67" i="23"/>
  <c r="G87" i="23"/>
  <c r="G85" i="23"/>
  <c r="G83" i="23"/>
  <c r="G81" i="23"/>
  <c r="G79" i="23"/>
  <c r="G77" i="23"/>
  <c r="G75" i="23"/>
  <c r="G73" i="23"/>
  <c r="G71" i="23"/>
  <c r="G69" i="23"/>
  <c r="G67" i="23"/>
  <c r="L86" i="23"/>
  <c r="L84" i="23"/>
  <c r="L82" i="23"/>
  <c r="L80" i="23"/>
  <c r="L78" i="23"/>
  <c r="L76" i="23"/>
  <c r="L74" i="23"/>
  <c r="L72" i="23"/>
  <c r="L70" i="23"/>
  <c r="L68" i="23"/>
  <c r="V6" i="23"/>
  <c r="AD8" i="23"/>
  <c r="AD10" i="23"/>
  <c r="AD12" i="23"/>
  <c r="AD14" i="23"/>
  <c r="AD16" i="23"/>
  <c r="AD18" i="23"/>
  <c r="G21" i="23"/>
  <c r="AB23" i="23"/>
  <c r="Y29" i="23"/>
  <c r="I38" i="23"/>
  <c r="AG50" i="23"/>
  <c r="X4" i="23"/>
  <c r="X6" i="23"/>
  <c r="X8" i="23"/>
  <c r="X10" i="23"/>
  <c r="X12" i="23"/>
  <c r="X14" i="23"/>
  <c r="X16" i="23"/>
  <c r="X18" i="23"/>
  <c r="AE20" i="23"/>
  <c r="T23" i="23"/>
  <c r="C29" i="23"/>
  <c r="C37" i="23"/>
  <c r="T49" i="23"/>
  <c r="AD79" i="23"/>
  <c r="Q18" i="23"/>
  <c r="W20" i="23"/>
  <c r="J23" i="23"/>
  <c r="K28" i="23"/>
  <c r="I36" i="23"/>
  <c r="AA47" i="23"/>
  <c r="AC70" i="23"/>
  <c r="R86" i="23"/>
  <c r="R84" i="23"/>
  <c r="R82" i="23"/>
  <c r="R80" i="23"/>
  <c r="R78" i="23"/>
  <c r="R76" i="23"/>
  <c r="R74" i="23"/>
  <c r="R72" i="23"/>
  <c r="R70" i="23"/>
  <c r="R68" i="23"/>
  <c r="Y87" i="23"/>
  <c r="Y85" i="23"/>
  <c r="Y83" i="23"/>
  <c r="Y81" i="23"/>
  <c r="Y79" i="23"/>
  <c r="Y77" i="23"/>
  <c r="Y75" i="23"/>
  <c r="Y73" i="23"/>
  <c r="Y71" i="23"/>
  <c r="Y69" i="23"/>
  <c r="P87" i="23"/>
  <c r="P85" i="23"/>
  <c r="P83" i="23"/>
  <c r="P81" i="23"/>
  <c r="P79" i="23"/>
  <c r="P77" i="23"/>
  <c r="P75" i="23"/>
  <c r="P73" i="23"/>
  <c r="P71" i="23"/>
  <c r="P69" i="23"/>
  <c r="P67" i="23"/>
  <c r="W86" i="23"/>
  <c r="W84" i="23"/>
  <c r="W82" i="23"/>
  <c r="W80" i="23"/>
  <c r="W78" i="23"/>
  <c r="W76" i="23"/>
  <c r="W74" i="23"/>
  <c r="W72" i="23"/>
  <c r="W70" i="23"/>
  <c r="W68" i="23"/>
  <c r="AB87" i="23"/>
  <c r="AB85" i="23"/>
  <c r="AB83" i="23"/>
  <c r="AB81" i="23"/>
  <c r="AB79" i="23"/>
  <c r="AB77" i="23"/>
  <c r="AB75" i="23"/>
  <c r="AB73" i="23"/>
  <c r="AB71" i="23"/>
  <c r="AB69" i="23"/>
  <c r="N6" i="23"/>
  <c r="V9" i="23"/>
  <c r="F13" i="23"/>
  <c r="AD15" i="23"/>
  <c r="O19" i="23"/>
  <c r="Q23" i="23"/>
  <c r="Q32" i="23"/>
  <c r="Q52" i="23"/>
  <c r="X5" i="23"/>
  <c r="H9" i="23"/>
  <c r="P12" i="23"/>
  <c r="P15" i="23"/>
  <c r="AF18" i="23"/>
  <c r="I22" i="23"/>
  <c r="AB30" i="23"/>
  <c r="Y47" i="23"/>
  <c r="I17" i="23"/>
  <c r="AF20" i="23"/>
  <c r="Y24" i="23"/>
  <c r="Q38" i="23"/>
  <c r="J64" i="23"/>
  <c r="Z85" i="23"/>
  <c r="J82" i="23"/>
  <c r="R79" i="23"/>
  <c r="AH75" i="23"/>
  <c r="Z72" i="23"/>
  <c r="Z69" i="23"/>
  <c r="Q87" i="23"/>
  <c r="Y84" i="23"/>
  <c r="I81" i="23"/>
  <c r="AG77" i="23"/>
  <c r="AG74" i="23"/>
  <c r="Q71" i="23"/>
  <c r="Y68" i="23"/>
  <c r="AF84" i="23"/>
  <c r="X81" i="23"/>
  <c r="X78" i="23"/>
  <c r="H75" i="23"/>
  <c r="P72" i="23"/>
  <c r="AF68" i="23"/>
  <c r="AE86" i="23"/>
  <c r="AE83" i="23"/>
  <c r="O80" i="23"/>
  <c r="W77" i="23"/>
  <c r="G74" i="23"/>
  <c r="AE70" i="23"/>
  <c r="AE67" i="23"/>
  <c r="T85" i="23"/>
  <c r="AB82" i="23"/>
  <c r="L79" i="23"/>
  <c r="D76" i="23"/>
  <c r="D73" i="23"/>
  <c r="T69" i="23"/>
  <c r="D67" i="23"/>
  <c r="AC83" i="23"/>
  <c r="S78" i="23"/>
  <c r="F73" i="23"/>
  <c r="AG67" i="23"/>
  <c r="N65" i="23"/>
  <c r="N63" i="23"/>
  <c r="N61" i="23"/>
  <c r="N59" i="23"/>
  <c r="N57" i="23"/>
  <c r="N55" i="23"/>
  <c r="C87" i="23"/>
  <c r="V81" i="23"/>
  <c r="M76" i="23"/>
  <c r="C71" i="23"/>
  <c r="T66" i="23"/>
  <c r="T64" i="23"/>
  <c r="T62" i="23"/>
  <c r="T60" i="23"/>
  <c r="T58" i="23"/>
  <c r="T56" i="23"/>
  <c r="T54" i="23"/>
  <c r="U85" i="23"/>
  <c r="K80" i="23"/>
  <c r="AD74" i="23"/>
  <c r="U69" i="23"/>
  <c r="C66" i="23"/>
  <c r="C64" i="23"/>
  <c r="C62" i="23"/>
  <c r="C60" i="23"/>
  <c r="C58" i="23"/>
  <c r="C56" i="23"/>
  <c r="C54" i="23"/>
  <c r="N80" i="23"/>
  <c r="AD71" i="23"/>
  <c r="X65" i="23"/>
  <c r="Q62" i="23"/>
  <c r="J59" i="23"/>
  <c r="E56" i="23"/>
  <c r="H53" i="23"/>
  <c r="H51" i="23"/>
  <c r="H49" i="23"/>
  <c r="H47" i="23"/>
  <c r="H45" i="23"/>
  <c r="H43" i="23"/>
  <c r="H41" i="23"/>
  <c r="H39" i="23"/>
  <c r="H37" i="23"/>
  <c r="H35" i="23"/>
  <c r="H33" i="23"/>
  <c r="H31" i="23"/>
  <c r="H29" i="23"/>
  <c r="H27" i="23"/>
  <c r="H25" i="23"/>
  <c r="N82" i="23"/>
  <c r="AD73" i="23"/>
  <c r="P66" i="23"/>
  <c r="I63" i="23"/>
  <c r="AH59" i="23"/>
  <c r="AC56" i="23"/>
  <c r="X53" i="23"/>
  <c r="W51" i="23"/>
  <c r="W49" i="23"/>
  <c r="W47" i="23"/>
  <c r="AD6" i="23"/>
  <c r="AD9" i="23"/>
  <c r="N13" i="23"/>
  <c r="V16" i="23"/>
  <c r="X19" i="23"/>
  <c r="G24" i="23"/>
  <c r="T33" i="23"/>
  <c r="X54" i="23"/>
  <c r="P6" i="23"/>
  <c r="P9" i="23"/>
  <c r="AF12" i="23"/>
  <c r="X15" i="23"/>
  <c r="H19" i="23"/>
  <c r="I23" i="23"/>
  <c r="Y31" i="23"/>
  <c r="D51" i="23"/>
  <c r="Q17" i="23"/>
  <c r="J21" i="23"/>
  <c r="L27" i="23"/>
  <c r="AA39" i="23"/>
  <c r="R85" i="23"/>
  <c r="AH81" i="23"/>
  <c r="Z78" i="23"/>
  <c r="Z75" i="23"/>
  <c r="J72" i="23"/>
  <c r="R69" i="23"/>
  <c r="I87" i="23"/>
  <c r="AG83" i="23"/>
  <c r="AG80" i="23"/>
  <c r="Q77" i="23"/>
  <c r="Y74" i="23"/>
  <c r="I71" i="23"/>
  <c r="X87" i="23"/>
  <c r="X84" i="23"/>
  <c r="H81" i="23"/>
  <c r="P78" i="23"/>
  <c r="AF74" i="23"/>
  <c r="X71" i="23"/>
  <c r="X68" i="23"/>
  <c r="O86" i="23"/>
  <c r="W83" i="23"/>
  <c r="G80" i="23"/>
  <c r="AE76" i="23"/>
  <c r="AE73" i="23"/>
  <c r="O70" i="23"/>
  <c r="W67" i="23"/>
  <c r="L85" i="23"/>
  <c r="D82" i="23"/>
  <c r="D79" i="23"/>
  <c r="T75" i="23"/>
  <c r="AB72" i="23"/>
  <c r="L69" i="23"/>
  <c r="AB66" i="23"/>
  <c r="F83" i="23"/>
  <c r="AC77" i="23"/>
  <c r="S72" i="23"/>
  <c r="Q67" i="23"/>
  <c r="F65" i="23"/>
  <c r="F63" i="23"/>
  <c r="F61" i="23"/>
  <c r="F59" i="23"/>
  <c r="F57" i="23"/>
  <c r="F55" i="23"/>
  <c r="M86" i="23"/>
  <c r="C81" i="23"/>
  <c r="V75" i="23"/>
  <c r="M70" i="23"/>
  <c r="L66" i="23"/>
  <c r="L64" i="23"/>
  <c r="L62" i="23"/>
  <c r="L60" i="23"/>
  <c r="L58" i="23"/>
  <c r="L56" i="23"/>
  <c r="L54" i="23"/>
  <c r="AD84" i="23"/>
  <c r="U79" i="23"/>
  <c r="K74" i="23"/>
  <c r="AD68" i="23"/>
  <c r="AA65" i="23"/>
  <c r="AA63" i="23"/>
  <c r="AA61" i="23"/>
  <c r="AA59" i="23"/>
  <c r="AA57" i="23"/>
  <c r="AA55" i="23"/>
  <c r="AD87" i="23"/>
  <c r="F9" i="23"/>
  <c r="AD11" i="23"/>
  <c r="N15" i="23"/>
  <c r="V18" i="23"/>
  <c r="G22" i="23"/>
  <c r="T30" i="23"/>
  <c r="Y43" i="23"/>
  <c r="H5" i="23"/>
  <c r="P8" i="23"/>
  <c r="P11" i="23"/>
  <c r="AF14" i="23"/>
  <c r="X17" i="23"/>
  <c r="T21" i="23"/>
  <c r="I28" i="23"/>
  <c r="C41" i="23"/>
  <c r="Y16" i="23"/>
  <c r="R19" i="23"/>
  <c r="AF23" i="23"/>
  <c r="C35" i="23"/>
  <c r="D53" i="23"/>
  <c r="J86" i="23"/>
  <c r="R83" i="23"/>
  <c r="AH79" i="23"/>
  <c r="Z76" i="23"/>
  <c r="Z73" i="23"/>
  <c r="J70" i="23"/>
  <c r="R67" i="23"/>
  <c r="I85" i="23"/>
  <c r="AG81" i="23"/>
  <c r="AG78" i="23"/>
  <c r="Q75" i="23"/>
  <c r="Y72" i="23"/>
  <c r="I69" i="23"/>
  <c r="X85" i="23"/>
  <c r="X82" i="23"/>
  <c r="H79" i="23"/>
  <c r="P76" i="23"/>
  <c r="AF72" i="23"/>
  <c r="X69" i="23"/>
  <c r="AE87" i="23"/>
  <c r="O84" i="23"/>
  <c r="W81" i="23"/>
  <c r="G78" i="23"/>
  <c r="AE74" i="23"/>
  <c r="AE71" i="23"/>
  <c r="O68" i="23"/>
  <c r="AB86" i="23"/>
  <c r="L83" i="23"/>
  <c r="D80" i="23"/>
  <c r="D77" i="23"/>
  <c r="T73" i="23"/>
  <c r="AB70" i="23"/>
  <c r="T67" i="23"/>
  <c r="F85" i="23"/>
  <c r="AC79" i="23"/>
  <c r="S74" i="23"/>
  <c r="F69" i="23"/>
  <c r="AD65" i="23"/>
  <c r="AD63" i="23"/>
  <c r="AD61" i="23"/>
  <c r="AD59" i="23"/>
  <c r="AD57" i="23"/>
  <c r="AD55" i="23"/>
  <c r="AD53" i="23"/>
  <c r="C83" i="23"/>
  <c r="V77" i="23"/>
  <c r="M72" i="23"/>
  <c r="M67" i="23"/>
  <c r="D65" i="23"/>
  <c r="D63" i="23"/>
  <c r="D61" i="23"/>
  <c r="D59" i="23"/>
  <c r="D57" i="23"/>
  <c r="D55" i="23"/>
  <c r="AD86" i="23"/>
  <c r="U81" i="23"/>
  <c r="K76" i="23"/>
  <c r="AD70" i="23"/>
  <c r="S66" i="23"/>
  <c r="F7" i="23"/>
  <c r="V11" i="23"/>
  <c r="N17" i="23"/>
  <c r="Q22" i="23"/>
  <c r="AB40" i="23"/>
  <c r="AF6" i="23"/>
  <c r="H11" i="23"/>
  <c r="AF16" i="23"/>
  <c r="AE21" i="23"/>
  <c r="L38" i="23"/>
  <c r="I18" i="23"/>
  <c r="U23" i="23"/>
  <c r="K46" i="23"/>
  <c r="Z86" i="23"/>
  <c r="R81" i="23"/>
  <c r="J76" i="23"/>
  <c r="R71" i="23"/>
  <c r="AG86" i="23"/>
  <c r="Y82" i="23"/>
  <c r="AG76" i="23"/>
  <c r="AG71" i="23"/>
  <c r="X86" i="23"/>
  <c r="AF80" i="23"/>
  <c r="X76" i="23"/>
  <c r="AF70" i="23"/>
  <c r="W87" i="23"/>
  <c r="G82" i="23"/>
  <c r="O76" i="23"/>
  <c r="G72" i="23"/>
  <c r="T87" i="23"/>
  <c r="D83" i="23"/>
  <c r="T77" i="23"/>
  <c r="D72" i="23"/>
  <c r="AB67" i="23"/>
  <c r="AC81" i="23"/>
  <c r="AC73" i="23"/>
  <c r="N66" i="23"/>
  <c r="AD62" i="23"/>
  <c r="F60" i="23"/>
  <c r="V56" i="23"/>
  <c r="V87" i="23"/>
  <c r="C79" i="23"/>
  <c r="V69" i="23"/>
  <c r="L65" i="23"/>
  <c r="AB61" i="23"/>
  <c r="AB58" i="23"/>
  <c r="T55" i="23"/>
  <c r="K84" i="23"/>
  <c r="AD76" i="23"/>
  <c r="AA67" i="23"/>
  <c r="S64" i="23"/>
  <c r="S61" i="23"/>
  <c r="C59" i="23"/>
  <c r="S56" i="23"/>
  <c r="AA86" i="23"/>
  <c r="K77" i="23"/>
  <c r="Y67" i="23"/>
  <c r="X63" i="23"/>
  <c r="E60" i="23"/>
  <c r="Q56" i="23"/>
  <c r="AF52" i="23"/>
  <c r="X50" i="23"/>
  <c r="P48" i="23"/>
  <c r="H46" i="23"/>
  <c r="AF43" i="23"/>
  <c r="X41" i="23"/>
  <c r="P39" i="23"/>
  <c r="AF36" i="23"/>
  <c r="X34" i="23"/>
  <c r="P32" i="23"/>
  <c r="H30" i="23"/>
  <c r="AF27" i="23"/>
  <c r="X25" i="23"/>
  <c r="N83" i="23"/>
  <c r="AA72" i="23"/>
  <c r="W65" i="23"/>
  <c r="AH61" i="23"/>
  <c r="P58" i="23"/>
  <c r="AC54" i="23"/>
  <c r="G52" i="23"/>
  <c r="AE49" i="23"/>
  <c r="O47" i="23"/>
  <c r="O45" i="23"/>
  <c r="O43" i="23"/>
  <c r="O41" i="23"/>
  <c r="N7" i="23"/>
  <c r="V12" i="23"/>
  <c r="V17" i="23"/>
  <c r="Q24" i="23"/>
  <c r="I42" i="23"/>
  <c r="H7" i="23"/>
  <c r="X11" i="23"/>
  <c r="H17" i="23"/>
  <c r="AE23" i="23"/>
  <c r="Y39" i="23"/>
  <c r="Y18" i="23"/>
  <c r="J24" i="23"/>
  <c r="Y49" i="23"/>
  <c r="AH85" i="23"/>
  <c r="Z80" i="23"/>
  <c r="R75" i="23"/>
  <c r="Z70" i="23"/>
  <c r="Y86" i="23"/>
  <c r="Q81" i="23"/>
  <c r="Y76" i="23"/>
  <c r="AG70" i="23"/>
  <c r="P86" i="23"/>
  <c r="X80" i="23"/>
  <c r="X75" i="23"/>
  <c r="X70" i="23"/>
  <c r="G86" i="23"/>
  <c r="AE81" i="23"/>
  <c r="G76" i="23"/>
  <c r="W71" i="23"/>
  <c r="L87" i="23"/>
  <c r="T81" i="23"/>
  <c r="L77" i="23"/>
  <c r="T71" i="23"/>
  <c r="L67" i="23"/>
  <c r="F81" i="23"/>
  <c r="AC71" i="23"/>
  <c r="F66" i="23"/>
  <c r="V62" i="23"/>
  <c r="V59" i="23"/>
  <c r="N56" i="23"/>
  <c r="V85" i="23"/>
  <c r="M78" i="23"/>
  <c r="C69" i="23"/>
  <c r="AB64" i="23"/>
  <c r="T61" i="23"/>
  <c r="D58" i="23"/>
  <c r="L55" i="23"/>
  <c r="U83" i="23"/>
  <c r="U75" i="23"/>
  <c r="K67" i="23"/>
  <c r="K64" i="23"/>
  <c r="K61" i="23"/>
  <c r="AA58" i="23"/>
  <c r="K56" i="23"/>
  <c r="AA85" i="23"/>
  <c r="E76" i="23"/>
  <c r="C67" i="23"/>
  <c r="J63" i="23"/>
  <c r="X59" i="23"/>
  <c r="X55" i="23"/>
  <c r="X52" i="23"/>
  <c r="P50" i="23"/>
  <c r="H48" i="23"/>
  <c r="AF45" i="23"/>
  <c r="X43" i="23"/>
  <c r="P41" i="23"/>
  <c r="AF38" i="23"/>
  <c r="X36" i="23"/>
  <c r="P34" i="23"/>
  <c r="H32" i="23"/>
  <c r="AF29" i="23"/>
  <c r="X27" i="23"/>
  <c r="P25" i="23"/>
  <c r="M81" i="23"/>
  <c r="AA71" i="23"/>
  <c r="I65" i="23"/>
  <c r="W61" i="23"/>
  <c r="AH57" i="23"/>
  <c r="P54" i="23"/>
  <c r="AE51" i="23"/>
  <c r="O49" i="23"/>
  <c r="G47" i="23"/>
  <c r="G45" i="23"/>
  <c r="G43" i="23"/>
  <c r="G41" i="23"/>
  <c r="V8" i="23"/>
  <c r="AD13" i="23"/>
  <c r="F19" i="23"/>
  <c r="I26" i="23"/>
  <c r="AC57" i="23"/>
  <c r="X7" i="23"/>
  <c r="P13" i="23"/>
  <c r="P18" i="23"/>
  <c r="T24" i="23"/>
  <c r="C53" i="23"/>
  <c r="I19" i="23"/>
  <c r="C30" i="23"/>
  <c r="AC55" i="23"/>
  <c r="J84" i="23"/>
  <c r="Z79" i="23"/>
  <c r="J74" i="23"/>
  <c r="Z68" i="23"/>
  <c r="Q85" i="23"/>
  <c r="AG79" i="23"/>
  <c r="I75" i="23"/>
  <c r="AG69" i="23"/>
  <c r="P84" i="23"/>
  <c r="X79" i="23"/>
  <c r="P74" i="23"/>
  <c r="H69" i="23"/>
  <c r="W85" i="23"/>
  <c r="AE79" i="23"/>
  <c r="W75" i="23"/>
  <c r="AE69" i="23"/>
  <c r="D86" i="23"/>
  <c r="D81" i="23"/>
  <c r="L75" i="23"/>
  <c r="D71" i="23"/>
  <c r="F87" i="23"/>
  <c r="F79" i="23"/>
  <c r="S70" i="23"/>
  <c r="AD64" i="23"/>
  <c r="F62" i="23"/>
  <c r="V58" i="23"/>
  <c r="V55" i="23"/>
  <c r="M84" i="23"/>
  <c r="C75" i="23"/>
  <c r="AC67" i="23"/>
  <c r="AB63" i="23"/>
  <c r="AB60" i="23"/>
  <c r="T57" i="23"/>
  <c r="D54" i="23"/>
  <c r="K82" i="23"/>
  <c r="AD72" i="23"/>
  <c r="K66" i="23"/>
  <c r="K63" i="23"/>
  <c r="AA60" i="23"/>
  <c r="K58" i="23"/>
  <c r="K55" i="23"/>
  <c r="S83" i="23"/>
  <c r="C74" i="23"/>
  <c r="E66" i="23"/>
  <c r="E62" i="23"/>
  <c r="Q58" i="23"/>
  <c r="AE54" i="23"/>
  <c r="H52" i="23"/>
  <c r="AF49" i="23"/>
  <c r="X47" i="23"/>
  <c r="P45" i="23"/>
  <c r="AF42" i="23"/>
  <c r="X40" i="23"/>
  <c r="P38" i="23"/>
  <c r="H36" i="23"/>
  <c r="AF33" i="23"/>
  <c r="X31" i="23"/>
  <c r="P29" i="23"/>
  <c r="AF26" i="23"/>
  <c r="X24" i="23"/>
  <c r="K79" i="23"/>
  <c r="S69" i="23"/>
  <c r="P64" i="23"/>
  <c r="AC60" i="23"/>
  <c r="I57" i="23"/>
  <c r="O53" i="23"/>
  <c r="G51" i="23"/>
  <c r="AE48" i="23"/>
  <c r="W46" i="23"/>
  <c r="W44" i="23"/>
  <c r="W42" i="23"/>
  <c r="W40" i="23"/>
  <c r="AD7" i="23"/>
  <c r="V15" i="23"/>
  <c r="AB28" i="23"/>
  <c r="P5" i="23"/>
  <c r="P14" i="23"/>
  <c r="I24" i="23"/>
  <c r="AA68" i="23"/>
  <c r="AG30" i="23"/>
  <c r="R87" i="23"/>
  <c r="AH77" i="23"/>
  <c r="AH69" i="23"/>
  <c r="I83" i="23"/>
  <c r="AG73" i="23"/>
  <c r="AF86" i="23"/>
  <c r="X77" i="23"/>
  <c r="P70" i="23"/>
  <c r="AE82" i="23"/>
  <c r="O74" i="23"/>
  <c r="AE66" i="23"/>
  <c r="T79" i="23"/>
  <c r="L71" i="23"/>
  <c r="S84" i="23"/>
  <c r="AC69" i="23"/>
  <c r="V63" i="23"/>
  <c r="F58" i="23"/>
  <c r="C85" i="23"/>
  <c r="C73" i="23"/>
  <c r="T63" i="23"/>
  <c r="L59" i="23"/>
  <c r="T53" i="23"/>
  <c r="U73" i="23"/>
  <c r="C65" i="23"/>
  <c r="S60" i="23"/>
  <c r="AA56" i="23"/>
  <c r="N81" i="23"/>
  <c r="Q66" i="23"/>
  <c r="AE60" i="23"/>
  <c r="Q54" i="23"/>
  <c r="AF50" i="23"/>
  <c r="AF46" i="23"/>
  <c r="P43" i="23"/>
  <c r="AF39" i="23"/>
  <c r="AF35" i="23"/>
  <c r="X32" i="23"/>
  <c r="X28" i="23"/>
  <c r="AF24" i="23"/>
  <c r="C76" i="23"/>
  <c r="AH63" i="23"/>
  <c r="AC58" i="23"/>
  <c r="AE52" i="23"/>
  <c r="G49" i="23"/>
  <c r="AE45" i="23"/>
  <c r="O42" i="23"/>
  <c r="W39" i="23"/>
  <c r="W37" i="23"/>
  <c r="W35" i="23"/>
  <c r="W33" i="23"/>
  <c r="W31" i="23"/>
  <c r="W29" i="23"/>
  <c r="W27" i="23"/>
  <c r="W25" i="23"/>
  <c r="N84" i="23"/>
  <c r="AD75" i="23"/>
  <c r="U67" i="23"/>
  <c r="AG63" i="23"/>
  <c r="Z60" i="23"/>
  <c r="U57" i="23"/>
  <c r="O54" i="23"/>
  <c r="F52" i="23"/>
  <c r="F50" i="23"/>
  <c r="F48" i="23"/>
  <c r="F46" i="23"/>
  <c r="F44" i="23"/>
  <c r="F42" i="23"/>
  <c r="F40" i="23"/>
  <c r="F38" i="23"/>
  <c r="F36" i="23"/>
  <c r="F34" i="23"/>
  <c r="F32" i="23"/>
  <c r="F30" i="23"/>
  <c r="F28" i="23"/>
  <c r="F26" i="23"/>
  <c r="N86" i="23"/>
  <c r="N9" i="23"/>
  <c r="F17" i="23"/>
  <c r="F1" i="23" s="1"/>
  <c r="S31" i="23"/>
  <c r="P7" i="23"/>
  <c r="H15" i="23"/>
  <c r="S25" i="23"/>
  <c r="AG16" i="23"/>
  <c r="AA31" i="23"/>
  <c r="Z84" i="23"/>
  <c r="Z77" i="23"/>
  <c r="J68" i="23"/>
  <c r="AG82" i="23"/>
  <c r="Q73" i="23"/>
  <c r="H85" i="23"/>
  <c r="H77" i="23"/>
  <c r="P68" i="23"/>
  <c r="O82" i="23"/>
  <c r="W73" i="23"/>
  <c r="D87" i="23"/>
  <c r="AB78" i="23"/>
  <c r="D70" i="23"/>
  <c r="S82" i="23"/>
  <c r="S68" i="23"/>
  <c r="N62" i="23"/>
  <c r="V57" i="23"/>
  <c r="V83" i="23"/>
  <c r="V71" i="23"/>
  <c r="L63" i="23"/>
  <c r="AB57" i="23"/>
  <c r="U87" i="23"/>
  <c r="K72" i="23"/>
  <c r="AA64" i="23"/>
  <c r="K60" i="23"/>
  <c r="S55" i="23"/>
  <c r="M79" i="23"/>
  <c r="J65" i="23"/>
  <c r="Q60" i="23"/>
  <c r="E54" i="23"/>
  <c r="H50" i="23"/>
  <c r="X46" i="23"/>
  <c r="X42" i="23"/>
  <c r="X39" i="23"/>
  <c r="X35" i="23"/>
  <c r="AF31" i="23"/>
  <c r="P28" i="23"/>
  <c r="AA87" i="23"/>
  <c r="AC74" i="23"/>
  <c r="W63" i="23"/>
  <c r="W57" i="23"/>
  <c r="W52" i="23"/>
  <c r="W48" i="23"/>
  <c r="W45" i="23"/>
  <c r="G42" i="23"/>
  <c r="O39" i="23"/>
  <c r="O37" i="23"/>
  <c r="O35" i="23"/>
  <c r="O33" i="23"/>
  <c r="O31" i="23"/>
  <c r="O29" i="23"/>
  <c r="O27" i="23"/>
  <c r="O25" i="23"/>
  <c r="M83" i="23"/>
  <c r="AA74" i="23"/>
  <c r="Z66" i="23"/>
  <c r="U63" i="23"/>
  <c r="O60" i="23"/>
  <c r="H57" i="23"/>
  <c r="AG53" i="23"/>
  <c r="AD51" i="23"/>
  <c r="AD49" i="23"/>
  <c r="AD47" i="23"/>
  <c r="AD45" i="23"/>
  <c r="AD43" i="23"/>
  <c r="AD41" i="23"/>
  <c r="AD39" i="23"/>
  <c r="AD37" i="23"/>
  <c r="AD35" i="23"/>
  <c r="AD33" i="23"/>
  <c r="AD31" i="23"/>
  <c r="AD29" i="23"/>
  <c r="AD27" i="23"/>
  <c r="AD25" i="23"/>
  <c r="M85" i="23"/>
  <c r="AA76" i="23"/>
  <c r="V14" i="23"/>
  <c r="AB21" i="23"/>
  <c r="M77" i="23"/>
  <c r="H13" i="23"/>
  <c r="V20" i="23"/>
  <c r="Y55" i="23"/>
  <c r="AF22" i="23"/>
  <c r="AH87" i="23"/>
  <c r="J80" i="23"/>
  <c r="AH71" i="23"/>
  <c r="AG84" i="23"/>
  <c r="I77" i="23"/>
  <c r="AG68" i="23"/>
  <c r="P80" i="23"/>
  <c r="X72" i="23"/>
  <c r="AE84" i="23"/>
  <c r="AE77" i="23"/>
  <c r="AE68" i="23"/>
  <c r="L81" i="23"/>
  <c r="D74" i="23"/>
  <c r="S86" i="23"/>
  <c r="F75" i="23"/>
  <c r="N64" i="23"/>
  <c r="AD58" i="23"/>
  <c r="N54" i="23"/>
  <c r="M74" i="23"/>
  <c r="T65" i="23"/>
  <c r="AB59" i="23"/>
  <c r="AB54" i="23"/>
  <c r="K78" i="23"/>
  <c r="S65" i="23"/>
  <c r="K62" i="23"/>
  <c r="K57" i="23"/>
  <c r="V84" i="23"/>
  <c r="AA69" i="23"/>
  <c r="X61" i="23"/>
  <c r="AE56" i="23"/>
  <c r="X51" i="23"/>
  <c r="AF47" i="23"/>
  <c r="P44" i="23"/>
  <c r="P40" i="23"/>
  <c r="P37" i="23"/>
  <c r="P33" i="23"/>
  <c r="X29" i="23"/>
  <c r="H26" i="23"/>
  <c r="E78" i="23"/>
  <c r="AH65" i="23"/>
  <c r="W59" i="23"/>
  <c r="AH53" i="23"/>
  <c r="O50" i="23"/>
  <c r="O46" i="23"/>
  <c r="W43" i="23"/>
  <c r="G40" i="23"/>
  <c r="G38" i="23"/>
  <c r="G36" i="23"/>
  <c r="G34" i="23"/>
  <c r="G32" i="23"/>
  <c r="G30" i="23"/>
  <c r="G28" i="23"/>
  <c r="G26" i="23"/>
  <c r="U86" i="23"/>
  <c r="C78" i="23"/>
  <c r="N69" i="23"/>
  <c r="Z64" i="23"/>
  <c r="U61" i="23"/>
  <c r="O58" i="23"/>
  <c r="H55" i="23"/>
  <c r="V52" i="23"/>
  <c r="V50" i="23"/>
  <c r="V48" i="23"/>
  <c r="V46" i="23"/>
  <c r="V44" i="23"/>
  <c r="V42" i="23"/>
  <c r="V40" i="23"/>
  <c r="V38" i="23"/>
  <c r="V36" i="23"/>
  <c r="V34" i="23"/>
  <c r="V32" i="23"/>
  <c r="V30" i="23"/>
  <c r="V28" i="23"/>
  <c r="V26" i="23"/>
  <c r="V24" i="23"/>
  <c r="C80" i="23"/>
  <c r="N71" i="23"/>
  <c r="R65" i="23"/>
  <c r="AD5" i="23"/>
  <c r="AD4" i="23"/>
  <c r="V4" i="23"/>
  <c r="N4" i="23"/>
  <c r="Q7" i="29"/>
  <c r="K4" i="29"/>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K1" i="23" l="1"/>
  <c r="D1" i="23"/>
  <c r="AA1" i="23"/>
  <c r="AD1" i="23"/>
  <c r="V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<sst xmlns="http://schemas.openxmlformats.org/spreadsheetml/2006/main" count="30815" uniqueCount="2737">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</sst>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2353</v>
      </c>
      <c r="C1" s="193">
        <v>45967</v>
      </c>
      <c r="G1" s="123" t="s">
        <v>2262</v>
      </c>
      <c r="H1" s="123" t="s">
        <v>2263</v>
      </c>
    </row>
    <row r="2" spans="1:8" x14ac:dyDescent="0.25">
      <c r="B2" t="str">
        <f>_xlfn.XLOOKUP(B1,H:H,G:G,0,0,1)</f>
        <v>MO</v>
      </c>
      <c r="C2" t="str">
        <f>_xlfn.XLOOKUP(B2,G:G, H:H, 0,0,1)</f>
        <v>Missouri</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Missouri.</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Missouri, a 100% setting provides for an additional  5128 MW of demand response capacity in 2050 (on top of a BAU quantity of 2453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121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Missouri, the share of electricity among fuels used for heating in urban, residential buildings will rise from 15% to 20%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Missouri, the share of electricity among fuels used for appliances in urban, residential buildings will fall from 50% to 50%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Missouri, the share of electricity among fuels used for heating in rural, residential buildings will rise from 15% to 20%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Missouri, the share of electricity among fuels used for appliances in rural, residential buildings will fall from 50% to 50%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Missouri, the share of electricity among fuels used for heating in commercial buildings will rise from 6% to 7%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Missouri, the share of electricity among fuels used for appliances in commercial buildings will fall from 55% to 52%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Missouri, the share of electricity among fuels used for other components in commercial buildings will rise from 69% to 78%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2420%.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Missouri, a 100% setting provides for an additional  5128 MW of demand response capacity in 2050 (on top of a BAU quantity of 2453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Missouri, a 100% setting provides for an additional  5128 MW of demand response capacity in 2050 (on top of a BAU quantity of 2453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Missouri does not have a capacity construction subsidy. However, the Investment Tax Credit, a similar program for solar power, covers 30% of system costs through 2019, with declining amounts thereafter.//**Solar PV: **Missouri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**Missouri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Missouri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**Missouri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**Missouri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121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121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Missouri.</v>
      </c>
      <c r="L9" s="143" t="str">
        <f>J9&amp;K9</f>
        <v>**Description:** This policy prevents new capacity of the selected type(s) from being built or deployed.  // **Guidance for setting values:** No new coal is planned in Missouri.</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Missouri will retire 5250 MW of coal by 2050. Missouri currently has 10465 MW of coal capacity.</v>
      </c>
      <c r="L12" s="78" t="str">
        <f>J12&amp;K12&amp;M12&amp;N12&amp;O12&amp;P12</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MO will retire 0 MW of natural gas by 2050. MO currently has 1795 MW of natural gas non-peaker capacity.</v>
      </c>
      <c r="N12" t="str">
        <f>_xlfn.CONCAT("//**Nuclear:** The EIA projects that ", About!B2, " will retire ", 'Supporting Data'!$O$3, " MW of nuclear by 2050. ", About!B2, " currently has ",'Supporting Data'!$V$3, " MW of nuclear capacity." )</f>
        <v>//**Nuclear:** The EIA projects that MO will retire 0 MW of nuclear by 2050. MO currently has 1190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MO will retire 200 MW of natural gas by 2050. MO currently has 4160 MW of natural gas peaker capacity.</v>
      </c>
      <c r="P12" t="str">
        <f>_xlfn.CONCAT("//**Lignite:** The EIA projects that ", About!B2, " will retire ", 'Supporting Data'!$S$3, " MW of lignite by 2050. ", About!B2, " currently has ",'Supporting Data'!$AE$3, " MW of lignite capacity." )</f>
        <v>//**Lignite:** The EIA projects that MO will retire 0 MW of lignite by 2050. MO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**Hard coal:** The model assumes that exports represent 101.61%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Missouri</v>
      </c>
      <c r="B3" s="182">
        <f>ROUND(SUMIFS(B$4:B$54, $A$4:$A$54, $A$3),0)</f>
        <v>121019</v>
      </c>
      <c r="C3" s="183">
        <f t="shared" ref="C3" si="0">ROUND(SUMIFS(C$4:C$54, $A$4:$A$54, $A$3),0)</f>
        <v>121</v>
      </c>
      <c r="D3" s="182">
        <f>SUMIFS(D$4:D$54, $A$4:$A$54, $A$3)</f>
        <v>208971</v>
      </c>
      <c r="E3" s="182">
        <f>SUMIFS(E$4:E$54, $A$4:$A$54, $A$3)</f>
        <v>5266397.9999999814</v>
      </c>
      <c r="F3" s="134">
        <f>ROUND(SUMIFS(F$4:F$54,$A$4:$A$54,$A$3)*100,0)</f>
        <v>2420</v>
      </c>
      <c r="G3" s="58">
        <f>SUMIFS(G$4:G$54, $A$4:$A$54, $A$3)</f>
        <v>68212</v>
      </c>
      <c r="H3" s="58">
        <f>SUMIFS(H$4:H$54, $A$4:$A$54, $A$3)</f>
        <v>0</v>
      </c>
      <c r="I3" s="134">
        <f>ROUND(SUMIFS(I$4:I$54,$A$4:$A$54,$A$3)*100,0)</f>
        <v>-100</v>
      </c>
      <c r="J3" s="134">
        <f>ROUND(SUMIFS(J$4:J$54, $A$4:$A$54, $A$3),0)</f>
        <v>5128</v>
      </c>
      <c r="K3" s="58">
        <f t="shared" ref="K3:AI3" si="1">ROUND(SUMIFS(K$4:K$54, $A$4:$A$54, $A$3),0)</f>
        <v>1866</v>
      </c>
      <c r="L3" s="134">
        <f t="shared" si="1"/>
        <v>2453</v>
      </c>
      <c r="M3" s="58">
        <f t="shared" si="1"/>
        <v>5250</v>
      </c>
      <c r="N3" s="58">
        <f t="shared" si="1"/>
        <v>0</v>
      </c>
      <c r="O3" s="58">
        <f t="shared" si="1"/>
        <v>0</v>
      </c>
      <c r="P3" s="58">
        <f t="shared" si="1"/>
        <v>0</v>
      </c>
      <c r="Q3" s="58">
        <f t="shared" si="1"/>
        <v>0</v>
      </c>
      <c r="R3" s="58">
        <f t="shared" si="1"/>
        <v>200</v>
      </c>
      <c r="S3" s="134">
        <f t="shared" si="1"/>
        <v>0</v>
      </c>
      <c r="T3" s="58">
        <f t="shared" si="1"/>
        <v>10465</v>
      </c>
      <c r="U3" s="58">
        <f t="shared" si="1"/>
        <v>1795</v>
      </c>
      <c r="V3" s="58">
        <f t="shared" si="1"/>
        <v>1190</v>
      </c>
      <c r="W3" s="58">
        <f t="shared" si="1"/>
        <v>549</v>
      </c>
      <c r="X3" s="58">
        <f t="shared" si="1"/>
        <v>954</v>
      </c>
      <c r="Y3" s="58">
        <f t="shared" si="1"/>
        <v>61</v>
      </c>
      <c r="Z3" s="58">
        <f t="shared" si="1"/>
        <v>0</v>
      </c>
      <c r="AA3" s="58">
        <f t="shared" si="1"/>
        <v>14</v>
      </c>
      <c r="AB3" s="58">
        <f t="shared" si="1"/>
        <v>0</v>
      </c>
      <c r="AC3" s="58">
        <f t="shared" si="1"/>
        <v>1083</v>
      </c>
      <c r="AD3" s="58">
        <f t="shared" si="1"/>
        <v>4160</v>
      </c>
      <c r="AE3" s="58">
        <f t="shared" si="1"/>
        <v>0</v>
      </c>
      <c r="AF3" s="58">
        <f t="shared" si="1"/>
        <v>0</v>
      </c>
      <c r="AG3" s="58">
        <f t="shared" si="1"/>
        <v>0</v>
      </c>
      <c r="AH3" s="58">
        <f t="shared" si="1"/>
        <v>0</v>
      </c>
      <c r="AI3" s="134">
        <f t="shared" si="1"/>
        <v>0</v>
      </c>
      <c r="AJ3" s="58">
        <f>ROUND(SUMIFS(AJ$4:AJ$54,$A$4:$A$54,$A$3)*100,0)</f>
        <v>17</v>
      </c>
      <c r="AK3" s="58">
        <f t="shared" ref="AK3:AL3" si="2">ROUND(SUMIFS(AK$4:AK$54,$A$4:$A$54,$A$3)*100,0)</f>
        <v>18</v>
      </c>
      <c r="AL3" s="58">
        <f t="shared" si="2"/>
        <v>18</v>
      </c>
      <c r="AM3" s="58">
        <f>SUMIFS(AM$4:AM$54, $A$4:$A$54, $A$3)</f>
        <v>0</v>
      </c>
      <c r="AN3" s="58">
        <f t="shared" ref="AN3:AQ3" si="3">SUMIFS(AN$4:AN$54, $A$4:$A$54, $A$3)</f>
        <v>0</v>
      </c>
      <c r="AO3" s="134">
        <f t="shared" si="3"/>
        <v>0</v>
      </c>
      <c r="AP3" s="134">
        <f t="shared" si="3"/>
        <v>2045</v>
      </c>
      <c r="AQ3" s="134">
        <f t="shared" si="3"/>
        <v>6215144</v>
      </c>
      <c r="AR3" s="134">
        <f>ROUND(SUMIFS(AR$4:AR$54,$A$4:$A$54,$A$3),2)</f>
        <v>32.9</v>
      </c>
      <c r="AS3" s="58">
        <f>SUMIFS(AS$4:AS$54, $A$4:$A$54, $A$3)</f>
        <v>0</v>
      </c>
      <c r="AT3" s="58">
        <f t="shared" ref="AT3:BH3" si="4">SUMIFS(AT$4:AT$54, $A$4:$A$54, $A$3)</f>
        <v>3961377250077</v>
      </c>
      <c r="AU3" s="58">
        <f t="shared" si="4"/>
        <v>0</v>
      </c>
      <c r="AV3" s="58">
        <f t="shared" si="4"/>
        <v>0</v>
      </c>
      <c r="AW3" s="58">
        <f t="shared" si="4"/>
        <v>0</v>
      </c>
      <c r="AX3" s="58">
        <f t="shared" si="4"/>
        <v>0</v>
      </c>
      <c r="AY3" s="58">
        <f t="shared" si="4"/>
        <v>0</v>
      </c>
      <c r="AZ3" s="58">
        <f t="shared" si="4"/>
        <v>0</v>
      </c>
      <c r="BA3" s="58">
        <f t="shared" si="4"/>
        <v>0</v>
      </c>
      <c r="BB3" s="58">
        <f t="shared" si="4"/>
        <v>3898657116441.7798</v>
      </c>
      <c r="BC3" s="58">
        <f t="shared" si="4"/>
        <v>0</v>
      </c>
      <c r="BD3" s="58">
        <f t="shared" si="4"/>
        <v>0</v>
      </c>
      <c r="BE3" s="58">
        <f t="shared" si="4"/>
        <v>0</v>
      </c>
      <c r="BF3" s="58">
        <f t="shared" si="4"/>
        <v>1098917878.72679</v>
      </c>
      <c r="BG3" s="58">
        <f t="shared" si="4"/>
        <v>0</v>
      </c>
      <c r="BH3" s="58">
        <f t="shared" si="4"/>
        <v>0</v>
      </c>
      <c r="BI3" s="58">
        <f>ROUND(SUMIFS(BI$4:BI$54,$A$4:$A$54,$A$3),2)</f>
        <v>0</v>
      </c>
      <c r="BJ3" s="58">
        <f t="shared" ref="BJ3:BP3" si="5">ROUND(SUMIFS(BJ$4:BJ$54,$A$4:$A$54,$A$3),2)</f>
        <v>101.61</v>
      </c>
      <c r="BK3" s="58">
        <f t="shared" si="5"/>
        <v>0</v>
      </c>
      <c r="BL3" s="58">
        <f t="shared" si="5"/>
        <v>0</v>
      </c>
      <c r="BM3" s="58">
        <f t="shared" si="5"/>
        <v>0</v>
      </c>
      <c r="BN3" s="58">
        <f t="shared" si="5"/>
        <v>0</v>
      </c>
      <c r="BO3" s="58">
        <f t="shared" si="5"/>
        <v>0</v>
      </c>
      <c r="BP3" s="134">
        <f t="shared" si="5"/>
        <v>0</v>
      </c>
      <c r="BQ3" s="134">
        <f t="shared" ref="BQ3:BR3" si="6">ROUND(SUMIFS(BQ$4:BQ$54,$A$4:$A$54,$A$3)*100,0)</f>
        <v>6</v>
      </c>
      <c r="BR3" s="134">
        <f t="shared" si="6"/>
        <v>7</v>
      </c>
      <c r="BS3" s="134">
        <f>ROUND(SUMIFS(BS$4:BS$54,$A$4:$A$54,$A$3)*100,0)</f>
        <v>55</v>
      </c>
      <c r="BT3" s="134">
        <f>ROUND(SUMIFS(BT$4:BT$54,$A$4:$A$54,$A$3)*100,0)</f>
        <v>52</v>
      </c>
      <c r="BU3" s="134">
        <f t="shared" ref="BU3:CH3" si="7">ROUND(SUMIFS(BU$4:BU$54,$A$4:$A$54,$A$3)*100,0)</f>
        <v>69</v>
      </c>
      <c r="BV3" s="134">
        <f t="shared" si="7"/>
        <v>78</v>
      </c>
      <c r="BW3" s="134">
        <f t="shared" si="7"/>
        <v>15</v>
      </c>
      <c r="BX3" s="134">
        <f t="shared" si="7"/>
        <v>20</v>
      </c>
      <c r="BY3" s="134">
        <f t="shared" si="7"/>
        <v>50</v>
      </c>
      <c r="BZ3" s="134">
        <f>ROUND(SUMIFS(BZ$4:BZ$54,$A$4:$A$54,$A$3)*100,0)</f>
        <v>50</v>
      </c>
      <c r="CA3" s="134">
        <f>ROUND(SUMIFS(CA$4:CA$54,$A$4:$A$54,$A$3)*100,0)</f>
        <v>100</v>
      </c>
      <c r="CB3" s="134">
        <f>ROUND(SUMIFS(CB$4:CB$54,$A$4:$A$54,$A$3)*100,0)</f>
        <v>100</v>
      </c>
      <c r="CC3" s="134">
        <f t="shared" si="7"/>
        <v>15</v>
      </c>
      <c r="CD3" s="134">
        <f t="shared" si="7"/>
        <v>20</v>
      </c>
      <c r="CE3" s="134">
        <f t="shared" si="7"/>
        <v>50</v>
      </c>
      <c r="CF3" s="134">
        <f t="shared" si="7"/>
        <v>50</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Missouri, the share of electricity among fuels used for heating in urban, residential buildings will rise from 15% to 20% through 2050.//**Urban Residential Appliances:** In the BAU case, in Missouri, the share of electricity among fuels used for appliances in urban, residential buildings will fall from 50% to 50% through 2050.//**Urban Residential Other Components:** In the United States, the share of electricity among fuels used by other components in urban, residential buildings is 100%.//**Rural Residential Heating:** In the BAU case, in Missouri, the share of electricity among fuels used for heating in rural, residential buildings will rise from 15% to 20% through 2050.//**Rural Residential Appliances:** In the BAU case, in Missouri, the share of electricity among fuels used for appliances in rural, residential buildings will fall from 50% to 50% through 2050.//**Rural Residential Other Components:** In the United States, the share of electricity among fuels used by other components in rural, residential buildings is 100%.//**Commercial Heating:** In the BAU case, in Missouri, the share of electricity among fuels used for heating in commercial buildings will rise from 6% to 7% through 2050.//**Comercial Appliances:** In the BAU case, in Missouri, the share of electricity among fuels used for appliances in commercial buildings will fall from 55% to 52% through 2050.//**Comercial Other Components:** In the BAU case, in Missouri, the share of electricity among fuels used for other components in commercial buildings will rise from 69% to 78%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Missouri.</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Missouri.</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Missouri.</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Missouri.</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Missouri.</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Missouri.</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Missouri.</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Missouri.</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Missouri.</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Missouri.</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Missouri.</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Missouri.</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Missouri.</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Missouri.</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Missouri.</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Missouri.</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Missouri.</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Missouri.</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Missouri.</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Missouri.</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Missouri.</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Missouri.</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Missouri.</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Missouri.</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Missouri.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2420%.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Missouri, a 100% setting provides for an additional  5128 MW of demand response capacity in 2050 (on top of a BAU quantity of 2453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Missouri will retire 5250 MW of coal by 2050. Missouri currently has 10465 MW of coal capacity.//**Natural gas non-peaker:** The EIA projects that MO will retire 0 MW of natural gas by 2050. MO currently has 1795 MW of natural gas non-peaker capacity.//**Nuclear:** The EIA projects that MO will retire 0 MW of nuclear by 2050. MO currently has 1190 MW of nuclear capacity.//**Natural gas peaker:** The EIA projects that MO will retire 200 MW of natural gas by 2050. MO currently has 4160 MW of natural gas peaker capacity.//**Lignite:** The EIA projects that MO will retire 0 MW of lignite by 2050. MO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101.61%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MO</v>
      </c>
      <c r="C1" s="115">
        <f>SUM(C4:C87)</f>
        <v>109.71783634521407</v>
      </c>
      <c r="D1" s="115">
        <f t="shared" ref="D1:AG1" si="0">SUM(D4:D87)</f>
        <v>108.57475405176876</v>
      </c>
      <c r="E1" s="115">
        <f t="shared" si="0"/>
        <v>108.15245929561047</v>
      </c>
      <c r="F1" s="115">
        <f t="shared" si="0"/>
        <v>106.21401539722999</v>
      </c>
      <c r="G1" s="115">
        <f t="shared" si="0"/>
        <v>114.569711815568</v>
      </c>
      <c r="H1" s="115">
        <f t="shared" si="0"/>
        <v>121.31411508123846</v>
      </c>
      <c r="I1" s="115">
        <f t="shared" si="0"/>
        <v>126.76660037717531</v>
      </c>
      <c r="J1" s="115">
        <f t="shared" si="0"/>
        <v>130.74610116726396</v>
      </c>
      <c r="K1" s="115">
        <f t="shared" si="0"/>
        <v>132.82860447485635</v>
      </c>
      <c r="L1" s="115">
        <f t="shared" si="0"/>
        <v>132.84572909376595</v>
      </c>
      <c r="M1" s="115">
        <f t="shared" si="0"/>
        <v>133.82916884098213</v>
      </c>
      <c r="N1" s="115">
        <f t="shared" si="0"/>
        <v>139.2780530136796</v>
      </c>
      <c r="O1" s="115">
        <f t="shared" si="0"/>
        <v>140.44042651733929</v>
      </c>
      <c r="P1" s="115">
        <f t="shared" si="0"/>
        <v>147.45930542011484</v>
      </c>
      <c r="Q1" s="115">
        <f t="shared" si="0"/>
        <v>148.739271901904</v>
      </c>
      <c r="R1" s="115">
        <f t="shared" si="0"/>
        <v>151.95518278780125</v>
      </c>
      <c r="S1" s="115">
        <f t="shared" si="0"/>
        <v>151.05450163410185</v>
      </c>
      <c r="T1" s="115">
        <f t="shared" si="0"/>
        <v>148.91256598132534</v>
      </c>
      <c r="U1" s="115">
        <f t="shared" si="0"/>
        <v>145.51173434504133</v>
      </c>
      <c r="V1" s="115">
        <f t="shared" si="0"/>
        <v>139.83024023393165</v>
      </c>
      <c r="W1" s="115">
        <f t="shared" si="0"/>
        <v>145.66643692532051</v>
      </c>
      <c r="X1" s="115">
        <f t="shared" si="0"/>
        <v>145.8974347807428</v>
      </c>
      <c r="Y1" s="115">
        <f t="shared" si="0"/>
        <v>139.37574139217952</v>
      </c>
      <c r="Z1" s="115">
        <f t="shared" si="0"/>
        <v>144.10306097645787</v>
      </c>
      <c r="AA1" s="115">
        <f t="shared" si="0"/>
        <v>143.83502356277251</v>
      </c>
      <c r="AB1" s="115">
        <f t="shared" si="0"/>
        <v>134.76885491973411</v>
      </c>
      <c r="AC1" s="115">
        <f t="shared" si="0"/>
        <v>127.78266496200614</v>
      </c>
      <c r="AD1" s="115">
        <f t="shared" si="0"/>
        <v>134.04753431674175</v>
      </c>
      <c r="AE1" s="115">
        <f t="shared" si="0"/>
        <v>134.46583241475031</v>
      </c>
      <c r="AF1" s="115">
        <f t="shared" si="0"/>
        <v>126.4180445876562</v>
      </c>
      <c r="AG1" s="115">
        <f t="shared" si="0"/>
        <v>118.1818758960131</v>
      </c>
      <c r="AH1" s="115">
        <f>SUM(AH4:AH87)</f>
        <v>126.39245446251621</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48.123429633220297</v>
      </c>
      <c r="D4">
        <f>SUMIFS('EPA Export Aggregation'!G:G,'EPA Export Aggregation'!$A:$A,$B4,'EPA Export Aggregation'!$D:$D,$A$1)*IF($A4="CH4",About!$D$58,IF($A4="N2O",About!$D$59,1))</f>
        <v>48.3820535728509</v>
      </c>
      <c r="E4">
        <f>SUMIFS('EPA Export Aggregation'!H:H,'EPA Export Aggregation'!$A:$A,$B4,'EPA Export Aggregation'!$D:$D,$A$1)*IF($A4="CH4",About!$D$58,IF($A4="N2O",About!$D$59,1))</f>
        <v>46.966087925820602</v>
      </c>
      <c r="F4">
        <f>SUMIFS('EPA Export Aggregation'!I:I,'EPA Export Aggregation'!$A:$A,$B4,'EPA Export Aggregation'!$D:$D,$A$1)*IF($A4="CH4",About!$D$58,IF($A4="N2O",About!$D$59,1))</f>
        <v>42.193171406582501</v>
      </c>
      <c r="G4">
        <f>SUMIFS('EPA Export Aggregation'!J:J,'EPA Export Aggregation'!$A:$A,$B4,'EPA Export Aggregation'!$D:$D,$A$1)*IF($A4="CH4",About!$D$58,IF($A4="N2O",About!$D$59,1))</f>
        <v>49.525210829171499</v>
      </c>
      <c r="H4">
        <f>SUMIFS('EPA Export Aggregation'!K:K,'EPA Export Aggregation'!$A:$A,$B4,'EPA Export Aggregation'!$D:$D,$A$1)*IF($A4="CH4",About!$D$58,IF($A4="N2O",About!$D$59,1))</f>
        <v>55.043223771205902</v>
      </c>
      <c r="I4">
        <f>SUMIFS('EPA Export Aggregation'!L:L,'EPA Export Aggregation'!$A:$A,$B4,'EPA Export Aggregation'!$D:$D,$A$1)*IF($A4="CH4",About!$D$58,IF($A4="N2O",About!$D$59,1))</f>
        <v>57.474240247539001</v>
      </c>
      <c r="J4">
        <f>SUMIFS('EPA Export Aggregation'!M:M,'EPA Export Aggregation'!$A:$A,$B4,'EPA Export Aggregation'!$D:$D,$A$1)*IF($A4="CH4",About!$D$58,IF($A4="N2O",About!$D$59,1))</f>
        <v>60.630111916426699</v>
      </c>
      <c r="K4">
        <f>SUMIFS('EPA Export Aggregation'!N:N,'EPA Export Aggregation'!$A:$A,$B4,'EPA Export Aggregation'!$D:$D,$A$1)*IF($A4="CH4",About!$D$58,IF($A4="N2O",About!$D$59,1))</f>
        <v>64.317932103219704</v>
      </c>
      <c r="L4">
        <f>SUMIFS('EPA Export Aggregation'!O:O,'EPA Export Aggregation'!$A:$A,$B4,'EPA Export Aggregation'!$D:$D,$A$1)*IF($A4="CH4",About!$D$58,IF($A4="N2O",About!$D$59,1))</f>
        <v>63.655680385075399</v>
      </c>
      <c r="M4">
        <f>SUMIFS('EPA Export Aggregation'!P:P,'EPA Export Aggregation'!$A:$A,$B4,'EPA Export Aggregation'!$D:$D,$A$1)*IF($A4="CH4",About!$D$58,IF($A4="N2O",About!$D$59,1))</f>
        <v>65.0765644665411</v>
      </c>
      <c r="N4">
        <f>SUMIFS('EPA Export Aggregation'!Q:Q,'EPA Export Aggregation'!$A:$A,$B4,'EPA Export Aggregation'!$D:$D,$A$1)*IF($A4="CH4",About!$D$58,IF($A4="N2O",About!$D$59,1))</f>
        <v>68.174285758014307</v>
      </c>
      <c r="O4">
        <f>SUMIFS('EPA Export Aggregation'!R:R,'EPA Export Aggregation'!$A:$A,$B4,'EPA Export Aggregation'!$D:$D,$A$1)*IF($A4="CH4",About!$D$58,IF($A4="N2O",About!$D$59,1))</f>
        <v>68.838795954161995</v>
      </c>
      <c r="P4">
        <f>SUMIFS('EPA Export Aggregation'!S:S,'EPA Export Aggregation'!$A:$A,$B4,'EPA Export Aggregation'!$D:$D,$A$1)*IF($A4="CH4",About!$D$58,IF($A4="N2O",About!$D$59,1))</f>
        <v>74.770855532671106</v>
      </c>
      <c r="Q4">
        <f>SUMIFS('EPA Export Aggregation'!T:T,'EPA Export Aggregation'!$A:$A,$B4,'EPA Export Aggregation'!$D:$D,$A$1)*IF($A4="CH4",About!$D$58,IF($A4="N2O",About!$D$59,1))</f>
        <v>75.988424390402002</v>
      </c>
      <c r="R4">
        <f>SUMIFS('EPA Export Aggregation'!U:U,'EPA Export Aggregation'!$A:$A,$B4,'EPA Export Aggregation'!$D:$D,$A$1)*IF($A4="CH4",About!$D$58,IF($A4="N2O",About!$D$59,1))</f>
        <v>79.027661901835103</v>
      </c>
      <c r="S4">
        <f>SUMIFS('EPA Export Aggregation'!V:V,'EPA Export Aggregation'!$A:$A,$B4,'EPA Export Aggregation'!$D:$D,$A$1)*IF($A4="CH4",About!$D$58,IF($A4="N2O",About!$D$59,1))</f>
        <v>78.154903319191007</v>
      </c>
      <c r="T4">
        <f>SUMIFS('EPA Export Aggregation'!W:W,'EPA Export Aggregation'!$A:$A,$B4,'EPA Export Aggregation'!$D:$D,$A$1)*IF($A4="CH4",About!$D$58,IF($A4="N2O",About!$D$59,1))</f>
        <v>76.172242263557393</v>
      </c>
      <c r="U4">
        <f>SUMIFS('EPA Export Aggregation'!X:X,'EPA Export Aggregation'!$A:$A,$B4,'EPA Export Aggregation'!$D:$D,$A$1)*IF($A4="CH4",About!$D$58,IF($A4="N2O",About!$D$59,1))</f>
        <v>75.523957204964802</v>
      </c>
      <c r="V4">
        <f>SUMIFS('EPA Export Aggregation'!Y:Y,'EPA Export Aggregation'!$A:$A,$B4,'EPA Export Aggregation'!$D:$D,$A$1)*IF($A4="CH4",About!$D$58,IF($A4="N2O",About!$D$59,1))</f>
        <v>72.8012917960789</v>
      </c>
      <c r="W4">
        <f>SUMIFS('EPA Export Aggregation'!Z:Z,'EPA Export Aggregation'!$A:$A,$B4,'EPA Export Aggregation'!$D:$D,$A$1)*IF($A4="CH4",About!$D$58,IF($A4="N2O",About!$D$59,1))</f>
        <v>76.828827979799598</v>
      </c>
      <c r="X4">
        <f>SUMIFS('EPA Export Aggregation'!AA:AA,'EPA Export Aggregation'!$A:$A,$B4,'EPA Export Aggregation'!$D:$D,$A$1)*IF($A4="CH4",About!$D$58,IF($A4="N2O",About!$D$59,1))</f>
        <v>79.493333407946807</v>
      </c>
      <c r="Y4">
        <f>SUMIFS('EPA Export Aggregation'!AB:AB,'EPA Export Aggregation'!$A:$A,$B4,'EPA Export Aggregation'!$D:$D,$A$1)*IF($A4="CH4",About!$D$58,IF($A4="N2O",About!$D$59,1))</f>
        <v>73.841890573990497</v>
      </c>
      <c r="Z4">
        <f>SUMIFS('EPA Export Aggregation'!AC:AC,'EPA Export Aggregation'!$A:$A,$B4,'EPA Export Aggregation'!$D:$D,$A$1)*IF($A4="CH4",About!$D$58,IF($A4="N2O",About!$D$59,1))</f>
        <v>76.586971632765596</v>
      </c>
      <c r="AA4">
        <f>SUMIFS('EPA Export Aggregation'!AD:AD,'EPA Export Aggregation'!$A:$A,$B4,'EPA Export Aggregation'!$D:$D,$A$1)*IF($A4="CH4",About!$D$58,IF($A4="N2O",About!$D$59,1))</f>
        <v>74.0137353672947</v>
      </c>
      <c r="AB4">
        <f>SUMIFS('EPA Export Aggregation'!AE:AE,'EPA Export Aggregation'!$A:$A,$B4,'EPA Export Aggregation'!$D:$D,$A$1)*IF($A4="CH4",About!$D$58,IF($A4="N2O",About!$D$59,1))</f>
        <v>66.568494176086901</v>
      </c>
      <c r="AC4">
        <f>SUMIFS('EPA Export Aggregation'!AF:AF,'EPA Export Aggregation'!$A:$A,$B4,'EPA Export Aggregation'!$D:$D,$A$1)*IF($A4="CH4",About!$D$58,IF($A4="N2O",About!$D$59,1))</f>
        <v>62.412673758333703</v>
      </c>
      <c r="AD4">
        <f>SUMIFS('EPA Export Aggregation'!AG:AG,'EPA Export Aggregation'!$A:$A,$B4,'EPA Export Aggregation'!$D:$D,$A$1)*IF($A4="CH4",About!$D$58,IF($A4="N2O",About!$D$59,1))</f>
        <v>68.495570938891703</v>
      </c>
      <c r="AE4">
        <f>SUMIFS('EPA Export Aggregation'!AH:AH,'EPA Export Aggregation'!$A:$A,$B4,'EPA Export Aggregation'!$D:$D,$A$1)*IF($A4="CH4",About!$D$58,IF($A4="N2O",About!$D$59,1))</f>
        <v>65.601190857298405</v>
      </c>
      <c r="AF4">
        <f>SUMIFS('EPA Export Aggregation'!AI:AI,'EPA Export Aggregation'!$A:$A,$B4,'EPA Export Aggregation'!$D:$D,$A$1)*IF($A4="CH4",About!$D$58,IF($A4="N2O",About!$D$59,1))</f>
        <v>57.9053396283647</v>
      </c>
      <c r="AG4">
        <f>SUMIFS('EPA Export Aggregation'!AJ:AJ,'EPA Export Aggregation'!$A:$A,$B4,'EPA Export Aggregation'!$D:$D,$A$1)*IF($A4="CH4",About!$D$58,IF($A4="N2O",About!$D$59,1))</f>
        <v>54.821794297316899</v>
      </c>
      <c r="AH4">
        <f>SUMIFS('EPA Export Aggregation'!AK:AK,'EPA Export Aggregation'!$A:$A,$B4,'EPA Export Aggregation'!$D:$D,$A$1)*IF($A4="CH4",About!$D$58,IF($A4="N2O",About!$D$59,1))</f>
        <v>60.209839979484599</v>
      </c>
    </row>
    <row r="5" spans="1:34" x14ac:dyDescent="0.25">
      <c r="A5" s="119" t="s">
        <v>479</v>
      </c>
      <c r="B5" s="120" t="s">
        <v>1957</v>
      </c>
      <c r="C5">
        <f>SUMIFS('EPA Export Aggregation'!F:F,'EPA Export Aggregation'!$A:$A,$B5,'EPA Export Aggregation'!$D:$D,$A$1)*IF($A5="CH4",About!$D$58,IF($A5="N2O",About!$D$59,1))</f>
        <v>33.426886037116098</v>
      </c>
      <c r="D5">
        <f>SUMIFS('EPA Export Aggregation'!G:G,'EPA Export Aggregation'!$A:$A,$B5,'EPA Export Aggregation'!$D:$D,$A$1)*IF($A5="CH4",About!$D$58,IF($A5="N2O",About!$D$59,1))</f>
        <v>33.276018259721603</v>
      </c>
      <c r="E5">
        <f>SUMIFS('EPA Export Aggregation'!H:H,'EPA Export Aggregation'!$A:$A,$B5,'EPA Export Aggregation'!$D:$D,$A$1)*IF($A5="CH4",About!$D$58,IF($A5="N2O",About!$D$59,1))</f>
        <v>34.760932639384599</v>
      </c>
      <c r="F5">
        <f>SUMIFS('EPA Export Aggregation'!I:I,'EPA Export Aggregation'!$A:$A,$B5,'EPA Export Aggregation'!$D:$D,$A$1)*IF($A5="CH4",About!$D$58,IF($A5="N2O",About!$D$59,1))</f>
        <v>35.567089264095003</v>
      </c>
      <c r="G5">
        <f>SUMIFS('EPA Export Aggregation'!J:J,'EPA Export Aggregation'!$A:$A,$B5,'EPA Export Aggregation'!$D:$D,$A$1)*IF($A5="CH4",About!$D$58,IF($A5="N2O",About!$D$59,1))</f>
        <v>36.721237518815499</v>
      </c>
      <c r="H5">
        <f>SUMIFS('EPA Export Aggregation'!K:K,'EPA Export Aggregation'!$A:$A,$B5,'EPA Export Aggregation'!$D:$D,$A$1)*IF($A5="CH4",About!$D$58,IF($A5="N2O",About!$D$59,1))</f>
        <v>37.324877146766497</v>
      </c>
      <c r="I5">
        <f>SUMIFS('EPA Export Aggregation'!L:L,'EPA Export Aggregation'!$A:$A,$B5,'EPA Export Aggregation'!$D:$D,$A$1)*IF($A5="CH4",About!$D$58,IF($A5="N2O",About!$D$59,1))</f>
        <v>38.4417548136162</v>
      </c>
      <c r="J5">
        <f>SUMIFS('EPA Export Aggregation'!M:M,'EPA Export Aggregation'!$A:$A,$B5,'EPA Export Aggregation'!$D:$D,$A$1)*IF($A5="CH4",About!$D$58,IF($A5="N2O",About!$D$59,1))</f>
        <v>39.537233677226403</v>
      </c>
      <c r="K5">
        <f>SUMIFS('EPA Export Aggregation'!N:N,'EPA Export Aggregation'!$A:$A,$B5,'EPA Export Aggregation'!$D:$D,$A$1)*IF($A5="CH4",About!$D$58,IF($A5="N2O",About!$D$59,1))</f>
        <v>39.919887276478597</v>
      </c>
      <c r="L5">
        <f>SUMIFS('EPA Export Aggregation'!O:O,'EPA Export Aggregation'!$A:$A,$B5,'EPA Export Aggregation'!$D:$D,$A$1)*IF($A5="CH4",About!$D$58,IF($A5="N2O",About!$D$59,1))</f>
        <v>39.362309663026302</v>
      </c>
      <c r="M5">
        <f>SUMIFS('EPA Export Aggregation'!P:P,'EPA Export Aggregation'!$A:$A,$B5,'EPA Export Aggregation'!$D:$D,$A$1)*IF($A5="CH4",About!$D$58,IF($A5="N2O",About!$D$59,1))</f>
        <v>39.706881852867902</v>
      </c>
      <c r="N5">
        <f>SUMIFS('EPA Export Aggregation'!Q:Q,'EPA Export Aggregation'!$A:$A,$B5,'EPA Export Aggregation'!$D:$D,$A$1)*IF($A5="CH4",About!$D$58,IF($A5="N2O",About!$D$59,1))</f>
        <v>39.165704473596001</v>
      </c>
      <c r="O5">
        <f>SUMIFS('EPA Export Aggregation'!R:R,'EPA Export Aggregation'!$A:$A,$B5,'EPA Export Aggregation'!$D:$D,$A$1)*IF($A5="CH4",About!$D$58,IF($A5="N2O",About!$D$59,1))</f>
        <v>40.558440672467</v>
      </c>
      <c r="P5">
        <f>SUMIFS('EPA Export Aggregation'!S:S,'EPA Export Aggregation'!$A:$A,$B5,'EPA Export Aggregation'!$D:$D,$A$1)*IF($A5="CH4",About!$D$58,IF($A5="N2O",About!$D$59,1))</f>
        <v>41.596332638505601</v>
      </c>
      <c r="Q5">
        <f>SUMIFS('EPA Export Aggregation'!T:T,'EPA Export Aggregation'!$A:$A,$B5,'EPA Export Aggregation'!$D:$D,$A$1)*IF($A5="CH4",About!$D$58,IF($A5="N2O",About!$D$59,1))</f>
        <v>40.528065269655997</v>
      </c>
      <c r="R5">
        <f>SUMIFS('EPA Export Aggregation'!U:U,'EPA Export Aggregation'!$A:$A,$B5,'EPA Export Aggregation'!$D:$D,$A$1)*IF($A5="CH4",About!$D$58,IF($A5="N2O",About!$D$59,1))</f>
        <v>41.025105010472501</v>
      </c>
      <c r="S5">
        <f>SUMIFS('EPA Export Aggregation'!V:V,'EPA Export Aggregation'!$A:$A,$B5,'EPA Export Aggregation'!$D:$D,$A$1)*IF($A5="CH4",About!$D$58,IF($A5="N2O",About!$D$59,1))</f>
        <v>41.020355446840497</v>
      </c>
      <c r="T5">
        <f>SUMIFS('EPA Export Aggregation'!W:W,'EPA Export Aggregation'!$A:$A,$B5,'EPA Export Aggregation'!$D:$D,$A$1)*IF($A5="CH4",About!$D$58,IF($A5="N2O",About!$D$59,1))</f>
        <v>41.233385131617801</v>
      </c>
      <c r="U5">
        <f>SUMIFS('EPA Export Aggregation'!X:X,'EPA Export Aggregation'!$A:$A,$B5,'EPA Export Aggregation'!$D:$D,$A$1)*IF($A5="CH4",About!$D$58,IF($A5="N2O",About!$D$59,1))</f>
        <v>39.291685388657001</v>
      </c>
      <c r="V5">
        <f>SUMIFS('EPA Export Aggregation'!Y:Y,'EPA Export Aggregation'!$A:$A,$B5,'EPA Export Aggregation'!$D:$D,$A$1)*IF($A5="CH4",About!$D$58,IF($A5="N2O",About!$D$59,1))</f>
        <v>37.614092857021497</v>
      </c>
      <c r="W5">
        <f>SUMIFS('EPA Export Aggregation'!Z:Z,'EPA Export Aggregation'!$A:$A,$B5,'EPA Export Aggregation'!$D:$D,$A$1)*IF($A5="CH4",About!$D$58,IF($A5="N2O",About!$D$59,1))</f>
        <v>38.188927262230997</v>
      </c>
      <c r="X5">
        <f>SUMIFS('EPA Export Aggregation'!AA:AA,'EPA Export Aggregation'!$A:$A,$B5,'EPA Export Aggregation'!$D:$D,$A$1)*IF($A5="CH4",About!$D$58,IF($A5="N2O",About!$D$59,1))</f>
        <v>37.290453847684702</v>
      </c>
      <c r="Y5">
        <f>SUMIFS('EPA Export Aggregation'!AB:AB,'EPA Export Aggregation'!$A:$A,$B5,'EPA Export Aggregation'!$D:$D,$A$1)*IF($A5="CH4",About!$D$58,IF($A5="N2O",About!$D$59,1))</f>
        <v>36.420990763313903</v>
      </c>
      <c r="Z5">
        <f>SUMIFS('EPA Export Aggregation'!AC:AC,'EPA Export Aggregation'!$A:$A,$B5,'EPA Export Aggregation'!$D:$D,$A$1)*IF($A5="CH4",About!$D$58,IF($A5="N2O",About!$D$59,1))</f>
        <v>35.840431269309803</v>
      </c>
      <c r="AA5">
        <f>SUMIFS('EPA Export Aggregation'!AD:AD,'EPA Export Aggregation'!$A:$A,$B5,'EPA Export Aggregation'!$D:$D,$A$1)*IF($A5="CH4",About!$D$58,IF($A5="N2O",About!$D$59,1))</f>
        <v>37.339324918450401</v>
      </c>
      <c r="AB5">
        <f>SUMIFS('EPA Export Aggregation'!AE:AE,'EPA Export Aggregation'!$A:$A,$B5,'EPA Export Aggregation'!$D:$D,$A$1)*IF($A5="CH4",About!$D$58,IF($A5="N2O",About!$D$59,1))</f>
        <v>36.833468310388199</v>
      </c>
      <c r="AC5">
        <f>SUMIFS('EPA Export Aggregation'!AF:AF,'EPA Export Aggregation'!$A:$A,$B5,'EPA Export Aggregation'!$D:$D,$A$1)*IF($A5="CH4",About!$D$58,IF($A5="N2O",About!$D$59,1))</f>
        <v>37.803525989007497</v>
      </c>
      <c r="AD5">
        <f>SUMIFS('EPA Export Aggregation'!AG:AG,'EPA Export Aggregation'!$A:$A,$B5,'EPA Export Aggregation'!$D:$D,$A$1)*IF($A5="CH4",About!$D$58,IF($A5="N2O",About!$D$59,1))</f>
        <v>37.6910164119504</v>
      </c>
      <c r="AE5">
        <f>SUMIFS('EPA Export Aggregation'!AH:AH,'EPA Export Aggregation'!$A:$A,$B5,'EPA Export Aggregation'!$D:$D,$A$1)*IF($A5="CH4",About!$D$58,IF($A5="N2O",About!$D$59,1))</f>
        <v>38.358284412879499</v>
      </c>
      <c r="AF5">
        <f>SUMIFS('EPA Export Aggregation'!AI:AI,'EPA Export Aggregation'!$A:$A,$B5,'EPA Export Aggregation'!$D:$D,$A$1)*IF($A5="CH4",About!$D$58,IF($A5="N2O",About!$D$59,1))</f>
        <v>38.036602613986602</v>
      </c>
      <c r="AG5">
        <f>SUMIFS('EPA Export Aggregation'!AJ:AJ,'EPA Export Aggregation'!$A:$A,$B5,'EPA Export Aggregation'!$D:$D,$A$1)*IF($A5="CH4",About!$D$58,IF($A5="N2O",About!$D$59,1))</f>
        <v>34.521971430702997</v>
      </c>
      <c r="AH5">
        <f>SUMIFS('EPA Export Aggregation'!AK:AK,'EPA Export Aggregation'!$A:$A,$B5,'EPA Export Aggregation'!$D:$D,$A$1)*IF($A5="CH4",About!$D$58,IF($A5="N2O",About!$D$59,1))</f>
        <v>37.039397788476002</v>
      </c>
    </row>
    <row r="6" spans="1:34" x14ac:dyDescent="0.25">
      <c r="A6" s="119" t="s">
        <v>479</v>
      </c>
      <c r="B6" s="120" t="s">
        <v>1958</v>
      </c>
      <c r="C6">
        <f>SUMIFS('EPA Export Aggregation'!F:F,'EPA Export Aggregation'!$A:$A,$B6,'EPA Export Aggregation'!$D:$D,$A$1)*IF($A6="CH4",About!$D$58,IF($A6="N2O",About!$D$59,1))</f>
        <v>8.6234381869307999</v>
      </c>
      <c r="D6">
        <f>SUMIFS('EPA Export Aggregation'!G:G,'EPA Export Aggregation'!$A:$A,$B6,'EPA Export Aggregation'!$D:$D,$A$1)*IF($A6="CH4",About!$D$58,IF($A6="N2O",About!$D$59,1))</f>
        <v>8.4917906482451002</v>
      </c>
      <c r="E6">
        <f>SUMIFS('EPA Export Aggregation'!H:H,'EPA Export Aggregation'!$A:$A,$B6,'EPA Export Aggregation'!$D:$D,$A$1)*IF($A6="CH4",About!$D$58,IF($A6="N2O",About!$D$59,1))</f>
        <v>8.5112052502151005</v>
      </c>
      <c r="F6">
        <f>SUMIFS('EPA Export Aggregation'!I:I,'EPA Export Aggregation'!$A:$A,$B6,'EPA Export Aggregation'!$D:$D,$A$1)*IF($A6="CH4",About!$D$58,IF($A6="N2O",About!$D$59,1))</f>
        <v>8.9476273009246992</v>
      </c>
      <c r="G6">
        <f>SUMIFS('EPA Export Aggregation'!J:J,'EPA Export Aggregation'!$A:$A,$B6,'EPA Export Aggregation'!$D:$D,$A$1)*IF($A6="CH4",About!$D$58,IF($A6="N2O",About!$D$59,1))</f>
        <v>9.1681975932651003</v>
      </c>
      <c r="H6">
        <f>SUMIFS('EPA Export Aggregation'!K:K,'EPA Export Aggregation'!$A:$A,$B6,'EPA Export Aggregation'!$D:$D,$A$1)*IF($A6="CH4",About!$D$58,IF($A6="N2O",About!$D$59,1))</f>
        <v>9.4148465280426006</v>
      </c>
      <c r="I6">
        <f>SUMIFS('EPA Export Aggregation'!L:L,'EPA Export Aggregation'!$A:$A,$B6,'EPA Export Aggregation'!$D:$D,$A$1)*IF($A6="CH4",About!$D$58,IF($A6="N2O",About!$D$59,1))</f>
        <v>9.5285755036107993</v>
      </c>
      <c r="J6">
        <f>SUMIFS('EPA Export Aggregation'!M:M,'EPA Export Aggregation'!$A:$A,$B6,'EPA Export Aggregation'!$D:$D,$A$1)*IF($A6="CH4",About!$D$58,IF($A6="N2O",About!$D$59,1))</f>
        <v>9.7155373382313002</v>
      </c>
      <c r="K6">
        <f>SUMIFS('EPA Export Aggregation'!N:N,'EPA Export Aggregation'!$A:$A,$B6,'EPA Export Aggregation'!$D:$D,$A$1)*IF($A6="CH4",About!$D$58,IF($A6="N2O",About!$D$59,1))</f>
        <v>9.5671169912859</v>
      </c>
      <c r="L6">
        <f>SUMIFS('EPA Export Aggregation'!O:O,'EPA Export Aggregation'!$A:$A,$B6,'EPA Export Aggregation'!$D:$D,$A$1)*IF($A6="CH4",About!$D$58,IF($A6="N2O",About!$D$59,1))</f>
        <v>9.7918710921790009</v>
      </c>
      <c r="M6">
        <f>SUMIFS('EPA Export Aggregation'!P:P,'EPA Export Aggregation'!$A:$A,$B6,'EPA Export Aggregation'!$D:$D,$A$1)*IF($A6="CH4",About!$D$58,IF($A6="N2O",About!$D$59,1))</f>
        <v>8.9240694338827993</v>
      </c>
      <c r="N6">
        <f>SUMIFS('EPA Export Aggregation'!Q:Q,'EPA Export Aggregation'!$A:$A,$B6,'EPA Export Aggregation'!$D:$D,$A$1)*IF($A6="CH4",About!$D$58,IF($A6="N2O",About!$D$59,1))</f>
        <v>10.45105823121</v>
      </c>
      <c r="O6">
        <f>SUMIFS('EPA Export Aggregation'!R:R,'EPA Export Aggregation'!$A:$A,$B6,'EPA Export Aggregation'!$D:$D,$A$1)*IF($A6="CH4",About!$D$58,IF($A6="N2O",About!$D$59,1))</f>
        <v>10.4989133126067</v>
      </c>
      <c r="P6">
        <f>SUMIFS('EPA Export Aggregation'!S:S,'EPA Export Aggregation'!$A:$A,$B6,'EPA Export Aggregation'!$D:$D,$A$1)*IF($A6="CH4",About!$D$58,IF($A6="N2O",About!$D$59,1))</f>
        <v>10.5310831415074</v>
      </c>
      <c r="Q6">
        <f>SUMIFS('EPA Export Aggregation'!T:T,'EPA Export Aggregation'!$A:$A,$B6,'EPA Export Aggregation'!$D:$D,$A$1)*IF($A6="CH4",About!$D$58,IF($A6="N2O",About!$D$59,1))</f>
        <v>12.106036730918699</v>
      </c>
      <c r="R6">
        <f>SUMIFS('EPA Export Aggregation'!U:U,'EPA Export Aggregation'!$A:$A,$B6,'EPA Export Aggregation'!$D:$D,$A$1)*IF($A6="CH4",About!$D$58,IF($A6="N2O",About!$D$59,1))</f>
        <v>12.021621818264</v>
      </c>
      <c r="S6">
        <f>SUMIFS('EPA Export Aggregation'!V:V,'EPA Export Aggregation'!$A:$A,$B6,'EPA Export Aggregation'!$D:$D,$A$1)*IF($A6="CH4",About!$D$58,IF($A6="N2O",About!$D$59,1))</f>
        <v>12.926183025007999</v>
      </c>
      <c r="T6">
        <f>SUMIFS('EPA Export Aggregation'!W:W,'EPA Export Aggregation'!$A:$A,$B6,'EPA Export Aggregation'!$D:$D,$A$1)*IF($A6="CH4",About!$D$58,IF($A6="N2O",About!$D$59,1))</f>
        <v>12.188585109922199</v>
      </c>
      <c r="U6">
        <f>SUMIFS('EPA Export Aggregation'!X:X,'EPA Export Aggregation'!$A:$A,$B6,'EPA Export Aggregation'!$D:$D,$A$1)*IF($A6="CH4",About!$D$58,IF($A6="N2O",About!$D$59,1))</f>
        <v>10.784698058398799</v>
      </c>
      <c r="V6">
        <f>SUMIFS('EPA Export Aggregation'!Y:Y,'EPA Export Aggregation'!$A:$A,$B6,'EPA Export Aggregation'!$D:$D,$A$1)*IF($A6="CH4",About!$D$58,IF($A6="N2O",About!$D$59,1))</f>
        <v>9.4636965134574993</v>
      </c>
      <c r="W6">
        <f>SUMIFS('EPA Export Aggregation'!Z:Z,'EPA Export Aggregation'!$A:$A,$B6,'EPA Export Aggregation'!$D:$D,$A$1)*IF($A6="CH4",About!$D$58,IF($A6="N2O",About!$D$59,1))</f>
        <v>9.6081045874958999</v>
      </c>
      <c r="X6">
        <f>SUMIFS('EPA Export Aggregation'!AA:AA,'EPA Export Aggregation'!$A:$A,$B6,'EPA Export Aggregation'!$D:$D,$A$1)*IF($A6="CH4",About!$D$58,IF($A6="N2O",About!$D$59,1))</f>
        <v>8.0609375866344006</v>
      </c>
      <c r="Y6">
        <f>SUMIFS('EPA Export Aggregation'!AB:AB,'EPA Export Aggregation'!$A:$A,$B6,'EPA Export Aggregation'!$D:$D,$A$1)*IF($A6="CH4",About!$D$58,IF($A6="N2O",About!$D$59,1))</f>
        <v>8.7842827468679001</v>
      </c>
      <c r="Z6">
        <f>SUMIFS('EPA Export Aggregation'!AC:AC,'EPA Export Aggregation'!$A:$A,$B6,'EPA Export Aggregation'!$D:$D,$A$1)*IF($A6="CH4",About!$D$58,IF($A6="N2O",About!$D$59,1))</f>
        <v>8.5779076649650001</v>
      </c>
      <c r="AA6">
        <f>SUMIFS('EPA Export Aggregation'!AD:AD,'EPA Export Aggregation'!$A:$A,$B6,'EPA Export Aggregation'!$D:$D,$A$1)*IF($A6="CH4",About!$D$58,IF($A6="N2O",About!$D$59,1))</f>
        <v>8.7580447937247001</v>
      </c>
      <c r="AB6">
        <f>SUMIFS('EPA Export Aggregation'!AE:AE,'EPA Export Aggregation'!$A:$A,$B6,'EPA Export Aggregation'!$D:$D,$A$1)*IF($A6="CH4",About!$D$58,IF($A6="N2O",About!$D$59,1))</f>
        <v>9.1076007825981993</v>
      </c>
      <c r="AC6">
        <f>SUMIFS('EPA Export Aggregation'!AF:AF,'EPA Export Aggregation'!$A:$A,$B6,'EPA Export Aggregation'!$D:$D,$A$1)*IF($A6="CH4",About!$D$58,IF($A6="N2O",About!$D$59,1))</f>
        <v>7.3805896599</v>
      </c>
      <c r="AD6">
        <f>SUMIFS('EPA Export Aggregation'!AG:AG,'EPA Export Aggregation'!$A:$A,$B6,'EPA Export Aggregation'!$D:$D,$A$1)*IF($A6="CH4",About!$D$58,IF($A6="N2O",About!$D$59,1))</f>
        <v>7.2562048346932002</v>
      </c>
      <c r="AE6">
        <f>SUMIFS('EPA Export Aggregation'!AH:AH,'EPA Export Aggregation'!$A:$A,$B6,'EPA Export Aggregation'!$D:$D,$A$1)*IF($A6="CH4",About!$D$58,IF($A6="N2O",About!$D$59,1))</f>
        <v>7.9227316214724999</v>
      </c>
      <c r="AF6">
        <f>SUMIFS('EPA Export Aggregation'!AI:AI,'EPA Export Aggregation'!$A:$A,$B6,'EPA Export Aggregation'!$D:$D,$A$1)*IF($A6="CH4",About!$D$58,IF($A6="N2O",About!$D$59,1))</f>
        <v>7.9514065548934001</v>
      </c>
      <c r="AG6">
        <f>SUMIFS('EPA Export Aggregation'!AJ:AJ,'EPA Export Aggregation'!$A:$A,$B6,'EPA Export Aggregation'!$D:$D,$A$1)*IF($A6="CH4",About!$D$58,IF($A6="N2O",About!$D$59,1))</f>
        <v>7.6627146442063001</v>
      </c>
      <c r="AH6">
        <f>SUMIFS('EPA Export Aggregation'!AK:AK,'EPA Export Aggregation'!$A:$A,$B6,'EPA Export Aggregation'!$D:$D,$A$1)*IF($A6="CH4",About!$D$58,IF($A6="N2O",About!$D$59,1))</f>
        <v>7.6803253067683004</v>
      </c>
    </row>
    <row r="7" spans="1:34" x14ac:dyDescent="0.25">
      <c r="A7" s="119" t="s">
        <v>479</v>
      </c>
      <c r="B7" s="120" t="s">
        <v>1959</v>
      </c>
      <c r="C7">
        <f>SUMIFS('EPA Export Aggregation'!F:F,'EPA Export Aggregation'!$A:$A,$B7,'EPA Export Aggregation'!$D:$D,$A$1)*IF($A7="CH4",About!$D$58,IF($A7="N2O",About!$D$59,1))</f>
        <v>7.4869822439440998</v>
      </c>
      <c r="D7">
        <f>SUMIFS('EPA Export Aggregation'!G:G,'EPA Export Aggregation'!$A:$A,$B7,'EPA Export Aggregation'!$D:$D,$A$1)*IF($A7="CH4",About!$D$58,IF($A7="N2O",About!$D$59,1))</f>
        <v>8.0250540434503996</v>
      </c>
      <c r="E7">
        <f>SUMIFS('EPA Export Aggregation'!H:H,'EPA Export Aggregation'!$A:$A,$B7,'EPA Export Aggregation'!$D:$D,$A$1)*IF($A7="CH4",About!$D$58,IF($A7="N2O",About!$D$59,1))</f>
        <v>7.7260107248554002</v>
      </c>
      <c r="F7">
        <f>SUMIFS('EPA Export Aggregation'!I:I,'EPA Export Aggregation'!$A:$A,$B7,'EPA Export Aggregation'!$D:$D,$A$1)*IF($A7="CH4",About!$D$58,IF($A7="N2O",About!$D$59,1))</f>
        <v>8.7564682862041003</v>
      </c>
      <c r="G7">
        <f>SUMIFS('EPA Export Aggregation'!J:J,'EPA Export Aggregation'!$A:$A,$B7,'EPA Export Aggregation'!$D:$D,$A$1)*IF($A7="CH4",About!$D$58,IF($A7="N2O",About!$D$59,1))</f>
        <v>8.0664587396301997</v>
      </c>
      <c r="H7">
        <f>SUMIFS('EPA Export Aggregation'!K:K,'EPA Export Aggregation'!$A:$A,$B7,'EPA Export Aggregation'!$D:$D,$A$1)*IF($A7="CH4",About!$D$58,IF($A7="N2O",About!$D$59,1))</f>
        <v>8.2569581690685006</v>
      </c>
      <c r="I7">
        <f>SUMIFS('EPA Export Aggregation'!L:L,'EPA Export Aggregation'!$A:$A,$B7,'EPA Export Aggregation'!$D:$D,$A$1)*IF($A7="CH4",About!$D$58,IF($A7="N2O",About!$D$59,1))</f>
        <v>9.3264876367064993</v>
      </c>
      <c r="J7">
        <f>SUMIFS('EPA Export Aggregation'!M:M,'EPA Export Aggregation'!$A:$A,$B7,'EPA Export Aggregation'!$D:$D,$A$1)*IF($A7="CH4",About!$D$58,IF($A7="N2O",About!$D$59,1))</f>
        <v>8.6476974721578994</v>
      </c>
      <c r="K7">
        <f>SUMIFS('EPA Export Aggregation'!N:N,'EPA Export Aggregation'!$A:$A,$B7,'EPA Export Aggregation'!$D:$D,$A$1)*IF($A7="CH4",About!$D$58,IF($A7="N2O",About!$D$59,1))</f>
        <v>7.2654319702264001</v>
      </c>
      <c r="L7">
        <f>SUMIFS('EPA Export Aggregation'!O:O,'EPA Export Aggregation'!$A:$A,$B7,'EPA Export Aggregation'!$D:$D,$A$1)*IF($A7="CH4",About!$D$58,IF($A7="N2O",About!$D$59,1))</f>
        <v>7.7752927010213</v>
      </c>
      <c r="M7">
        <f>SUMIFS('EPA Export Aggregation'!P:P,'EPA Export Aggregation'!$A:$A,$B7,'EPA Export Aggregation'!$D:$D,$A$1)*IF($A7="CH4",About!$D$58,IF($A7="N2O",About!$D$59,1))</f>
        <v>7.7810905098302001</v>
      </c>
      <c r="N7">
        <f>SUMIFS('EPA Export Aggregation'!Q:Q,'EPA Export Aggregation'!$A:$A,$B7,'EPA Export Aggregation'!$D:$D,$A$1)*IF($A7="CH4",About!$D$58,IF($A7="N2O",About!$D$59,1))</f>
        <v>8.5092535965037008</v>
      </c>
      <c r="O7">
        <f>SUMIFS('EPA Export Aggregation'!R:R,'EPA Export Aggregation'!$A:$A,$B7,'EPA Export Aggregation'!$D:$D,$A$1)*IF($A7="CH4",About!$D$58,IF($A7="N2O",About!$D$59,1))</f>
        <v>7.8698997463096996</v>
      </c>
      <c r="P7">
        <f>SUMIFS('EPA Export Aggregation'!S:S,'EPA Export Aggregation'!$A:$A,$B7,'EPA Export Aggregation'!$D:$D,$A$1)*IF($A7="CH4",About!$D$58,IF($A7="N2O",About!$D$59,1))</f>
        <v>7.7962781496089004</v>
      </c>
      <c r="Q7">
        <f>SUMIFS('EPA Export Aggregation'!T:T,'EPA Export Aggregation'!$A:$A,$B7,'EPA Export Aggregation'!$D:$D,$A$1)*IF($A7="CH4",About!$D$58,IF($A7="N2O",About!$D$59,1))</f>
        <v>7.3010950987804</v>
      </c>
      <c r="R7">
        <f>SUMIFS('EPA Export Aggregation'!U:U,'EPA Export Aggregation'!$A:$A,$B7,'EPA Export Aggregation'!$D:$D,$A$1)*IF($A7="CH4",About!$D$58,IF($A7="N2O",About!$D$59,1))</f>
        <v>7.0240033542275997</v>
      </c>
      <c r="S7">
        <f>SUMIFS('EPA Export Aggregation'!V:V,'EPA Export Aggregation'!$A:$A,$B7,'EPA Export Aggregation'!$D:$D,$A$1)*IF($A7="CH4",About!$D$58,IF($A7="N2O",About!$D$59,1))</f>
        <v>6.2807052110557002</v>
      </c>
      <c r="T7">
        <f>SUMIFS('EPA Export Aggregation'!W:W,'EPA Export Aggregation'!$A:$A,$B7,'EPA Export Aggregation'!$D:$D,$A$1)*IF($A7="CH4",About!$D$58,IF($A7="N2O",About!$D$59,1))</f>
        <v>6.7231021116422003</v>
      </c>
      <c r="U7">
        <f>SUMIFS('EPA Export Aggregation'!X:X,'EPA Export Aggregation'!$A:$A,$B7,'EPA Export Aggregation'!$D:$D,$A$1)*IF($A7="CH4",About!$D$58,IF($A7="N2O",About!$D$59,1))</f>
        <v>7.5692157974827996</v>
      </c>
      <c r="V7">
        <f>SUMIFS('EPA Export Aggregation'!Y:Y,'EPA Export Aggregation'!$A:$A,$B7,'EPA Export Aggregation'!$D:$D,$A$1)*IF($A7="CH4",About!$D$58,IF($A7="N2O",About!$D$59,1))</f>
        <v>6.9429473583590999</v>
      </c>
      <c r="W7">
        <f>SUMIFS('EPA Export Aggregation'!Z:Z,'EPA Export Aggregation'!$A:$A,$B7,'EPA Export Aggregation'!$D:$D,$A$1)*IF($A7="CH4",About!$D$58,IF($A7="N2O",About!$D$59,1))</f>
        <v>6.9539258365540002</v>
      </c>
      <c r="X7">
        <f>SUMIFS('EPA Export Aggregation'!AA:AA,'EPA Export Aggregation'!$A:$A,$B7,'EPA Export Aggregation'!$D:$D,$A$1)*IF($A7="CH4",About!$D$58,IF($A7="N2O",About!$D$59,1))</f>
        <v>6.5599213108030003</v>
      </c>
      <c r="Y7">
        <f>SUMIFS('EPA Export Aggregation'!AB:AB,'EPA Export Aggregation'!$A:$A,$B7,'EPA Export Aggregation'!$D:$D,$A$1)*IF($A7="CH4",About!$D$58,IF($A7="N2O",About!$D$59,1))</f>
        <v>5.2705224599887996</v>
      </c>
      <c r="Z7">
        <f>SUMIFS('EPA Export Aggregation'!AC:AC,'EPA Export Aggregation'!$A:$A,$B7,'EPA Export Aggregation'!$D:$D,$A$1)*IF($A7="CH4",About!$D$58,IF($A7="N2O",About!$D$59,1))</f>
        <v>6.6942562723333001</v>
      </c>
      <c r="AA7">
        <f>SUMIFS('EPA Export Aggregation'!AD:AD,'EPA Export Aggregation'!$A:$A,$B7,'EPA Export Aggregation'!$D:$D,$A$1)*IF($A7="CH4",About!$D$58,IF($A7="N2O",About!$D$59,1))</f>
        <v>7.2904755218385997</v>
      </c>
      <c r="AB7">
        <f>SUMIFS('EPA Export Aggregation'!AE:AE,'EPA Export Aggregation'!$A:$A,$B7,'EPA Export Aggregation'!$D:$D,$A$1)*IF($A7="CH4",About!$D$58,IF($A7="N2O",About!$D$59,1))</f>
        <v>6.0071202307118998</v>
      </c>
      <c r="AC7">
        <f>SUMIFS('EPA Export Aggregation'!AF:AF,'EPA Export Aggregation'!$A:$A,$B7,'EPA Export Aggregation'!$D:$D,$A$1)*IF($A7="CH4",About!$D$58,IF($A7="N2O",About!$D$59,1))</f>
        <v>5.6030656613314003</v>
      </c>
      <c r="AD7">
        <f>SUMIFS('EPA Export Aggregation'!AG:AG,'EPA Export Aggregation'!$A:$A,$B7,'EPA Export Aggregation'!$D:$D,$A$1)*IF($A7="CH4",About!$D$58,IF($A7="N2O",About!$D$59,1))</f>
        <v>5.3759312235400003</v>
      </c>
      <c r="AE7">
        <f>SUMIFS('EPA Export Aggregation'!AH:AH,'EPA Export Aggregation'!$A:$A,$B7,'EPA Export Aggregation'!$D:$D,$A$1)*IF($A7="CH4",About!$D$58,IF($A7="N2O",About!$D$59,1))</f>
        <v>7.1986221531194001</v>
      </c>
      <c r="AF7">
        <f>SUMIFS('EPA Export Aggregation'!AI:AI,'EPA Export Aggregation'!$A:$A,$B7,'EPA Export Aggregation'!$D:$D,$A$1)*IF($A7="CH4",About!$D$58,IF($A7="N2O",About!$D$59,1))</f>
        <v>7.2112129099956004</v>
      </c>
      <c r="AG7">
        <f>SUMIFS('EPA Export Aggregation'!AJ:AJ,'EPA Export Aggregation'!$A:$A,$B7,'EPA Export Aggregation'!$D:$D,$A$1)*IF($A7="CH4",About!$D$58,IF($A7="N2O",About!$D$59,1))</f>
        <v>6.3573937703069001</v>
      </c>
      <c r="AH7">
        <f>SUMIFS('EPA Export Aggregation'!AK:AK,'EPA Export Aggregation'!$A:$A,$B7,'EPA Export Aggregation'!$D:$D,$A$1)*IF($A7="CH4",About!$D$58,IF($A7="N2O",About!$D$59,1))</f>
        <v>6.3276484635183996</v>
      </c>
    </row>
    <row r="8" spans="1:34" x14ac:dyDescent="0.25">
      <c r="A8" s="119" t="s">
        <v>479</v>
      </c>
      <c r="B8" s="120" t="s">
        <v>1960</v>
      </c>
      <c r="C8">
        <f>SUMIFS('EPA Export Aggregation'!F:F,'EPA Export Aggregation'!$A:$A,$B8,'EPA Export Aggregation'!$D:$D,$A$1)*IF($A8="CH4",About!$D$58,IF($A8="N2O",About!$D$59,1))</f>
        <v>4.5057370013981002</v>
      </c>
      <c r="D8">
        <f>SUMIFS('EPA Export Aggregation'!G:G,'EPA Export Aggregation'!$A:$A,$B8,'EPA Export Aggregation'!$D:$D,$A$1)*IF($A8="CH4",About!$D$58,IF($A8="N2O",About!$D$59,1))</f>
        <v>4.7330355651711997</v>
      </c>
      <c r="E8">
        <f>SUMIFS('EPA Export Aggregation'!H:H,'EPA Export Aggregation'!$A:$A,$B8,'EPA Export Aggregation'!$D:$D,$A$1)*IF($A8="CH4",About!$D$58,IF($A8="N2O",About!$D$59,1))</f>
        <v>4.5114373557040004</v>
      </c>
      <c r="F8">
        <f>SUMIFS('EPA Export Aggregation'!I:I,'EPA Export Aggregation'!$A:$A,$B8,'EPA Export Aggregation'!$D:$D,$A$1)*IF($A8="CH4",About!$D$58,IF($A8="N2O",About!$D$59,1))</f>
        <v>5.0283471870492003</v>
      </c>
      <c r="G8">
        <f>SUMIFS('EPA Export Aggregation'!J:J,'EPA Export Aggregation'!$A:$A,$B8,'EPA Export Aggregation'!$D:$D,$A$1)*IF($A8="CH4",About!$D$58,IF($A8="N2O",About!$D$59,1))</f>
        <v>4.7588333795973998</v>
      </c>
      <c r="H8">
        <f>SUMIFS('EPA Export Aggregation'!K:K,'EPA Export Aggregation'!$A:$A,$B8,'EPA Export Aggregation'!$D:$D,$A$1)*IF($A8="CH4",About!$D$58,IF($A8="N2O",About!$D$59,1))</f>
        <v>4.7359919874880001</v>
      </c>
      <c r="I8">
        <f>SUMIFS('EPA Export Aggregation'!L:L,'EPA Export Aggregation'!$A:$A,$B8,'EPA Export Aggregation'!$D:$D,$A$1)*IF($A8="CH4",About!$D$58,IF($A8="N2O",About!$D$59,1))</f>
        <v>5.3306035304927999</v>
      </c>
      <c r="J8">
        <f>SUMIFS('EPA Export Aggregation'!M:M,'EPA Export Aggregation'!$A:$A,$B8,'EPA Export Aggregation'!$D:$D,$A$1)*IF($A8="CH4",About!$D$58,IF($A8="N2O",About!$D$59,1))</f>
        <v>5.2088725166782996</v>
      </c>
      <c r="K8">
        <f>SUMIFS('EPA Export Aggregation'!N:N,'EPA Export Aggregation'!$A:$A,$B8,'EPA Export Aggregation'!$D:$D,$A$1)*IF($A8="CH4",About!$D$58,IF($A8="N2O",About!$D$59,1))</f>
        <v>4.4350593253261996</v>
      </c>
      <c r="L8">
        <f>SUMIFS('EPA Export Aggregation'!O:O,'EPA Export Aggregation'!$A:$A,$B8,'EPA Export Aggregation'!$D:$D,$A$1)*IF($A8="CH4",About!$D$58,IF($A8="N2O",About!$D$59,1))</f>
        <v>4.7169604867421002</v>
      </c>
      <c r="M8">
        <f>SUMIFS('EPA Export Aggregation'!P:P,'EPA Export Aggregation'!$A:$A,$B8,'EPA Export Aggregation'!$D:$D,$A$1)*IF($A8="CH4",About!$D$58,IF($A8="N2O",About!$D$59,1))</f>
        <v>4.6744687519056001</v>
      </c>
      <c r="N8">
        <f>SUMIFS('EPA Export Aggregation'!Q:Q,'EPA Export Aggregation'!$A:$A,$B8,'EPA Export Aggregation'!$D:$D,$A$1)*IF($A8="CH4",About!$D$58,IF($A8="N2O",About!$D$59,1))</f>
        <v>5.2499913863990999</v>
      </c>
      <c r="O8">
        <f>SUMIFS('EPA Export Aggregation'!R:R,'EPA Export Aggregation'!$A:$A,$B8,'EPA Export Aggregation'!$D:$D,$A$1)*IF($A8="CH4",About!$D$58,IF($A8="N2O",About!$D$59,1))</f>
        <v>4.6509790690867998</v>
      </c>
      <c r="P8">
        <f>SUMIFS('EPA Export Aggregation'!S:S,'EPA Export Aggregation'!$A:$A,$B8,'EPA Export Aggregation'!$D:$D,$A$1)*IF($A8="CH4",About!$D$58,IF($A8="N2O",About!$D$59,1))</f>
        <v>4.5432486981783997</v>
      </c>
      <c r="Q8">
        <f>SUMIFS('EPA Export Aggregation'!T:T,'EPA Export Aggregation'!$A:$A,$B8,'EPA Export Aggregation'!$D:$D,$A$1)*IF($A8="CH4",About!$D$58,IF($A8="N2O",About!$D$59,1))</f>
        <v>4.5899520658461004</v>
      </c>
      <c r="R8">
        <f>SUMIFS('EPA Export Aggregation'!U:U,'EPA Export Aggregation'!$A:$A,$B8,'EPA Export Aggregation'!$D:$D,$A$1)*IF($A8="CH4",About!$D$58,IF($A8="N2O",About!$D$59,1))</f>
        <v>4.3450782053330999</v>
      </c>
      <c r="S8">
        <f>SUMIFS('EPA Export Aggregation'!V:V,'EPA Export Aggregation'!$A:$A,$B8,'EPA Export Aggregation'!$D:$D,$A$1)*IF($A8="CH4",About!$D$58,IF($A8="N2O",About!$D$59,1))</f>
        <v>4.0268650733692999</v>
      </c>
      <c r="T8">
        <f>SUMIFS('EPA Export Aggregation'!W:W,'EPA Export Aggregation'!$A:$A,$B8,'EPA Export Aggregation'!$D:$D,$A$1)*IF($A8="CH4",About!$D$58,IF($A8="N2O",About!$D$59,1))</f>
        <v>4.0531333869796002</v>
      </c>
      <c r="U8">
        <f>SUMIFS('EPA Export Aggregation'!X:X,'EPA Export Aggregation'!$A:$A,$B8,'EPA Export Aggregation'!$D:$D,$A$1)*IF($A8="CH4",About!$D$58,IF($A8="N2O",About!$D$59,1))</f>
        <v>4.5711881387829001</v>
      </c>
      <c r="V8">
        <f>SUMIFS('EPA Export Aggregation'!Y:Y,'EPA Export Aggregation'!$A:$A,$B8,'EPA Export Aggregation'!$D:$D,$A$1)*IF($A8="CH4",About!$D$58,IF($A8="N2O",About!$D$59,1))</f>
        <v>4.1787127484365998</v>
      </c>
      <c r="W8">
        <f>SUMIFS('EPA Export Aggregation'!Z:Z,'EPA Export Aggregation'!$A:$A,$B8,'EPA Export Aggregation'!$D:$D,$A$1)*IF($A8="CH4",About!$D$58,IF($A8="N2O",About!$D$59,1))</f>
        <v>4.1040957929838999</v>
      </c>
      <c r="X8">
        <f>SUMIFS('EPA Export Aggregation'!AA:AA,'EPA Export Aggregation'!$A:$A,$B8,'EPA Export Aggregation'!$D:$D,$A$1)*IF($A8="CH4",About!$D$58,IF($A8="N2O",About!$D$59,1))</f>
        <v>4.0417700155425003</v>
      </c>
      <c r="Y8">
        <f>SUMIFS('EPA Export Aggregation'!AB:AB,'EPA Export Aggregation'!$A:$A,$B8,'EPA Export Aggregation'!$D:$D,$A$1)*IF($A8="CH4",About!$D$58,IF($A8="N2O",About!$D$59,1))</f>
        <v>3.6147829656950998</v>
      </c>
      <c r="Z8">
        <f>SUMIFS('EPA Export Aggregation'!AC:AC,'EPA Export Aggregation'!$A:$A,$B8,'EPA Export Aggregation'!$D:$D,$A$1)*IF($A8="CH4",About!$D$58,IF($A8="N2O",About!$D$59,1))</f>
        <v>4.2574829826630003</v>
      </c>
      <c r="AA8">
        <f>SUMIFS('EPA Export Aggregation'!AD:AD,'EPA Export Aggregation'!$A:$A,$B8,'EPA Export Aggregation'!$D:$D,$A$1)*IF($A8="CH4",About!$D$58,IF($A8="N2O",About!$D$59,1))</f>
        <v>4.7454777258908001</v>
      </c>
      <c r="AB8">
        <f>SUMIFS('EPA Export Aggregation'!AE:AE,'EPA Export Aggregation'!$A:$A,$B8,'EPA Export Aggregation'!$D:$D,$A$1)*IF($A8="CH4",About!$D$58,IF($A8="N2O",About!$D$59,1))</f>
        <v>4.5868267490908003</v>
      </c>
      <c r="AC8">
        <f>SUMIFS('EPA Export Aggregation'!AF:AF,'EPA Export Aggregation'!$A:$A,$B8,'EPA Export Aggregation'!$D:$D,$A$1)*IF($A8="CH4",About!$D$58,IF($A8="N2O",About!$D$59,1))</f>
        <v>4.2170346368017997</v>
      </c>
      <c r="AD8">
        <f>SUMIFS('EPA Export Aggregation'!AG:AG,'EPA Export Aggregation'!$A:$A,$B8,'EPA Export Aggregation'!$D:$D,$A$1)*IF($A8="CH4",About!$D$58,IF($A8="N2O",About!$D$59,1))</f>
        <v>4.1561860800602997</v>
      </c>
      <c r="AE8">
        <f>SUMIFS('EPA Export Aggregation'!AH:AH,'EPA Export Aggregation'!$A:$A,$B8,'EPA Export Aggregation'!$D:$D,$A$1)*IF($A8="CH4",About!$D$58,IF($A8="N2O",About!$D$59,1))</f>
        <v>4.754432302703</v>
      </c>
      <c r="AF8">
        <f>SUMIFS('EPA Export Aggregation'!AI:AI,'EPA Export Aggregation'!$A:$A,$B8,'EPA Export Aggregation'!$D:$D,$A$1)*IF($A8="CH4",About!$D$58,IF($A8="N2O",About!$D$59,1))</f>
        <v>4.6337171456524002</v>
      </c>
      <c r="AG8">
        <f>SUMIFS('EPA Export Aggregation'!AJ:AJ,'EPA Export Aggregation'!$A:$A,$B8,'EPA Export Aggregation'!$D:$D,$A$1)*IF($A8="CH4",About!$D$58,IF($A8="N2O",About!$D$59,1))</f>
        <v>4.2590720661169001</v>
      </c>
      <c r="AH8">
        <f>SUMIFS('EPA Export Aggregation'!AK:AK,'EPA Export Aggregation'!$A:$A,$B8,'EPA Export Aggregation'!$D:$D,$A$1)*IF($A8="CH4",About!$D$58,IF($A8="N2O",About!$D$59,1))</f>
        <v>4.4554694518161</v>
      </c>
    </row>
    <row r="9" spans="1:34" x14ac:dyDescent="0.25">
      <c r="A9" s="119" t="s">
        <v>479</v>
      </c>
      <c r="B9" s="120" t="s">
        <v>1961</v>
      </c>
      <c r="C9">
        <f>SUMIFS('EPA Export Aggregation'!F:F,'EPA Export Aggregation'!$A:$A,$B9,'EPA Export Aggregation'!$D:$D,$A$1)*IF($A9="CH4",About!$D$58,IF($A9="N2O",About!$D$59,1))</f>
        <v>1.0638453774565</v>
      </c>
      <c r="D9">
        <f>SUMIFS('EPA Export Aggregation'!G:G,'EPA Export Aggregation'!$A:$A,$B9,'EPA Export Aggregation'!$D:$D,$A$1)*IF($A9="CH4",About!$D$58,IF($A9="N2O",About!$D$59,1))</f>
        <v>0.87935373702959996</v>
      </c>
      <c r="E9">
        <f>SUMIFS('EPA Export Aggregation'!H:H,'EPA Export Aggregation'!$A:$A,$B9,'EPA Export Aggregation'!$D:$D,$A$1)*IF($A9="CH4",About!$D$58,IF($A9="N2O",About!$D$59,1))</f>
        <v>0.96322225933109995</v>
      </c>
      <c r="F9">
        <f>SUMIFS('EPA Export Aggregation'!I:I,'EPA Export Aggregation'!$A:$A,$B9,'EPA Export Aggregation'!$D:$D,$A$1)*IF($A9="CH4",About!$D$58,IF($A9="N2O",About!$D$59,1))</f>
        <v>0.94875541831999999</v>
      </c>
      <c r="G9">
        <f>SUMIFS('EPA Export Aggregation'!J:J,'EPA Export Aggregation'!$A:$A,$B9,'EPA Export Aggregation'!$D:$D,$A$1)*IF($A9="CH4",About!$D$58,IF($A9="N2O",About!$D$59,1))</f>
        <v>0.99293217804879996</v>
      </c>
      <c r="H9">
        <f>SUMIFS('EPA Export Aggregation'!K:K,'EPA Export Aggregation'!$A:$A,$B9,'EPA Export Aggregation'!$D:$D,$A$1)*IF($A9="CH4",About!$D$58,IF($A9="N2O",About!$D$59,1))</f>
        <v>1.074142246424</v>
      </c>
      <c r="I9">
        <f>SUMIFS('EPA Export Aggregation'!L:L,'EPA Export Aggregation'!$A:$A,$B9,'EPA Export Aggregation'!$D:$D,$A$1)*IF($A9="CH4",About!$D$58,IF($A9="N2O",About!$D$59,1))</f>
        <v>1.026355880426</v>
      </c>
      <c r="J9">
        <f>SUMIFS('EPA Export Aggregation'!M:M,'EPA Export Aggregation'!$A:$A,$B9,'EPA Export Aggregation'!$D:$D,$A$1)*IF($A9="CH4",About!$D$58,IF($A9="N2O",About!$D$59,1))</f>
        <v>0.98249659054850003</v>
      </c>
      <c r="K9">
        <f>SUMIFS('EPA Export Aggregation'!N:N,'EPA Export Aggregation'!$A:$A,$B9,'EPA Export Aggregation'!$D:$D,$A$1)*IF($A9="CH4",About!$D$58,IF($A9="N2O",About!$D$59,1))</f>
        <v>1.0717601228332001</v>
      </c>
      <c r="L9">
        <f>SUMIFS('EPA Export Aggregation'!O:O,'EPA Export Aggregation'!$A:$A,$B9,'EPA Export Aggregation'!$D:$D,$A$1)*IF($A9="CH4",About!$D$58,IF($A9="N2O",About!$D$59,1))</f>
        <v>1.4577920274561</v>
      </c>
      <c r="M9">
        <f>SUMIFS('EPA Export Aggregation'!P:P,'EPA Export Aggregation'!$A:$A,$B9,'EPA Export Aggregation'!$D:$D,$A$1)*IF($A9="CH4",About!$D$58,IF($A9="N2O",About!$D$59,1))</f>
        <v>1.0574344812109</v>
      </c>
      <c r="N9">
        <f>SUMIFS('EPA Export Aggregation'!Q:Q,'EPA Export Aggregation'!$A:$A,$B9,'EPA Export Aggregation'!$D:$D,$A$1)*IF($A9="CH4",About!$D$58,IF($A9="N2O",About!$D$59,1))</f>
        <v>1.0928374528142999</v>
      </c>
      <c r="O9">
        <f>SUMIFS('EPA Export Aggregation'!R:R,'EPA Export Aggregation'!$A:$A,$B9,'EPA Export Aggregation'!$D:$D,$A$1)*IF($A9="CH4",About!$D$58,IF($A9="N2O",About!$D$59,1))</f>
        <v>1.1861993440864</v>
      </c>
      <c r="P9">
        <f>SUMIFS('EPA Export Aggregation'!S:S,'EPA Export Aggregation'!$A:$A,$B9,'EPA Export Aggregation'!$D:$D,$A$1)*IF($A9="CH4",About!$D$58,IF($A9="N2O",About!$D$59,1))</f>
        <v>1.0723624821924</v>
      </c>
      <c r="Q9">
        <f>SUMIFS('EPA Export Aggregation'!T:T,'EPA Export Aggregation'!$A:$A,$B9,'EPA Export Aggregation'!$D:$D,$A$1)*IF($A9="CH4",About!$D$58,IF($A9="N2O",About!$D$59,1))</f>
        <v>1.3567044485747</v>
      </c>
      <c r="R9">
        <f>SUMIFS('EPA Export Aggregation'!U:U,'EPA Export Aggregation'!$A:$A,$B9,'EPA Export Aggregation'!$D:$D,$A$1)*IF($A9="CH4",About!$D$58,IF($A9="N2O",About!$D$59,1))</f>
        <v>1.3003338293877</v>
      </c>
      <c r="S9">
        <f>SUMIFS('EPA Export Aggregation'!V:V,'EPA Export Aggregation'!$A:$A,$B9,'EPA Export Aggregation'!$D:$D,$A$1)*IF($A9="CH4",About!$D$58,IF($A9="N2O",About!$D$59,1))</f>
        <v>1.2602998162176</v>
      </c>
      <c r="T9">
        <f>SUMIFS('EPA Export Aggregation'!W:W,'EPA Export Aggregation'!$A:$A,$B9,'EPA Export Aggregation'!$D:$D,$A$1)*IF($A9="CH4",About!$D$58,IF($A9="N2O",About!$D$59,1))</f>
        <v>1.2407276868796</v>
      </c>
      <c r="U9">
        <f>SUMIFS('EPA Export Aggregation'!X:X,'EPA Export Aggregation'!$A:$A,$B9,'EPA Export Aggregation'!$D:$D,$A$1)*IF($A9="CH4",About!$D$58,IF($A9="N2O",About!$D$59,1))</f>
        <v>1.067168346179</v>
      </c>
      <c r="V9">
        <f>SUMIFS('EPA Export Aggregation'!Y:Y,'EPA Export Aggregation'!$A:$A,$B9,'EPA Export Aggregation'!$D:$D,$A$1)*IF($A9="CH4",About!$D$58,IF($A9="N2O",About!$D$59,1))</f>
        <v>0.83930232032249996</v>
      </c>
      <c r="W9">
        <f>SUMIFS('EPA Export Aggregation'!Z:Z,'EPA Export Aggregation'!$A:$A,$B9,'EPA Export Aggregation'!$D:$D,$A$1)*IF($A9="CH4",About!$D$58,IF($A9="N2O",About!$D$59,1))</f>
        <v>0.54995608897769999</v>
      </c>
      <c r="X9">
        <f>SUMIFS('EPA Export Aggregation'!AA:AA,'EPA Export Aggregation'!$A:$A,$B9,'EPA Export Aggregation'!$D:$D,$A$1)*IF($A9="CH4",About!$D$58,IF($A9="N2O",About!$D$59,1))</f>
        <v>0.51346872488960005</v>
      </c>
      <c r="Y9">
        <f>SUMIFS('EPA Export Aggregation'!AB:AB,'EPA Export Aggregation'!$A:$A,$B9,'EPA Export Aggregation'!$D:$D,$A$1)*IF($A9="CH4",About!$D$58,IF($A9="N2O",About!$D$59,1))</f>
        <v>0.46217162058170003</v>
      </c>
      <c r="Z9">
        <f>SUMIFS('EPA Export Aggregation'!AC:AC,'EPA Export Aggregation'!$A:$A,$B9,'EPA Export Aggregation'!$D:$D,$A$1)*IF($A9="CH4",About!$D$58,IF($A9="N2O",About!$D$59,1))</f>
        <v>0.5501825984591</v>
      </c>
      <c r="AA9">
        <f>SUMIFS('EPA Export Aggregation'!AD:AD,'EPA Export Aggregation'!$A:$A,$B9,'EPA Export Aggregation'!$D:$D,$A$1)*IF($A9="CH4",About!$D$58,IF($A9="N2O",About!$D$59,1))</f>
        <v>0.58275856701020001</v>
      </c>
      <c r="AB9">
        <f>SUMIFS('EPA Export Aggregation'!AE:AE,'EPA Export Aggregation'!$A:$A,$B9,'EPA Export Aggregation'!$D:$D,$A$1)*IF($A9="CH4",About!$D$58,IF($A9="N2O",About!$D$59,1))</f>
        <v>0.56892723069969997</v>
      </c>
      <c r="AC9">
        <f>SUMIFS('EPA Export Aggregation'!AF:AF,'EPA Export Aggregation'!$A:$A,$B9,'EPA Export Aggregation'!$D:$D,$A$1)*IF($A9="CH4",About!$D$58,IF($A9="N2O",About!$D$59,1))</f>
        <v>0.51352866121200003</v>
      </c>
      <c r="AD9">
        <f>SUMIFS('EPA Export Aggregation'!AG:AG,'EPA Export Aggregation'!$A:$A,$B9,'EPA Export Aggregation'!$D:$D,$A$1)*IF($A9="CH4",About!$D$58,IF($A9="N2O",About!$D$59,1))</f>
        <v>0.5056919146587</v>
      </c>
      <c r="AE9">
        <f>SUMIFS('EPA Export Aggregation'!AH:AH,'EPA Export Aggregation'!$A:$A,$B9,'EPA Export Aggregation'!$D:$D,$A$1)*IF($A9="CH4",About!$D$58,IF($A9="N2O",About!$D$59,1))</f>
        <v>0.46646538068659998</v>
      </c>
      <c r="AF9">
        <f>SUMIFS('EPA Export Aggregation'!AI:AI,'EPA Export Aggregation'!$A:$A,$B9,'EPA Export Aggregation'!$D:$D,$A$1)*IF($A9="CH4",About!$D$58,IF($A9="N2O",About!$D$59,1))</f>
        <v>0.44661680838169998</v>
      </c>
      <c r="AG9">
        <f>SUMIFS('EPA Export Aggregation'!AJ:AJ,'EPA Export Aggregation'!$A:$A,$B9,'EPA Export Aggregation'!$D:$D,$A$1)*IF($A9="CH4",About!$D$58,IF($A9="N2O",About!$D$59,1))</f>
        <v>0.43409450567489999</v>
      </c>
      <c r="AH9">
        <f>SUMIFS('EPA Export Aggregation'!AK:AK,'EPA Export Aggregation'!$A:$A,$B9,'EPA Export Aggregation'!$D:$D,$A$1)*IF($A9="CH4",About!$D$58,IF($A9="N2O",About!$D$59,1))</f>
        <v>0.4487550278779</v>
      </c>
    </row>
    <row r="10" spans="1:34" x14ac:dyDescent="0.25">
      <c r="A10" s="119" t="s">
        <v>479</v>
      </c>
      <c r="B10" s="120" t="s">
        <v>1962</v>
      </c>
      <c r="C10">
        <f>SUMIFS('EPA Export Aggregation'!F:F,'EPA Export Aggregation'!$A:$A,$B10,'EPA Export Aggregation'!$D:$D,$A$1)*IF($A10="CH4",About!$D$58,IF($A10="N2O",About!$D$59,1))</f>
        <v>3.8794211480999998E-3</v>
      </c>
      <c r="D10">
        <f>SUMIFS('EPA Export Aggregation'!G:G,'EPA Export Aggregation'!$A:$A,$B10,'EPA Export Aggregation'!$D:$D,$A$1)*IF($A10="CH4",About!$D$58,IF($A10="N2O",About!$D$59,1))</f>
        <v>3.9398004392000004E-3</v>
      </c>
      <c r="E10">
        <f>SUMIFS('EPA Export Aggregation'!H:H,'EPA Export Aggregation'!$A:$A,$B10,'EPA Export Aggregation'!$D:$D,$A$1)*IF($A10="CH4",About!$D$58,IF($A10="N2O",About!$D$59,1))</f>
        <v>3.9507659301999997E-3</v>
      </c>
      <c r="F10">
        <f>SUMIFS('EPA Export Aggregation'!I:I,'EPA Export Aggregation'!$A:$A,$B10,'EPA Export Aggregation'!$D:$D,$A$1)*IF($A10="CH4",About!$D$58,IF($A10="N2O",About!$D$59,1))</f>
        <v>3.8744494970999999E-3</v>
      </c>
      <c r="G10">
        <f>SUMIFS('EPA Export Aggregation'!J:J,'EPA Export Aggregation'!$A:$A,$B10,'EPA Export Aggregation'!$D:$D,$A$1)*IF($A10="CH4",About!$D$58,IF($A10="N2O",About!$D$59,1))</f>
        <v>3.8500838830000002E-3</v>
      </c>
      <c r="H10">
        <f>SUMIFS('EPA Export Aggregation'!K:K,'EPA Export Aggregation'!$A:$A,$B10,'EPA Export Aggregation'!$D:$D,$A$1)*IF($A10="CH4",About!$D$58,IF($A10="N2O",About!$D$59,1))</f>
        <v>3.7623501896E-3</v>
      </c>
      <c r="I10">
        <f>SUMIFS('EPA Export Aggregation'!L:L,'EPA Export Aggregation'!$A:$A,$B10,'EPA Export Aggregation'!$D:$D,$A$1)*IF($A10="CH4",About!$D$58,IF($A10="N2O",About!$D$59,1))</f>
        <v>3.6725435544000002E-3</v>
      </c>
      <c r="J10">
        <f>SUMIFS('EPA Export Aggregation'!M:M,'EPA Export Aggregation'!$A:$A,$B10,'EPA Export Aggregation'!$D:$D,$A$1)*IF($A10="CH4",About!$D$58,IF($A10="N2O",About!$D$59,1))</f>
        <v>3.6088324465999998E-3</v>
      </c>
      <c r="K10">
        <f>SUMIFS('EPA Export Aggregation'!N:N,'EPA Export Aggregation'!$A:$A,$B10,'EPA Export Aggregation'!$D:$D,$A$1)*IF($A10="CH4",About!$D$58,IF($A10="N2O",About!$D$59,1))</f>
        <v>3.485719312E-3</v>
      </c>
      <c r="L10">
        <f>SUMIFS('EPA Export Aggregation'!O:O,'EPA Export Aggregation'!$A:$A,$B10,'EPA Export Aggregation'!$D:$D,$A$1)*IF($A10="CH4",About!$D$58,IF($A10="N2O",About!$D$59,1))</f>
        <v>3.3918655516999999E-3</v>
      </c>
      <c r="M10">
        <f>SUMIFS('EPA Export Aggregation'!P:P,'EPA Export Aggregation'!$A:$A,$B10,'EPA Export Aggregation'!$D:$D,$A$1)*IF($A10="CH4",About!$D$58,IF($A10="N2O",About!$D$59,1))</f>
        <v>3.3369823337E-3</v>
      </c>
      <c r="N10">
        <f>SUMIFS('EPA Export Aggregation'!Q:Q,'EPA Export Aggregation'!$A:$A,$B10,'EPA Export Aggregation'!$D:$D,$A$1)*IF($A10="CH4",About!$D$58,IF($A10="N2O",About!$D$59,1))</f>
        <v>3.3601043247E-3</v>
      </c>
      <c r="O10">
        <f>SUMIFS('EPA Export Aggregation'!R:R,'EPA Export Aggregation'!$A:$A,$B10,'EPA Export Aggregation'!$D:$D,$A$1)*IF($A10="CH4",About!$D$58,IF($A10="N2O",About!$D$59,1))</f>
        <v>3.1560662571999999E-3</v>
      </c>
      <c r="P10">
        <f>SUMIFS('EPA Export Aggregation'!S:S,'EPA Export Aggregation'!$A:$A,$B10,'EPA Export Aggregation'!$D:$D,$A$1)*IF($A10="CH4",About!$D$58,IF($A10="N2O",About!$D$59,1))</f>
        <v>3.2314802886999998E-3</v>
      </c>
      <c r="Q10">
        <f>SUMIFS('EPA Export Aggregation'!T:T,'EPA Export Aggregation'!$A:$A,$B10,'EPA Export Aggregation'!$D:$D,$A$1)*IF($A10="CH4",About!$D$58,IF($A10="N2O",About!$D$59,1))</f>
        <v>3.1769498176999998E-3</v>
      </c>
      <c r="R10">
        <f>SUMIFS('EPA Export Aggregation'!U:U,'EPA Export Aggregation'!$A:$A,$B10,'EPA Export Aggregation'!$D:$D,$A$1)*IF($A10="CH4",About!$D$58,IF($A10="N2O",About!$D$59,1))</f>
        <v>3.1706261413000001E-3</v>
      </c>
      <c r="S10">
        <f>SUMIFS('EPA Export Aggregation'!V:V,'EPA Export Aggregation'!$A:$A,$B10,'EPA Export Aggregation'!$D:$D,$A$1)*IF($A10="CH4",About!$D$58,IF($A10="N2O",About!$D$59,1))</f>
        <v>3.108859397E-3</v>
      </c>
      <c r="T10">
        <f>SUMIFS('EPA Export Aggregation'!W:W,'EPA Export Aggregation'!$A:$A,$B10,'EPA Export Aggregation'!$D:$D,$A$1)*IF($A10="CH4",About!$D$58,IF($A10="N2O",About!$D$59,1))</f>
        <v>2.9631176197999999E-3</v>
      </c>
      <c r="U10">
        <f>SUMIFS('EPA Export Aggregation'!X:X,'EPA Export Aggregation'!$A:$A,$B10,'EPA Export Aggregation'!$D:$D,$A$1)*IF($A10="CH4",About!$D$58,IF($A10="N2O",About!$D$59,1))</f>
        <v>3.3508008756000002E-3</v>
      </c>
      <c r="V10">
        <f>SUMIFS('EPA Export Aggregation'!Y:Y,'EPA Export Aggregation'!$A:$A,$B10,'EPA Export Aggregation'!$D:$D,$A$1)*IF($A10="CH4",About!$D$58,IF($A10="N2O",About!$D$59,1))</f>
        <v>3.4418838192000001E-3</v>
      </c>
      <c r="W10">
        <f>SUMIFS('EPA Export Aggregation'!Z:Z,'EPA Export Aggregation'!$A:$A,$B10,'EPA Export Aggregation'!$D:$D,$A$1)*IF($A10="CH4",About!$D$58,IF($A10="N2O",About!$D$59,1))</f>
        <v>3.8251484588000002E-3</v>
      </c>
      <c r="X10">
        <f>SUMIFS('EPA Export Aggregation'!AA:AA,'EPA Export Aggregation'!$A:$A,$B10,'EPA Export Aggregation'!$D:$D,$A$1)*IF($A10="CH4",About!$D$58,IF($A10="N2O",About!$D$59,1))</f>
        <v>3.9238130365999999E-3</v>
      </c>
      <c r="Y10">
        <f>SUMIFS('EPA Export Aggregation'!AB:AB,'EPA Export Aggregation'!$A:$A,$B10,'EPA Export Aggregation'!$D:$D,$A$1)*IF($A10="CH4",About!$D$58,IF($A10="N2O",About!$D$59,1))</f>
        <v>4.0797529128000004E-3</v>
      </c>
      <c r="Z10">
        <f>SUMIFS('EPA Export Aggregation'!AC:AC,'EPA Export Aggregation'!$A:$A,$B10,'EPA Export Aggregation'!$D:$D,$A$1)*IF($A10="CH4",About!$D$58,IF($A10="N2O",About!$D$59,1))</f>
        <v>4.0656580570999998E-3</v>
      </c>
      <c r="AA10">
        <f>SUMIFS('EPA Export Aggregation'!AD:AD,'EPA Export Aggregation'!$A:$A,$B10,'EPA Export Aggregation'!$D:$D,$A$1)*IF($A10="CH4",About!$D$58,IF($A10="N2O",About!$D$59,1))</f>
        <v>4.1281578015000004E-3</v>
      </c>
      <c r="AB10">
        <f>SUMIFS('EPA Export Aggregation'!AE:AE,'EPA Export Aggregation'!$A:$A,$B10,'EPA Export Aggregation'!$D:$D,$A$1)*IF($A10="CH4",About!$D$58,IF($A10="N2O",About!$D$59,1))</f>
        <v>4.0742888544000001E-3</v>
      </c>
      <c r="AC10">
        <f>SUMIFS('EPA Export Aggregation'!AF:AF,'EPA Export Aggregation'!$A:$A,$B10,'EPA Export Aggregation'!$D:$D,$A$1)*IF($A10="CH4",About!$D$58,IF($A10="N2O",About!$D$59,1))</f>
        <v>5.7797452081000001E-3</v>
      </c>
      <c r="AD10">
        <f>SUMIFS('EPA Export Aggregation'!AG:AG,'EPA Export Aggregation'!$A:$A,$B10,'EPA Export Aggregation'!$D:$D,$A$1)*IF($A10="CH4",About!$D$58,IF($A10="N2O",About!$D$59,1))</f>
        <v>8.2140815870000005E-3</v>
      </c>
      <c r="AE10">
        <f>SUMIFS('EPA Export Aggregation'!AH:AH,'EPA Export Aggregation'!$A:$A,$B10,'EPA Export Aggregation'!$D:$D,$A$1)*IF($A10="CH4",About!$D$58,IF($A10="N2O",About!$D$59,1))</f>
        <v>8.8565287649999998E-3</v>
      </c>
      <c r="AF10">
        <f>SUMIFS('EPA Export Aggregation'!AI:AI,'EPA Export Aggregation'!$A:$A,$B10,'EPA Export Aggregation'!$D:$D,$A$1)*IF($A10="CH4",About!$D$58,IF($A10="N2O",About!$D$59,1))</f>
        <v>1.95978043326E-2</v>
      </c>
      <c r="AG10">
        <f>SUMIFS('EPA Export Aggregation'!AJ:AJ,'EPA Export Aggregation'!$A:$A,$B10,'EPA Export Aggregation'!$D:$D,$A$1)*IF($A10="CH4",About!$D$58,IF($A10="N2O",About!$D$59,1))</f>
        <v>3.2149759634399998E-2</v>
      </c>
      <c r="AH10">
        <f>SUMIFS('EPA Export Aggregation'!AK:AK,'EPA Export Aggregation'!$A:$A,$B10,'EPA Export Aggregation'!$D:$D,$A$1)*IF($A10="CH4",About!$D$58,IF($A10="N2O",About!$D$59,1))</f>
        <v>1.42777864488E-2</v>
      </c>
    </row>
    <row r="11" spans="1:34" x14ac:dyDescent="0.25">
      <c r="A11" s="119" t="s">
        <v>479</v>
      </c>
      <c r="B11" s="120" t="s">
        <v>1963</v>
      </c>
      <c r="C11">
        <f>SUMIFS('EPA Export Aggregation'!F:F,'EPA Export Aggregation'!$A:$A,$B11,'EPA Export Aggregation'!$D:$D,$A$1)*IF($A11="CH4",About!$D$58,IF($A11="N2O",About!$D$59,1))</f>
        <v>2.1593439587577001</v>
      </c>
      <c r="D11">
        <f>SUMIFS('EPA Export Aggregation'!G:G,'EPA Export Aggregation'!$A:$A,$B11,'EPA Export Aggregation'!$D:$D,$A$1)*IF($A11="CH4",About!$D$58,IF($A11="N2O",About!$D$59,1))</f>
        <v>2.0575049751680998</v>
      </c>
      <c r="E11">
        <f>SUMIFS('EPA Export Aggregation'!H:H,'EPA Export Aggregation'!$A:$A,$B11,'EPA Export Aggregation'!$D:$D,$A$1)*IF($A11="CH4",About!$D$58,IF($A11="N2O",About!$D$59,1))</f>
        <v>2.0999692591228998</v>
      </c>
      <c r="F11">
        <f>SUMIFS('EPA Export Aggregation'!I:I,'EPA Export Aggregation'!$A:$A,$B11,'EPA Export Aggregation'!$D:$D,$A$1)*IF($A11="CH4",About!$D$58,IF($A11="N2O",About!$D$59,1))</f>
        <v>2.0682688804809999</v>
      </c>
      <c r="G11">
        <f>SUMIFS('EPA Export Aggregation'!J:J,'EPA Export Aggregation'!$A:$A,$B11,'EPA Export Aggregation'!$D:$D,$A$1)*IF($A11="CH4",About!$D$58,IF($A11="N2O",About!$D$59,1))</f>
        <v>2.2488169241237999</v>
      </c>
      <c r="H11">
        <f>SUMIFS('EPA Export Aggregation'!K:K,'EPA Export Aggregation'!$A:$A,$B11,'EPA Export Aggregation'!$D:$D,$A$1)*IF($A11="CH4",About!$D$58,IF($A11="N2O",About!$D$59,1))</f>
        <v>2.1644329060056</v>
      </c>
      <c r="I11">
        <f>SUMIFS('EPA Export Aggregation'!L:L,'EPA Export Aggregation'!$A:$A,$B11,'EPA Export Aggregation'!$D:$D,$A$1)*IF($A11="CH4",About!$D$58,IF($A11="N2O",About!$D$59,1))</f>
        <v>2.2552315647387999</v>
      </c>
      <c r="J11">
        <f>SUMIFS('EPA Export Aggregation'!M:M,'EPA Export Aggregation'!$A:$A,$B11,'EPA Export Aggregation'!$D:$D,$A$1)*IF($A11="CH4",About!$D$58,IF($A11="N2O",About!$D$59,1))</f>
        <v>2.3127498279243999</v>
      </c>
      <c r="K11">
        <f>SUMIFS('EPA Export Aggregation'!N:N,'EPA Export Aggregation'!$A:$A,$B11,'EPA Export Aggregation'!$D:$D,$A$1)*IF($A11="CH4",About!$D$58,IF($A11="N2O",About!$D$59,1))</f>
        <v>2.3268287070532998</v>
      </c>
      <c r="L11">
        <f>SUMIFS('EPA Export Aggregation'!O:O,'EPA Export Aggregation'!$A:$A,$B11,'EPA Export Aggregation'!$D:$D,$A$1)*IF($A11="CH4",About!$D$58,IF($A11="N2O",About!$D$59,1))</f>
        <v>2.3548030796752002</v>
      </c>
      <c r="M11">
        <f>SUMIFS('EPA Export Aggregation'!P:P,'EPA Export Aggregation'!$A:$A,$B11,'EPA Export Aggregation'!$D:$D,$A$1)*IF($A11="CH4",About!$D$58,IF($A11="N2O",About!$D$59,1))</f>
        <v>2.3714845998594001</v>
      </c>
      <c r="N11">
        <f>SUMIFS('EPA Export Aggregation'!Q:Q,'EPA Export Aggregation'!$A:$A,$B11,'EPA Export Aggregation'!$D:$D,$A$1)*IF($A11="CH4",About!$D$58,IF($A11="N2O",About!$D$59,1))</f>
        <v>2.2414121746614999</v>
      </c>
      <c r="O11">
        <f>SUMIFS('EPA Export Aggregation'!R:R,'EPA Export Aggregation'!$A:$A,$B11,'EPA Export Aggregation'!$D:$D,$A$1)*IF($A11="CH4",About!$D$58,IF($A11="N2O",About!$D$59,1))</f>
        <v>2.3474969857399</v>
      </c>
      <c r="P11">
        <f>SUMIFS('EPA Export Aggregation'!S:S,'EPA Export Aggregation'!$A:$A,$B11,'EPA Export Aggregation'!$D:$D,$A$1)*IF($A11="CH4",About!$D$58,IF($A11="N2O",About!$D$59,1))</f>
        <v>2.5333585854137</v>
      </c>
      <c r="Q11">
        <f>SUMIFS('EPA Export Aggregation'!T:T,'EPA Export Aggregation'!$A:$A,$B11,'EPA Export Aggregation'!$D:$D,$A$1)*IF($A11="CH4",About!$D$58,IF($A11="N2O",About!$D$59,1))</f>
        <v>2.6093542518281998</v>
      </c>
      <c r="R11">
        <f>SUMIFS('EPA Export Aggregation'!U:U,'EPA Export Aggregation'!$A:$A,$B11,'EPA Export Aggregation'!$D:$D,$A$1)*IF($A11="CH4",About!$D$58,IF($A11="N2O",About!$D$59,1))</f>
        <v>2.5344277390782</v>
      </c>
      <c r="S11">
        <f>SUMIFS('EPA Export Aggregation'!V:V,'EPA Export Aggregation'!$A:$A,$B11,'EPA Export Aggregation'!$D:$D,$A$1)*IF($A11="CH4",About!$D$58,IF($A11="N2O",About!$D$59,1))</f>
        <v>2.4752183025546999</v>
      </c>
      <c r="T11">
        <f>SUMIFS('EPA Export Aggregation'!W:W,'EPA Export Aggregation'!$A:$A,$B11,'EPA Export Aggregation'!$D:$D,$A$1)*IF($A11="CH4",About!$D$58,IF($A11="N2O",About!$D$59,1))</f>
        <v>2.5635731777514001</v>
      </c>
      <c r="U11">
        <f>SUMIFS('EPA Export Aggregation'!X:X,'EPA Export Aggregation'!$A:$A,$B11,'EPA Export Aggregation'!$D:$D,$A$1)*IF($A11="CH4",About!$D$58,IF($A11="N2O",About!$D$59,1))</f>
        <v>2.3226838262741998</v>
      </c>
      <c r="V11">
        <f>SUMIFS('EPA Export Aggregation'!Y:Y,'EPA Export Aggregation'!$A:$A,$B11,'EPA Export Aggregation'!$D:$D,$A$1)*IF($A11="CH4",About!$D$58,IF($A11="N2O",About!$D$59,1))</f>
        <v>3.1769805460113001</v>
      </c>
      <c r="W11">
        <f>SUMIFS('EPA Export Aggregation'!Z:Z,'EPA Export Aggregation'!$A:$A,$B11,'EPA Export Aggregation'!$D:$D,$A$1)*IF($A11="CH4",About!$D$58,IF($A11="N2O",About!$D$59,1))</f>
        <v>2.7732575387237999</v>
      </c>
      <c r="X11">
        <f>SUMIFS('EPA Export Aggregation'!AA:AA,'EPA Export Aggregation'!$A:$A,$B11,'EPA Export Aggregation'!$D:$D,$A$1)*IF($A11="CH4",About!$D$58,IF($A11="N2O",About!$D$59,1))</f>
        <v>3.2117202964234002</v>
      </c>
      <c r="Y11">
        <f>SUMIFS('EPA Export Aggregation'!AB:AB,'EPA Export Aggregation'!$A:$A,$B11,'EPA Export Aggregation'!$D:$D,$A$1)*IF($A11="CH4",About!$D$58,IF($A11="N2O",About!$D$59,1))</f>
        <v>3.8970336366698</v>
      </c>
      <c r="Z11">
        <f>SUMIFS('EPA Export Aggregation'!AC:AC,'EPA Export Aggregation'!$A:$A,$B11,'EPA Export Aggregation'!$D:$D,$A$1)*IF($A11="CH4",About!$D$58,IF($A11="N2O",About!$D$59,1))</f>
        <v>4.1999056246421</v>
      </c>
      <c r="AA11">
        <f>SUMIFS('EPA Export Aggregation'!AD:AD,'EPA Export Aggregation'!$A:$A,$B11,'EPA Export Aggregation'!$D:$D,$A$1)*IF($A11="CH4",About!$D$58,IF($A11="N2O",About!$D$59,1))</f>
        <v>4.1196171629306004</v>
      </c>
      <c r="AB11">
        <f>SUMIFS('EPA Export Aggregation'!AE:AE,'EPA Export Aggregation'!$A:$A,$B11,'EPA Export Aggregation'!$D:$D,$A$1)*IF($A11="CH4",About!$D$58,IF($A11="N2O",About!$D$59,1))</f>
        <v>3.9685115545079999</v>
      </c>
      <c r="AC11">
        <f>SUMIFS('EPA Export Aggregation'!AF:AF,'EPA Export Aggregation'!$A:$A,$B11,'EPA Export Aggregation'!$D:$D,$A$1)*IF($A11="CH4",About!$D$58,IF($A11="N2O",About!$D$59,1))</f>
        <v>3.8632885221765001</v>
      </c>
      <c r="AD11">
        <f>SUMIFS('EPA Export Aggregation'!AG:AG,'EPA Export Aggregation'!$A:$A,$B11,'EPA Export Aggregation'!$D:$D,$A$1)*IF($A11="CH4",About!$D$58,IF($A11="N2O",About!$D$59,1))</f>
        <v>4.3559986726944997</v>
      </c>
      <c r="AE11">
        <f>SUMIFS('EPA Export Aggregation'!AH:AH,'EPA Export Aggregation'!$A:$A,$B11,'EPA Export Aggregation'!$D:$D,$A$1)*IF($A11="CH4",About!$D$58,IF($A11="N2O",About!$D$59,1))</f>
        <v>4.2912254386540001</v>
      </c>
      <c r="AF11">
        <f>SUMIFS('EPA Export Aggregation'!AI:AI,'EPA Export Aggregation'!$A:$A,$B11,'EPA Export Aggregation'!$D:$D,$A$1)*IF($A11="CH4",About!$D$58,IF($A11="N2O",About!$D$59,1))</f>
        <v>4.1532819448638998</v>
      </c>
      <c r="AG11">
        <f>SUMIFS('EPA Export Aggregation'!AJ:AJ,'EPA Export Aggregation'!$A:$A,$B11,'EPA Export Aggregation'!$D:$D,$A$1)*IF($A11="CH4",About!$D$58,IF($A11="N2O",About!$D$59,1))</f>
        <v>4.4385352449402999</v>
      </c>
      <c r="AH11">
        <f>SUMIFS('EPA Export Aggregation'!AK:AK,'EPA Export Aggregation'!$A:$A,$B11,'EPA Export Aggregation'!$D:$D,$A$1)*IF($A11="CH4",About!$D$58,IF($A11="N2O",About!$D$59,1))</f>
        <v>4.3534600224056001</v>
      </c>
    </row>
    <row r="12" spans="1:34" x14ac:dyDescent="0.25">
      <c r="A12" s="119" t="s">
        <v>479</v>
      </c>
      <c r="B12" s="120" t="s">
        <v>1964</v>
      </c>
      <c r="C12">
        <f>SUMIFS('EPA Export Aggregation'!F:F,'EPA Export Aggregation'!$A:$A,$B12,'EPA Export Aggregation'!$D:$D,$A$1)*IF($A12="CH4",About!$D$58,IF($A12="N2O",About!$D$59,1))</f>
        <v>0.40479847029130001</v>
      </c>
      <c r="D12">
        <f>SUMIFS('EPA Export Aggregation'!G:G,'EPA Export Aggregation'!$A:$A,$B12,'EPA Export Aggregation'!$D:$D,$A$1)*IF($A12="CH4",About!$D$58,IF($A12="N2O",About!$D$59,1))</f>
        <v>0.40253142187079999</v>
      </c>
      <c r="E12">
        <f>SUMIFS('EPA Export Aggregation'!H:H,'EPA Export Aggregation'!$A:$A,$B12,'EPA Export Aggregation'!$D:$D,$A$1)*IF($A12="CH4",About!$D$58,IF($A12="N2O",About!$D$59,1))</f>
        <v>0.4155661259424</v>
      </c>
      <c r="F12">
        <f>SUMIFS('EPA Export Aggregation'!I:I,'EPA Export Aggregation'!$A:$A,$B12,'EPA Export Aggregation'!$D:$D,$A$1)*IF($A12="CH4",About!$D$58,IF($A12="N2O",About!$D$59,1))</f>
        <v>0.43067046283010002</v>
      </c>
      <c r="G12">
        <f>SUMIFS('EPA Export Aggregation'!J:J,'EPA Export Aggregation'!$A:$A,$B12,'EPA Export Aggregation'!$D:$D,$A$1)*IF($A12="CH4",About!$D$58,IF($A12="N2O",About!$D$59,1))</f>
        <v>0.4588064435884</v>
      </c>
      <c r="H12">
        <f>SUMIFS('EPA Export Aggregation'!K:K,'EPA Export Aggregation'!$A:$A,$B12,'EPA Export Aggregation'!$D:$D,$A$1)*IF($A12="CH4",About!$D$58,IF($A12="N2O",About!$D$59,1))</f>
        <v>0.49612292430310001</v>
      </c>
      <c r="I12">
        <f>SUMIFS('EPA Export Aggregation'!L:L,'EPA Export Aggregation'!$A:$A,$B12,'EPA Export Aggregation'!$D:$D,$A$1)*IF($A12="CH4",About!$D$58,IF($A12="N2O",About!$D$59,1))</f>
        <v>0.51834285275860004</v>
      </c>
      <c r="J12">
        <f>SUMIFS('EPA Export Aggregation'!M:M,'EPA Export Aggregation'!$A:$A,$B12,'EPA Export Aggregation'!$D:$D,$A$1)*IF($A12="CH4",About!$D$58,IF($A12="N2O",About!$D$59,1))</f>
        <v>0.53703414277350003</v>
      </c>
      <c r="K12">
        <f>SUMIFS('EPA Export Aggregation'!N:N,'EPA Export Aggregation'!$A:$A,$B12,'EPA Export Aggregation'!$D:$D,$A$1)*IF($A12="CH4",About!$D$58,IF($A12="N2O",About!$D$59,1))</f>
        <v>0.5419577079497</v>
      </c>
      <c r="L12">
        <f>SUMIFS('EPA Export Aggregation'!O:O,'EPA Export Aggregation'!$A:$A,$B12,'EPA Export Aggregation'!$D:$D,$A$1)*IF($A12="CH4",About!$D$58,IF($A12="N2O",About!$D$59,1))</f>
        <v>0.52198838374309997</v>
      </c>
      <c r="M12">
        <f>SUMIFS('EPA Export Aggregation'!P:P,'EPA Export Aggregation'!$A:$A,$B12,'EPA Export Aggregation'!$D:$D,$A$1)*IF($A12="CH4",About!$D$58,IF($A12="N2O",About!$D$59,1))</f>
        <v>0.52120841822139996</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0.58358272885160001</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0.49520019151200001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0.27469392435560003</v>
      </c>
      <c r="W12">
        <f>SUMIFS('EPA Export Aggregation'!Z:Z,'EPA Export Aggregation'!$A:$A,$B12,'EPA Export Aggregation'!$D:$D,$A$1)*IF($A12="CH4",About!$D$58,IF($A12="N2O",About!$D$59,1))</f>
        <v>1.8414518937172999</v>
      </c>
      <c r="X12">
        <f>SUMIFS('EPA Export Aggregation'!AA:AA,'EPA Export Aggregation'!$A:$A,$B12,'EPA Export Aggregation'!$D:$D,$A$1)*IF($A12="CH4",About!$D$58,IF($A12="N2O",About!$D$59,1))</f>
        <v>1.9106756762235</v>
      </c>
      <c r="Y12">
        <f>SUMIFS('EPA Export Aggregation'!AB:AB,'EPA Export Aggregation'!$A:$A,$B12,'EPA Export Aggregation'!$D:$D,$A$1)*IF($A12="CH4",About!$D$58,IF($A12="N2O",About!$D$59,1))</f>
        <v>1.9362304296254</v>
      </c>
      <c r="Z12">
        <f>SUMIFS('EPA Export Aggregation'!AC:AC,'EPA Export Aggregation'!$A:$A,$B12,'EPA Export Aggregation'!$D:$D,$A$1)*IF($A12="CH4",About!$D$58,IF($A12="N2O",About!$D$59,1))</f>
        <v>2.2857848022621998</v>
      </c>
      <c r="AA12">
        <f>SUMIFS('EPA Export Aggregation'!AD:AD,'EPA Export Aggregation'!$A:$A,$B12,'EPA Export Aggregation'!$D:$D,$A$1)*IF($A12="CH4",About!$D$58,IF($A12="N2O",About!$D$59,1))</f>
        <v>2.3548619603947998</v>
      </c>
      <c r="AB12">
        <f>SUMIFS('EPA Export Aggregation'!AE:AE,'EPA Export Aggregation'!$A:$A,$B12,'EPA Export Aggregation'!$D:$D,$A$1)*IF($A12="CH4",About!$D$58,IF($A12="N2O",About!$D$59,1))</f>
        <v>2.2071856862242001</v>
      </c>
      <c r="AC12">
        <f>SUMIFS('EPA Export Aggregation'!AF:AF,'EPA Export Aggregation'!$A:$A,$B12,'EPA Export Aggregation'!$D:$D,$A$1)*IF($A12="CH4",About!$D$58,IF($A12="N2O",About!$D$59,1))</f>
        <v>2.0959092715133001</v>
      </c>
      <c r="AD12">
        <f>SUMIFS('EPA Export Aggregation'!AG:AG,'EPA Export Aggregation'!$A:$A,$B12,'EPA Export Aggregation'!$D:$D,$A$1)*IF($A12="CH4",About!$D$58,IF($A12="N2O",About!$D$59,1))</f>
        <v>2.0948530100544001</v>
      </c>
      <c r="AE12">
        <f>SUMIFS('EPA Export Aggregation'!AH:AH,'EPA Export Aggregation'!$A:$A,$B12,'EPA Export Aggregation'!$D:$D,$A$1)*IF($A12="CH4",About!$D$58,IF($A12="N2O",About!$D$59,1))</f>
        <v>2.2909317045831998</v>
      </c>
      <c r="AF12">
        <f>SUMIFS('EPA Export Aggregation'!AI:AI,'EPA Export Aggregation'!$A:$A,$B12,'EPA Export Aggregation'!$D:$D,$A$1)*IF($A12="CH4",About!$D$58,IF($A12="N2O",About!$D$59,1))</f>
        <v>2.0964691261780999</v>
      </c>
      <c r="AG12">
        <f>SUMIFS('EPA Export Aggregation'!AJ:AJ,'EPA Export Aggregation'!$A:$A,$B12,'EPA Export Aggregation'!$D:$D,$A$1)*IF($A12="CH4",About!$D$58,IF($A12="N2O",About!$D$59,1))</f>
        <v>2.0243366124779998</v>
      </c>
      <c r="AH12">
        <f>SUMIFS('EPA Export Aggregation'!AK:AK,'EPA Export Aggregation'!$A:$A,$B12,'EPA Export Aggregation'!$D:$D,$A$1)*IF($A12="CH4",About!$D$58,IF($A12="N2O",About!$D$59,1))</f>
        <v>2.1691922834277002</v>
      </c>
    </row>
    <row r="13" spans="1:34" x14ac:dyDescent="0.25">
      <c r="A13" s="119" t="s">
        <v>479</v>
      </c>
      <c r="B13" s="120" t="s">
        <v>1965</v>
      </c>
      <c r="C13">
        <f>SUMIFS('EPA Export Aggregation'!F:F,'EPA Export Aggregation'!$A:$A,$B13,'EPA Export Aggregation'!$D:$D,$A$1)*IF($A13="CH4",About!$D$58,IF($A13="N2O",About!$D$59,1))</f>
        <v>6.3415394005299996E-2</v>
      </c>
      <c r="D13">
        <f>SUMIFS('EPA Export Aggregation'!G:G,'EPA Export Aggregation'!$A:$A,$B13,'EPA Export Aggregation'!$D:$D,$A$1)*IF($A13="CH4",About!$D$58,IF($A13="N2O",About!$D$59,1))</f>
        <v>5.6760409689299997E-2</v>
      </c>
      <c r="E13">
        <f>SUMIFS('EPA Export Aggregation'!H:H,'EPA Export Aggregation'!$A:$A,$B13,'EPA Export Aggregation'!$D:$D,$A$1)*IF($A13="CH4",About!$D$58,IF($A13="N2O",About!$D$59,1))</f>
        <v>5.5956819884499999E-2</v>
      </c>
      <c r="F13">
        <f>SUMIFS('EPA Export Aggregation'!I:I,'EPA Export Aggregation'!$A:$A,$B13,'EPA Export Aggregation'!$D:$D,$A$1)*IF($A13="CH4",About!$D$58,IF($A13="N2O",About!$D$59,1))</f>
        <v>5.2015853591900002E-2</v>
      </c>
      <c r="G13">
        <f>SUMIFS('EPA Export Aggregation'!J:J,'EPA Export Aggregation'!$A:$A,$B13,'EPA Export Aggregation'!$D:$D,$A$1)*IF($A13="CH4",About!$D$58,IF($A13="N2O",About!$D$59,1))</f>
        <v>5.4871395857699998E-2</v>
      </c>
      <c r="H13">
        <f>SUMIFS('EPA Export Aggregation'!K:K,'EPA Export Aggregation'!$A:$A,$B13,'EPA Export Aggregation'!$D:$D,$A$1)*IF($A13="CH4",About!$D$58,IF($A13="N2O",About!$D$59,1))</f>
        <v>7.4016056159900007E-2</v>
      </c>
      <c r="I13">
        <f>SUMIFS('EPA Export Aggregation'!L:L,'EPA Export Aggregation'!$A:$A,$B13,'EPA Export Aggregation'!$D:$D,$A$1)*IF($A13="CH4",About!$D$58,IF($A13="N2O",About!$D$59,1))</f>
        <v>7.9951584191E-2</v>
      </c>
      <c r="J13">
        <f>SUMIFS('EPA Export Aggregation'!M:M,'EPA Export Aggregation'!$A:$A,$B13,'EPA Export Aggregation'!$D:$D,$A$1)*IF($A13="CH4",About!$D$58,IF($A13="N2O",About!$D$59,1))</f>
        <v>7.7180740284299998E-2</v>
      </c>
      <c r="K13">
        <f>SUMIFS('EPA Export Aggregation'!N:N,'EPA Export Aggregation'!$A:$A,$B13,'EPA Export Aggregation'!$D:$D,$A$1)*IF($A13="CH4",About!$D$58,IF($A13="N2O",About!$D$59,1))</f>
        <v>7.8623328690399993E-2</v>
      </c>
      <c r="L13">
        <f>SUMIFS('EPA Export Aggregation'!O:O,'EPA Export Aggregation'!$A:$A,$B13,'EPA Export Aggregation'!$D:$D,$A$1)*IF($A13="CH4",About!$D$58,IF($A13="N2O",About!$D$59,1))</f>
        <v>8.6245719448200003E-2</v>
      </c>
      <c r="M13">
        <f>SUMIFS('EPA Export Aggregation'!P:P,'EPA Export Aggregation'!$A:$A,$B13,'EPA Export Aggregation'!$D:$D,$A$1)*IF($A13="CH4",About!$D$58,IF($A13="N2O",About!$D$59,1))</f>
        <v>5.7318470569699999E-2</v>
      </c>
      <c r="N13">
        <f>SUMIFS('EPA Export Aggregation'!Q:Q,'EPA Export Aggregation'!$A:$A,$B13,'EPA Export Aggregation'!$D:$D,$A$1)*IF($A13="CH4",About!$D$58,IF($A13="N2O",About!$D$59,1))</f>
        <v>5.8989314708799999E-2</v>
      </c>
      <c r="O13">
        <f>SUMIFS('EPA Export Aggregation'!R:R,'EPA Export Aggregation'!$A:$A,$B13,'EPA Export Aggregation'!$D:$D,$A$1)*IF($A13="CH4",About!$D$58,IF($A13="N2O",About!$D$59,1))</f>
        <v>6.15145815437E-2</v>
      </c>
      <c r="P13">
        <f>SUMIFS('EPA Export Aggregation'!S:S,'EPA Export Aggregation'!$A:$A,$B13,'EPA Export Aggregation'!$D:$D,$A$1)*IF($A13="CH4",About!$D$58,IF($A13="N2O",About!$D$59,1))</f>
        <v>4.7437749953500002E-2</v>
      </c>
      <c r="Q13">
        <f>SUMIFS('EPA Export Aggregation'!T:T,'EPA Export Aggregation'!$A:$A,$B13,'EPA Export Aggregation'!$D:$D,$A$1)*IF($A13="CH4",About!$D$58,IF($A13="N2O",About!$D$59,1))</f>
        <v>6.5083362914099996E-2</v>
      </c>
      <c r="R13">
        <f>SUMIFS('EPA Export Aggregation'!U:U,'EPA Export Aggregation'!$A:$A,$B13,'EPA Export Aggregation'!$D:$D,$A$1)*IF($A13="CH4",About!$D$58,IF($A13="N2O",About!$D$59,1))</f>
        <v>7.2318586129300005E-2</v>
      </c>
      <c r="S13">
        <f>SUMIFS('EPA Export Aggregation'!V:V,'EPA Export Aggregation'!$A:$A,$B13,'EPA Export Aggregation'!$D:$D,$A$1)*IF($A13="CH4",About!$D$58,IF($A13="N2O",About!$D$59,1))</f>
        <v>8.2181012148100002E-2</v>
      </c>
      <c r="T13">
        <f>SUMIFS('EPA Export Aggregation'!W:W,'EPA Export Aggregation'!$A:$A,$B13,'EPA Export Aggregation'!$D:$D,$A$1)*IF($A13="CH4",About!$D$58,IF($A13="N2O",About!$D$59,1))</f>
        <v>7.54293479312E-2</v>
      </c>
      <c r="U13">
        <f>SUMIFS('EPA Export Aggregation'!X:X,'EPA Export Aggregation'!$A:$A,$B13,'EPA Export Aggregation'!$D:$D,$A$1)*IF($A13="CH4",About!$D$58,IF($A13="N2O",About!$D$59,1))</f>
        <v>6.4085540480899997E-2</v>
      </c>
      <c r="V13">
        <f>SUMIFS('EPA Export Aggregation'!Y:Y,'EPA Export Aggregation'!$A:$A,$B13,'EPA Export Aggregation'!$D:$D,$A$1)*IF($A13="CH4",About!$D$58,IF($A13="N2O",About!$D$59,1))</f>
        <v>8.2341711271600004E-2</v>
      </c>
      <c r="W13">
        <f>SUMIFS('EPA Export Aggregation'!Z:Z,'EPA Export Aggregation'!$A:$A,$B13,'EPA Export Aggregation'!$D:$D,$A$1)*IF($A13="CH4",About!$D$58,IF($A13="N2O",About!$D$59,1))</f>
        <v>0.10060427458310001</v>
      </c>
      <c r="X13">
        <f>SUMIFS('EPA Export Aggregation'!AA:AA,'EPA Export Aggregation'!$A:$A,$B13,'EPA Export Aggregation'!$D:$D,$A$1)*IF($A13="CH4",About!$D$58,IF($A13="N2O",About!$D$59,1))</f>
        <v>9.1745763942200007E-2</v>
      </c>
      <c r="Y13">
        <f>SUMIFS('EPA Export Aggregation'!AB:AB,'EPA Export Aggregation'!$A:$A,$B13,'EPA Export Aggregation'!$D:$D,$A$1)*IF($A13="CH4",About!$D$58,IF($A13="N2O",About!$D$59,1))</f>
        <v>8.39143472876E-2</v>
      </c>
      <c r="Z13">
        <f>SUMIFS('EPA Export Aggregation'!AC:AC,'EPA Export Aggregation'!$A:$A,$B13,'EPA Export Aggregation'!$D:$D,$A$1)*IF($A13="CH4",About!$D$58,IF($A13="N2O",About!$D$59,1))</f>
        <v>0.10180188869160001</v>
      </c>
      <c r="AA13">
        <f>SUMIFS('EPA Export Aggregation'!AD:AD,'EPA Export Aggregation'!$A:$A,$B13,'EPA Export Aggregation'!$D:$D,$A$1)*IF($A13="CH4",About!$D$58,IF($A13="N2O",About!$D$59,1))</f>
        <v>0.1167928862889</v>
      </c>
      <c r="AB13">
        <f>SUMIFS('EPA Export Aggregation'!AE:AE,'EPA Export Aggregation'!$A:$A,$B13,'EPA Export Aggregation'!$D:$D,$A$1)*IF($A13="CH4",About!$D$58,IF($A13="N2O",About!$D$59,1))</f>
        <v>0.1118713350327</v>
      </c>
      <c r="AC13">
        <f>SUMIFS('EPA Export Aggregation'!AF:AF,'EPA Export Aggregation'!$A:$A,$B13,'EPA Export Aggregation'!$D:$D,$A$1)*IF($A13="CH4",About!$D$58,IF($A13="N2O",About!$D$59,1))</f>
        <v>9.8932687612399997E-2</v>
      </c>
      <c r="AD13">
        <f>SUMIFS('EPA Export Aggregation'!AG:AG,'EPA Export Aggregation'!$A:$A,$B13,'EPA Export Aggregation'!$D:$D,$A$1)*IF($A13="CH4",About!$D$58,IF($A13="N2O",About!$D$59,1))</f>
        <v>8.9757087518900006E-2</v>
      </c>
      <c r="AE13">
        <f>SUMIFS('EPA Export Aggregation'!AH:AH,'EPA Export Aggregation'!$A:$A,$B13,'EPA Export Aggregation'!$D:$D,$A$1)*IF($A13="CH4",About!$D$58,IF($A13="N2O",About!$D$59,1))</f>
        <v>6.6368000046499995E-2</v>
      </c>
      <c r="AF13">
        <f>SUMIFS('EPA Export Aggregation'!AI:AI,'EPA Export Aggregation'!$A:$A,$B13,'EPA Export Aggregation'!$D:$D,$A$1)*IF($A13="CH4",About!$D$58,IF($A13="N2O",About!$D$59,1))</f>
        <v>7.5570224155199997E-2</v>
      </c>
      <c r="AG13">
        <f>SUMIFS('EPA Export Aggregation'!AJ:AJ,'EPA Export Aggregation'!$A:$A,$B13,'EPA Export Aggregation'!$D:$D,$A$1)*IF($A13="CH4",About!$D$58,IF($A13="N2O",About!$D$59,1))</f>
        <v>7.4101074154899998E-2</v>
      </c>
      <c r="AH13">
        <f>SUMIFS('EPA Export Aggregation'!AK:AK,'EPA Export Aggregation'!$A:$A,$B13,'EPA Export Aggregation'!$D:$D,$A$1)*IF($A13="CH4",About!$D$58,IF($A13="N2O",About!$D$59,1))</f>
        <v>6.9908086723199994E-2</v>
      </c>
    </row>
    <row r="14" spans="1:34" x14ac:dyDescent="0.25">
      <c r="A14" s="119" t="s">
        <v>479</v>
      </c>
      <c r="B14" s="120" t="s">
        <v>1966</v>
      </c>
      <c r="C14">
        <f>SUMIFS('EPA Export Aggregation'!F:F,'EPA Export Aggregation'!$A:$A,$B14,'EPA Export Aggregation'!$D:$D,$A$1)*IF($A14="CH4",About!$D$58,IF($A14="N2O",About!$D$59,1))</f>
        <v>0.1094823893811</v>
      </c>
      <c r="D14">
        <f>SUMIFS('EPA Export Aggregation'!G:G,'EPA Export Aggregation'!$A:$A,$B14,'EPA Export Aggregation'!$D:$D,$A$1)*IF($A14="CH4",About!$D$58,IF($A14="N2O",About!$D$59,1))</f>
        <v>0.1039653710827</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7.6475597919800006E-2</v>
      </c>
      <c r="R14">
        <f>SUMIFS('EPA Export Aggregation'!U:U,'EPA Export Aggregation'!$A:$A,$B14,'EPA Export Aggregation'!$D:$D,$A$1)*IF($A14="CH4",About!$D$58,IF($A14="N2O",About!$D$59,1))</f>
        <v>7.3536315264099997E-2</v>
      </c>
      <c r="S14">
        <f>SUMIFS('EPA Export Aggregation'!V:V,'EPA Export Aggregation'!$A:$A,$B14,'EPA Export Aggregation'!$D:$D,$A$1)*IF($A14="CH4",About!$D$58,IF($A14="N2O",About!$D$59,1))</f>
        <v>7.1947306373600001E-2</v>
      </c>
      <c r="T14">
        <f>SUMIFS('EPA Export Aggregation'!W:W,'EPA Export Aggregation'!$A:$A,$B14,'EPA Export Aggregation'!$D:$D,$A$1)*IF($A14="CH4",About!$D$58,IF($A14="N2O",About!$D$59,1))</f>
        <v>6.9096579009500003E-2</v>
      </c>
      <c r="U14">
        <f>SUMIFS('EPA Export Aggregation'!X:X,'EPA Export Aggregation'!$A:$A,$B14,'EPA Export Aggregation'!$D:$D,$A$1)*IF($A14="CH4",About!$D$58,IF($A14="N2O",About!$D$59,1))</f>
        <v>6.4224260125100005E-2</v>
      </c>
      <c r="V14">
        <f>SUMIFS('EPA Export Aggregation'!Y:Y,'EPA Export Aggregation'!$A:$A,$B14,'EPA Export Aggregation'!$D:$D,$A$1)*IF($A14="CH4",About!$D$58,IF($A14="N2O",About!$D$59,1))</f>
        <v>5.5251895479600001E-2</v>
      </c>
      <c r="W14">
        <f>SUMIFS('EPA Export Aggregation'!Z:Z,'EPA Export Aggregation'!$A:$A,$B14,'EPA Export Aggregation'!$D:$D,$A$1)*IF($A14="CH4",About!$D$58,IF($A14="N2O",About!$D$59,1))</f>
        <v>4.3253088405299997E-2</v>
      </c>
      <c r="X14">
        <f>SUMIFS('EPA Export Aggregation'!AA:AA,'EPA Export Aggregation'!$A:$A,$B14,'EPA Export Aggregation'!$D:$D,$A$1)*IF($A14="CH4",About!$D$58,IF($A14="N2O",About!$D$59,1))</f>
        <v>3.9112953324199999E-2</v>
      </c>
      <c r="Y14">
        <f>SUMIFS('EPA Export Aggregation'!AB:AB,'EPA Export Aggregation'!$A:$A,$B14,'EPA Export Aggregation'!$D:$D,$A$1)*IF($A14="CH4",About!$D$58,IF($A14="N2O",About!$D$59,1))</f>
        <v>4.3140725282599997E-2</v>
      </c>
      <c r="Z14">
        <f>SUMIFS('EPA Export Aggregation'!AC:AC,'EPA Export Aggregation'!$A:$A,$B14,'EPA Export Aggregation'!$D:$D,$A$1)*IF($A14="CH4",About!$D$58,IF($A14="N2O",About!$D$59,1))</f>
        <v>3.78151598863E-2</v>
      </c>
      <c r="AA14">
        <f>SUMIFS('EPA Export Aggregation'!AD:AD,'EPA Export Aggregation'!$A:$A,$B14,'EPA Export Aggregation'!$D:$D,$A$1)*IF($A14="CH4",About!$D$58,IF($A14="N2O",About!$D$59,1))</f>
        <v>3.1752321713700002E-2</v>
      </c>
      <c r="AB14">
        <f>SUMIFS('EPA Export Aggregation'!AE:AE,'EPA Export Aggregation'!$A:$A,$B14,'EPA Export Aggregation'!$D:$D,$A$1)*IF($A14="CH4",About!$D$58,IF($A14="N2O",About!$D$59,1))</f>
        <v>3.8041474568900002E-2</v>
      </c>
      <c r="AC14">
        <f>SUMIFS('EPA Export Aggregation'!AF:AF,'EPA Export Aggregation'!$A:$A,$B14,'EPA Export Aggregation'!$D:$D,$A$1)*IF($A14="CH4",About!$D$58,IF($A14="N2O",About!$D$59,1))</f>
        <v>4.0206211189400001E-2</v>
      </c>
      <c r="AD14">
        <f>SUMIFS('EPA Export Aggregation'!AG:AG,'EPA Export Aggregation'!$A:$A,$B14,'EPA Export Aggregation'!$D:$D,$A$1)*IF($A14="CH4",About!$D$58,IF($A14="N2O",About!$D$59,1))</f>
        <v>4.0317560205900001E-2</v>
      </c>
      <c r="AE14">
        <f>SUMIFS('EPA Export Aggregation'!AH:AH,'EPA Export Aggregation'!$A:$A,$B14,'EPA Export Aggregation'!$D:$D,$A$1)*IF($A14="CH4",About!$D$58,IF($A14="N2O",About!$D$59,1))</f>
        <v>4.1112597732800002E-2</v>
      </c>
      <c r="AF14">
        <f>SUMIFS('EPA Export Aggregation'!AI:AI,'EPA Export Aggregation'!$A:$A,$B14,'EPA Export Aggregation'!$D:$D,$A$1)*IF($A14="CH4",About!$D$58,IF($A14="N2O",About!$D$59,1))</f>
        <v>3.9653022034099997E-2</v>
      </c>
      <c r="AG14">
        <f>SUMIFS('EPA Export Aggregation'!AJ:AJ,'EPA Export Aggregation'!$A:$A,$B14,'EPA Export Aggregation'!$D:$D,$A$1)*IF($A14="CH4",About!$D$58,IF($A14="N2O",About!$D$59,1))</f>
        <v>3.5278950655699998E-2</v>
      </c>
      <c r="AH14">
        <f>SUMIFS('EPA Export Aggregation'!AK:AK,'EPA Export Aggregation'!$A:$A,$B14,'EPA Export Aggregation'!$D:$D,$A$1)*IF($A14="CH4",About!$D$58,IF($A14="N2O",About!$D$59,1))</f>
        <v>3.9391369591499997E-2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2.9780835292700002E-2</v>
      </c>
      <c r="D16">
        <f>SUMIFS('EPA Export Aggregation'!G:G,'EPA Export Aggregation'!$A:$A,$B16,'EPA Export Aggregation'!$D:$D,$A$1)*IF($A16="CH4",About!$D$58,IF($A16="N2O",About!$D$59,1))</f>
        <v>2.95777772601E-2</v>
      </c>
      <c r="E16">
        <f>SUMIFS('EPA Export Aggregation'!H:H,'EPA Export Aggregation'!$A:$A,$B16,'EPA Export Aggregation'!$D:$D,$A$1)*IF($A16="CH4",About!$D$58,IF($A16="N2O",About!$D$59,1))</f>
        <v>2.9303176885999999E-2</v>
      </c>
      <c r="F16">
        <f>SUMIFS('EPA Export Aggregation'!I:I,'EPA Export Aggregation'!$A:$A,$B16,'EPA Export Aggregation'!$D:$D,$A$1)*IF($A16="CH4",About!$D$58,IF($A16="N2O",About!$D$59,1))</f>
        <v>2.9363236498299999E-2</v>
      </c>
      <c r="G16">
        <f>SUMIFS('EPA Export Aggregation'!J:J,'EPA Export Aggregation'!$A:$A,$B16,'EPA Export Aggregation'!$D:$D,$A$1)*IF($A16="CH4",About!$D$58,IF($A16="N2O",About!$D$59,1))</f>
        <v>2.94308237165E-2</v>
      </c>
      <c r="H16">
        <f>SUMIFS('EPA Export Aggregation'!K:K,'EPA Export Aggregation'!$A:$A,$B16,'EPA Export Aggregation'!$D:$D,$A$1)*IF($A16="CH4",About!$D$58,IF($A16="N2O",About!$D$59,1))</f>
        <v>2.9396615969900002E-2</v>
      </c>
      <c r="I16">
        <f>SUMIFS('EPA Export Aggregation'!L:L,'EPA Export Aggregation'!$A:$A,$B16,'EPA Export Aggregation'!$D:$D,$A$1)*IF($A16="CH4",About!$D$58,IF($A16="N2O",About!$D$59,1))</f>
        <v>2.9513727549200001E-2</v>
      </c>
      <c r="J16">
        <f>SUMIFS('EPA Export Aggregation'!M:M,'EPA Export Aggregation'!$A:$A,$B16,'EPA Export Aggregation'!$D:$D,$A$1)*IF($A16="CH4",About!$D$58,IF($A16="N2O",About!$D$59,1))</f>
        <v>2.9395266817800001E-2</v>
      </c>
      <c r="K16">
        <f>SUMIFS('EPA Export Aggregation'!N:N,'EPA Export Aggregation'!$A:$A,$B16,'EPA Export Aggregation'!$D:$D,$A$1)*IF($A16="CH4",About!$D$58,IF($A16="N2O",About!$D$59,1))</f>
        <v>2.92127189457E-2</v>
      </c>
      <c r="L16">
        <f>SUMIFS('EPA Export Aggregation'!O:O,'EPA Export Aggregation'!$A:$A,$B16,'EPA Export Aggregation'!$D:$D,$A$1)*IF($A16="CH4",About!$D$58,IF($A16="N2O",About!$D$59,1))</f>
        <v>2.9049694845600001E-2</v>
      </c>
      <c r="M16">
        <f>SUMIFS('EPA Export Aggregation'!P:P,'EPA Export Aggregation'!$A:$A,$B16,'EPA Export Aggregation'!$D:$D,$A$1)*IF($A16="CH4",About!$D$58,IF($A16="N2O",About!$D$59,1))</f>
        <v>2.8938680690499999E-2</v>
      </c>
      <c r="N16">
        <f>SUMIFS('EPA Export Aggregation'!Q:Q,'EPA Export Aggregation'!$A:$A,$B16,'EPA Export Aggregation'!$D:$D,$A$1)*IF($A16="CH4",About!$D$58,IF($A16="N2O",About!$D$59,1))</f>
        <v>1.7430156581E-2</v>
      </c>
      <c r="O16">
        <f>SUMIFS('EPA Export Aggregation'!R:R,'EPA Export Aggregation'!$A:$A,$B16,'EPA Export Aggregation'!$D:$D,$A$1)*IF($A16="CH4",About!$D$58,IF($A16="N2O",About!$D$59,1))</f>
        <v>2.0363347136799999E-2</v>
      </c>
      <c r="P16">
        <f>SUMIFS('EPA Export Aggregation'!S:S,'EPA Export Aggregation'!$A:$A,$B16,'EPA Export Aggregation'!$D:$D,$A$1)*IF($A16="CH4",About!$D$58,IF($A16="N2O",About!$D$59,1))</f>
        <v>2.6473113101299999E-2</v>
      </c>
      <c r="Q16">
        <f>SUMIFS('EPA Export Aggregation'!T:T,'EPA Export Aggregation'!$A:$A,$B16,'EPA Export Aggregation'!$D:$D,$A$1)*IF($A16="CH4",About!$D$58,IF($A16="N2O",About!$D$59,1))</f>
        <v>2.4369910632800001E-2</v>
      </c>
      <c r="R16">
        <f>SUMIFS('EPA Export Aggregation'!U:U,'EPA Export Aggregation'!$A:$A,$B16,'EPA Export Aggregation'!$D:$D,$A$1)*IF($A16="CH4",About!$D$58,IF($A16="N2O",About!$D$59,1))</f>
        <v>2.6559146689700001E-2</v>
      </c>
      <c r="S16">
        <f>SUMIFS('EPA Export Aggregation'!V:V,'EPA Export Aggregation'!$A:$A,$B16,'EPA Export Aggregation'!$D:$D,$A$1)*IF($A16="CH4",About!$D$58,IF($A16="N2O",About!$D$59,1))</f>
        <v>3.3949171253000003E-2</v>
      </c>
      <c r="T16">
        <f>SUMIFS('EPA Export Aggregation'!W:W,'EPA Export Aggregation'!$A:$A,$B16,'EPA Export Aggregation'!$D:$D,$A$1)*IF($A16="CH4",About!$D$58,IF($A16="N2O",About!$D$59,1))</f>
        <v>3.7047641435900003E-2</v>
      </c>
      <c r="U16">
        <f>SUMIFS('EPA Export Aggregation'!X:X,'EPA Export Aggregation'!$A:$A,$B16,'EPA Export Aggregation'!$D:$D,$A$1)*IF($A16="CH4",About!$D$58,IF($A16="N2O",About!$D$59,1))</f>
        <v>3.52383793566E-2</v>
      </c>
      <c r="V16">
        <f>SUMIFS('EPA Export Aggregation'!Y:Y,'EPA Export Aggregation'!$A:$A,$B16,'EPA Export Aggregation'!$D:$D,$A$1)*IF($A16="CH4",About!$D$58,IF($A16="N2O",About!$D$59,1))</f>
        <v>3.4412747931300003E-2</v>
      </c>
      <c r="W16">
        <f>SUMIFS('EPA Export Aggregation'!Z:Z,'EPA Export Aggregation'!$A:$A,$B16,'EPA Export Aggregation'!$D:$D,$A$1)*IF($A16="CH4",About!$D$58,IF($A16="N2O",About!$D$59,1))</f>
        <v>8.4655099577100004E-2</v>
      </c>
      <c r="X16">
        <f>SUMIFS('EPA Export Aggregation'!AA:AA,'EPA Export Aggregation'!$A:$A,$B16,'EPA Export Aggregation'!$D:$D,$A$1)*IF($A16="CH4",About!$D$58,IF($A16="N2O",About!$D$59,1))</f>
        <v>7.7756262478099997E-2</v>
      </c>
      <c r="Y16">
        <f>SUMIFS('EPA Export Aggregation'!AB:AB,'EPA Export Aggregation'!$A:$A,$B16,'EPA Export Aggregation'!$D:$D,$A$1)*IF($A16="CH4",About!$D$58,IF($A16="N2O",About!$D$59,1))</f>
        <v>7.6186387284399998E-2</v>
      </c>
      <c r="Z16">
        <f>SUMIFS('EPA Export Aggregation'!AC:AC,'EPA Export Aggregation'!$A:$A,$B16,'EPA Export Aggregation'!$D:$D,$A$1)*IF($A16="CH4",About!$D$58,IF($A16="N2O",About!$D$59,1))</f>
        <v>7.9069968725899997E-2</v>
      </c>
      <c r="AA16">
        <f>SUMIFS('EPA Export Aggregation'!AD:AD,'EPA Export Aggregation'!$A:$A,$B16,'EPA Export Aggregation'!$D:$D,$A$1)*IF($A16="CH4",About!$D$58,IF($A16="N2O",About!$D$59,1))</f>
        <v>8.4057161744400005E-2</v>
      </c>
      <c r="AB16">
        <f>SUMIFS('EPA Export Aggregation'!AE:AE,'EPA Export Aggregation'!$A:$A,$B16,'EPA Export Aggregation'!$D:$D,$A$1)*IF($A16="CH4",About!$D$58,IF($A16="N2O",About!$D$59,1))</f>
        <v>9.2462473097700004E-2</v>
      </c>
      <c r="AC16">
        <f>SUMIFS('EPA Export Aggregation'!AF:AF,'EPA Export Aggregation'!$A:$A,$B16,'EPA Export Aggregation'!$D:$D,$A$1)*IF($A16="CH4",About!$D$58,IF($A16="N2O",About!$D$59,1))</f>
        <v>8.64721614404E-2</v>
      </c>
      <c r="AD16">
        <f>SUMIFS('EPA Export Aggregation'!AG:AG,'EPA Export Aggregation'!$A:$A,$B16,'EPA Export Aggregation'!$D:$D,$A$1)*IF($A16="CH4",About!$D$58,IF($A16="N2O",About!$D$59,1))</f>
        <v>8.5121667920999997E-2</v>
      </c>
      <c r="AE16">
        <f>SUMIFS('EPA Export Aggregation'!AH:AH,'EPA Export Aggregation'!$A:$A,$B16,'EPA Export Aggregation'!$D:$D,$A$1)*IF($A16="CH4",About!$D$58,IF($A16="N2O",About!$D$59,1))</f>
        <v>7.6572959576999999E-2</v>
      </c>
      <c r="AF16">
        <f>SUMIFS('EPA Export Aggregation'!AI:AI,'EPA Export Aggregation'!$A:$A,$B16,'EPA Export Aggregation'!$D:$D,$A$1)*IF($A16="CH4",About!$D$58,IF($A16="N2O",About!$D$59,1))</f>
        <v>9.0100086915599994E-2</v>
      </c>
      <c r="AG16">
        <f>SUMIFS('EPA Export Aggregation'!AJ:AJ,'EPA Export Aggregation'!$A:$A,$B16,'EPA Export Aggregation'!$D:$D,$A$1)*IF($A16="CH4",About!$D$58,IF($A16="N2O",About!$D$59,1))</f>
        <v>9.1264104360299997E-2</v>
      </c>
      <c r="AH16">
        <f>SUMIFS('EPA Export Aggregation'!AK:AK,'EPA Export Aggregation'!$A:$A,$B16,'EPA Export Aggregation'!$D:$D,$A$1)*IF($A16="CH4",About!$D$58,IF($A16="N2O",About!$D$59,1))</f>
        <v>9.1733230520900003E-2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1.8129554451699999E-2</v>
      </c>
      <c r="L17">
        <f>SUMIFS('EPA Export Aggregation'!O:O,'EPA Export Aggregation'!$A:$A,$B17,'EPA Export Aggregation'!$D:$D,$A$1)*IF($A17="CH4",About!$D$58,IF($A17="N2O",About!$D$59,1))</f>
        <v>2.20445010538E-2</v>
      </c>
      <c r="M17">
        <f>SUMIFS('EPA Export Aggregation'!P:P,'EPA Export Aggregation'!$A:$A,$B17,'EPA Export Aggregation'!$D:$D,$A$1)*IF($A17="CH4",About!$D$58,IF($A17="N2O",About!$D$59,1))</f>
        <v>0</v>
      </c>
      <c r="N17">
        <f>SUMIFS('EPA Export Aggregation'!Q:Q,'EPA Export Aggregation'!$A:$A,$B17,'EPA Export Aggregation'!$D:$D,$A$1)*IF($A17="CH4",About!$D$58,IF($A17="N2O",About!$D$59,1))</f>
        <v>6.8346119876E-3</v>
      </c>
      <c r="O17">
        <f>SUMIFS('EPA Export Aggregation'!R:R,'EPA Export Aggregation'!$A:$A,$B17,'EPA Export Aggregation'!$D:$D,$A$1)*IF($A17="CH4",About!$D$58,IF($A17="N2O",About!$D$59,1))</f>
        <v>1.33112390433E-2</v>
      </c>
      <c r="P17">
        <f>SUMIFS('EPA Export Aggregation'!S:S,'EPA Export Aggregation'!$A:$A,$B17,'EPA Export Aggregation'!$D:$D,$A$1)*IF($A17="CH4",About!$D$58,IF($A17="N2O",About!$D$59,1))</f>
        <v>1.7857546755400001E-2</v>
      </c>
      <c r="Q17">
        <f>SUMIFS('EPA Export Aggregation'!T:T,'EPA Export Aggregation'!$A:$A,$B17,'EPA Export Aggregation'!$D:$D,$A$1)*IF($A17="CH4",About!$D$58,IF($A17="N2O",About!$D$59,1))</f>
        <v>2.2204509720200001E-2</v>
      </c>
      <c r="R17">
        <f>SUMIFS('EPA Export Aggregation'!U:U,'EPA Export Aggregation'!$A:$A,$B17,'EPA Export Aggregation'!$D:$D,$A$1)*IF($A17="CH4",About!$D$58,IF($A17="N2O",About!$D$59,1))</f>
        <v>2.1599216648600001E-2</v>
      </c>
      <c r="S17">
        <f>SUMIFS('EPA Export Aggregation'!V:V,'EPA Export Aggregation'!$A:$A,$B17,'EPA Export Aggregation'!$D:$D,$A$1)*IF($A17="CH4",About!$D$58,IF($A17="N2O",About!$D$59,1))</f>
        <v>5.1575946183000003E-3</v>
      </c>
      <c r="T17">
        <f>SUMIFS('EPA Export Aggregation'!W:W,'EPA Export Aggregation'!$A:$A,$B17,'EPA Export Aggregation'!$D:$D,$A$1)*IF($A17="CH4",About!$D$58,IF($A17="N2O",About!$D$59,1))</f>
        <v>3.7237368886000001E-3</v>
      </c>
      <c r="U17">
        <f>SUMIFS('EPA Export Aggregation'!X:X,'EPA Export Aggregation'!$A:$A,$B17,'EPA Export Aggregation'!$D:$D,$A$1)*IF($A17="CH4",About!$D$58,IF($A17="N2O",About!$D$59,1))</f>
        <v>2.2769205785999999E-3</v>
      </c>
      <c r="V17">
        <f>SUMIFS('EPA Export Aggregation'!Y:Y,'EPA Export Aggregation'!$A:$A,$B17,'EPA Export Aggregation'!$D:$D,$A$1)*IF($A17="CH4",About!$D$58,IF($A17="N2O",About!$D$59,1))</f>
        <v>2.1512650099999998E-3</v>
      </c>
      <c r="W17">
        <f>SUMIFS('EPA Export Aggregation'!Z:Z,'EPA Export Aggregation'!$A:$A,$B17,'EPA Export Aggregation'!$D:$D,$A$1)*IF($A17="CH4",About!$D$58,IF($A17="N2O",About!$D$59,1))</f>
        <v>2.0035502789000001E-3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0.38877308975149999</v>
      </c>
      <c r="D19" s="121">
        <f>SUMIFS('EPA Export Aggregation'!G:G,'EPA Export Aggregation'!$A:$A,$B19,'EPA Export Aggregation'!$D:$D,$A$1)*IF($A19="CH4",About!$D$58,IF($A19="N2O",About!$D$59,1))</f>
        <v>0.38781572934190001</v>
      </c>
      <c r="E19" s="121">
        <f>SUMIFS('EPA Export Aggregation'!H:H,'EPA Export Aggregation'!$A:$A,$B19,'EPA Export Aggregation'!$D:$D,$A$1)*IF($A19="CH4",About!$D$58,IF($A19="N2O",About!$D$59,1))</f>
        <v>0.39354247067280002</v>
      </c>
      <c r="F19" s="121">
        <f>SUMIFS('EPA Export Aggregation'!I:I,'EPA Export Aggregation'!$A:$A,$B19,'EPA Export Aggregation'!$D:$D,$A$1)*IF($A19="CH4",About!$D$58,IF($A19="N2O",About!$D$59,1))</f>
        <v>0.3935969088165</v>
      </c>
      <c r="G19" s="121">
        <f>SUMIFS('EPA Export Aggregation'!J:J,'EPA Export Aggregation'!$A:$A,$B19,'EPA Export Aggregation'!$D:$D,$A$1)*IF($A19="CH4",About!$D$58,IF($A19="N2O",About!$D$59,1))</f>
        <v>0.35741809707560002</v>
      </c>
      <c r="H19" s="121">
        <f>SUMIFS('EPA Export Aggregation'!K:K,'EPA Export Aggregation'!$A:$A,$B19,'EPA Export Aggregation'!$D:$D,$A$1)*IF($A19="CH4",About!$D$58,IF($A19="N2O",About!$D$59,1))</f>
        <v>0.3876095389409</v>
      </c>
      <c r="I19" s="121">
        <f>SUMIFS('EPA Export Aggregation'!L:L,'EPA Export Aggregation'!$A:$A,$B19,'EPA Export Aggregation'!$D:$D,$A$1)*IF($A19="CH4",About!$D$58,IF($A19="N2O",About!$D$59,1))</f>
        <v>0.390958002508</v>
      </c>
      <c r="J19" s="121">
        <f>SUMIFS('EPA Export Aggregation'!M:M,'EPA Export Aggregation'!$A:$A,$B19,'EPA Export Aggregation'!$D:$D,$A$1)*IF($A19="CH4",About!$D$58,IF($A19="N2O",About!$D$59,1))</f>
        <v>0.38612220895720001</v>
      </c>
      <c r="K19" s="121">
        <f>SUMIFS('EPA Export Aggregation'!N:N,'EPA Export Aggregation'!$A:$A,$B19,'EPA Export Aggregation'!$D:$D,$A$1)*IF($A19="CH4",About!$D$58,IF($A19="N2O",About!$D$59,1))</f>
        <v>0.38799897472119999</v>
      </c>
      <c r="L19" s="121">
        <f>SUMIFS('EPA Export Aggregation'!O:O,'EPA Export Aggregation'!$A:$A,$B19,'EPA Export Aggregation'!$D:$D,$A$1)*IF($A19="CH4",About!$D$58,IF($A19="N2O",About!$D$59,1))</f>
        <v>0.38907633598989999</v>
      </c>
      <c r="M19" s="121">
        <f>SUMIFS('EPA Export Aggregation'!P:P,'EPA Export Aggregation'!$A:$A,$B19,'EPA Export Aggregation'!$D:$D,$A$1)*IF($A19="CH4",About!$D$58,IF($A19="N2O",About!$D$59,1))</f>
        <v>0.38453686051340003</v>
      </c>
      <c r="N19" s="121">
        <f>SUMIFS('EPA Export Aggregation'!Q:Q,'EPA Export Aggregation'!$A:$A,$B19,'EPA Export Aggregation'!$D:$D,$A$1)*IF($A19="CH4",About!$D$58,IF($A19="N2O",About!$D$59,1))</f>
        <v>0.38317975028430001</v>
      </c>
      <c r="O19" s="121">
        <f>SUMIFS('EPA Export Aggregation'!R:R,'EPA Export Aggregation'!$A:$A,$B19,'EPA Export Aggregation'!$D:$D,$A$1)*IF($A19="CH4",About!$D$58,IF($A19="N2O",About!$D$59,1))</f>
        <v>0.38179643602969998</v>
      </c>
      <c r="P19" s="121">
        <f>SUMIFS('EPA Export Aggregation'!S:S,'EPA Export Aggregation'!$A:$A,$B19,'EPA Export Aggregation'!$D:$D,$A$1)*IF($A19="CH4",About!$D$58,IF($A19="N2O",About!$D$59,1))</f>
        <v>0.42197232060450002</v>
      </c>
      <c r="Q19" s="121">
        <f>SUMIFS('EPA Export Aggregation'!T:T,'EPA Export Aggregation'!$A:$A,$B19,'EPA Export Aggregation'!$D:$D,$A$1)*IF($A19="CH4",About!$D$58,IF($A19="N2O",About!$D$59,1))</f>
        <v>0.43904666067850001</v>
      </c>
      <c r="R19" s="121">
        <f>SUMIFS('EPA Export Aggregation'!U:U,'EPA Export Aggregation'!$A:$A,$B19,'EPA Export Aggregation'!$D:$D,$A$1)*IF($A19="CH4",About!$D$58,IF($A19="N2O",About!$D$59,1))</f>
        <v>0.4348525780495</v>
      </c>
      <c r="S19" s="121">
        <f>SUMIFS('EPA Export Aggregation'!V:V,'EPA Export Aggregation'!$A:$A,$B19,'EPA Export Aggregation'!$D:$D,$A$1)*IF($A19="CH4",About!$D$58,IF($A19="N2O",About!$D$59,1))</f>
        <v>0.42946440968749999</v>
      </c>
      <c r="T19" s="121">
        <f>SUMIFS('EPA Export Aggregation'!W:W,'EPA Export Aggregation'!$A:$A,$B19,'EPA Export Aggregation'!$D:$D,$A$1)*IF($A19="CH4",About!$D$58,IF($A19="N2O",About!$D$59,1))</f>
        <v>0.42933960132810001</v>
      </c>
      <c r="U19" s="121">
        <f>SUMIFS('EPA Export Aggregation'!X:X,'EPA Export Aggregation'!$A:$A,$B19,'EPA Export Aggregation'!$D:$D,$A$1)*IF($A19="CH4",About!$D$58,IF($A19="N2O",About!$D$59,1))</f>
        <v>0.45508644041349999</v>
      </c>
      <c r="V19" s="121">
        <f>SUMIFS('EPA Export Aggregation'!Y:Y,'EPA Export Aggregation'!$A:$A,$B19,'EPA Export Aggregation'!$D:$D,$A$1)*IF($A19="CH4",About!$D$58,IF($A19="N2O",About!$D$59,1))</f>
        <v>0.25921989473779999</v>
      </c>
      <c r="W19" s="121">
        <f>SUMIFS('EPA Export Aggregation'!Z:Z,'EPA Export Aggregation'!$A:$A,$B19,'EPA Export Aggregation'!$D:$D,$A$1)*IF($A19="CH4",About!$D$58,IF($A19="N2O",About!$D$59,1))</f>
        <v>0.41800900000000002</v>
      </c>
      <c r="X19" s="121">
        <f>SUMIFS('EPA Export Aggregation'!AA:AA,'EPA Export Aggregation'!$A:$A,$B19,'EPA Export Aggregation'!$D:$D,$A$1)*IF($A19="CH4",About!$D$58,IF($A19="N2O",About!$D$59,1))</f>
        <v>0.45580399999999999</v>
      </c>
      <c r="Y19" s="121">
        <f>SUMIFS('EPA Export Aggregation'!AB:AB,'EPA Export Aggregation'!$A:$A,$B19,'EPA Export Aggregation'!$D:$D,$A$1)*IF($A19="CH4",About!$D$58,IF($A19="N2O",About!$D$59,1))</f>
        <v>0.50257200000000002</v>
      </c>
      <c r="Z19" s="121">
        <f>SUMIFS('EPA Export Aggregation'!AC:AC,'EPA Export Aggregation'!$A:$A,$B19,'EPA Export Aggregation'!$D:$D,$A$1)*IF($A19="CH4",About!$D$58,IF($A19="N2O",About!$D$59,1))</f>
        <v>0.50140399999999996</v>
      </c>
      <c r="AA19" s="121">
        <f>SUMIFS('EPA Export Aggregation'!AD:AD,'EPA Export Aggregation'!$A:$A,$B19,'EPA Export Aggregation'!$D:$D,$A$1)*IF($A19="CH4",About!$D$58,IF($A19="N2O",About!$D$59,1))</f>
        <v>0.45289040000000003</v>
      </c>
      <c r="AB19" s="121">
        <f>SUMIFS('EPA Export Aggregation'!AE:AE,'EPA Export Aggregation'!$A:$A,$B19,'EPA Export Aggregation'!$D:$D,$A$1)*IF($A19="CH4",About!$D$58,IF($A19="N2O",About!$D$59,1))</f>
        <v>0.46216220000000002</v>
      </c>
      <c r="AC19" s="121">
        <f>SUMIFS('EPA Export Aggregation'!AF:AF,'EPA Export Aggregation'!$A:$A,$B19,'EPA Export Aggregation'!$D:$D,$A$1)*IF($A19="CH4",About!$D$58,IF($A19="N2O",About!$D$59,1))</f>
        <v>2.5448700000000001E-2</v>
      </c>
      <c r="AD19" s="121">
        <f>SUMIFS('EPA Export Aggregation'!AG:AG,'EPA Export Aggregation'!$A:$A,$B19,'EPA Export Aggregation'!$D:$D,$A$1)*IF($A19="CH4",About!$D$58,IF($A19="N2O",About!$D$59,1))</f>
        <v>0</v>
      </c>
      <c r="AE19" s="121">
        <f>SUMIFS('EPA Export Aggregation'!AH:AH,'EPA Export Aggregation'!$A:$A,$B19,'EPA Export Aggregation'!$D:$D,$A$1)*IF($A19="CH4",About!$D$58,IF($A19="N2O",About!$D$59,1))</f>
        <v>8.8219000000000006E-2</v>
      </c>
      <c r="AF19" s="121">
        <f>SUMIFS('EPA Export Aggregation'!AI:AI,'EPA Export Aggregation'!$A:$A,$B19,'EPA Export Aggregation'!$D:$D,$A$1)*IF($A19="CH4",About!$D$58,IF($A19="N2O",About!$D$59,1))</f>
        <v>0.26954440000000002</v>
      </c>
      <c r="AG19" s="121">
        <f>SUMIFS('EPA Export Aggregation'!AJ:AJ,'EPA Export Aggregation'!$A:$A,$B19,'EPA Export Aggregation'!$D:$D,$A$1)*IF($A19="CH4",About!$D$58,IF($A19="N2O",About!$D$59,1))</f>
        <v>0.29998720000000001</v>
      </c>
      <c r="AH19" s="121">
        <f>SUMIFS('EPA Export Aggregation'!AK:AK,'EPA Export Aggregation'!$A:$A,$B19,'EPA Export Aggregation'!$D:$D,$A$1)*IF($A19="CH4",About!$D$58,IF($A19="N2O",About!$D$59,1))</f>
        <v>0.29304770000000002</v>
      </c>
    </row>
    <row r="20" spans="1:34" x14ac:dyDescent="0.25">
      <c r="A20" s="119" t="s">
        <v>479</v>
      </c>
      <c r="B20" s="120" t="s">
        <v>1972</v>
      </c>
      <c r="C20">
        <f>SUMIFS('EPA Export Aggregation'!F:F,'EPA Export Aggregation'!$A:$A,$B20,'EPA Export Aggregation'!$D:$D,$A$1)*IF($A20="CH4",About!$D$58,IF($A20="N2O",About!$D$59,1))</f>
        <v>0.31890795123240001</v>
      </c>
      <c r="D20">
        <f>SUMIFS('EPA Export Aggregation'!G:G,'EPA Export Aggregation'!$A:$A,$B20,'EPA Export Aggregation'!$D:$D,$A$1)*IF($A20="CH4",About!$D$58,IF($A20="N2O",About!$D$59,1))</f>
        <v>0.2899878005141</v>
      </c>
      <c r="E20">
        <f>SUMIFS('EPA Export Aggregation'!H:H,'EPA Export Aggregation'!$A:$A,$B20,'EPA Export Aggregation'!$D:$D,$A$1)*IF($A20="CH4",About!$D$58,IF($A20="N2O",About!$D$59,1))</f>
        <v>0.29592614199540002</v>
      </c>
      <c r="F20">
        <f>SUMIFS('EPA Export Aggregation'!I:I,'EPA Export Aggregation'!$A:$A,$B20,'EPA Export Aggregation'!$D:$D,$A$1)*IF($A20="CH4",About!$D$58,IF($A20="N2O",About!$D$59,1))</f>
        <v>0.2853338077191</v>
      </c>
      <c r="G20">
        <f>SUMIFS('EPA Export Aggregation'!J:J,'EPA Export Aggregation'!$A:$A,$B20,'EPA Export Aggregation'!$D:$D,$A$1)*IF($A20="CH4",About!$D$58,IF($A20="N2O",About!$D$59,1))</f>
        <v>0.2874760157074</v>
      </c>
      <c r="H20">
        <f>SUMIFS('EPA Export Aggregation'!K:K,'EPA Export Aggregation'!$A:$A,$B20,'EPA Export Aggregation'!$D:$D,$A$1)*IF($A20="CH4",About!$D$58,IF($A20="N2O",About!$D$59,1))</f>
        <v>0.2997507279005</v>
      </c>
      <c r="I20">
        <f>SUMIFS('EPA Export Aggregation'!L:L,'EPA Export Aggregation'!$A:$A,$B20,'EPA Export Aggregation'!$D:$D,$A$1)*IF($A20="CH4",About!$D$58,IF($A20="N2O",About!$D$59,1))</f>
        <v>0.29597627175669999</v>
      </c>
      <c r="J20">
        <f>SUMIFS('EPA Export Aggregation'!M:M,'EPA Export Aggregation'!$A:$A,$B20,'EPA Export Aggregation'!$D:$D,$A$1)*IF($A20="CH4",About!$D$58,IF($A20="N2O",About!$D$59,1))</f>
        <v>0.30180622980170002</v>
      </c>
      <c r="K20">
        <f>SUMIFS('EPA Export Aggregation'!N:N,'EPA Export Aggregation'!$A:$A,$B20,'EPA Export Aggregation'!$D:$D,$A$1)*IF($A20="CH4",About!$D$58,IF($A20="N2O",About!$D$59,1))</f>
        <v>0.33356591370799998</v>
      </c>
      <c r="L20">
        <f>SUMIFS('EPA Export Aggregation'!O:O,'EPA Export Aggregation'!$A:$A,$B20,'EPA Export Aggregation'!$D:$D,$A$1)*IF($A20="CH4",About!$D$58,IF($A20="N2O",About!$D$59,1))</f>
        <v>0.36076621880429999</v>
      </c>
      <c r="M20">
        <f>SUMIFS('EPA Export Aggregation'!P:P,'EPA Export Aggregation'!$A:$A,$B20,'EPA Export Aggregation'!$D:$D,$A$1)*IF($A20="CH4",About!$D$58,IF($A20="N2O",About!$D$59,1))</f>
        <v>0.38947328880690002</v>
      </c>
      <c r="N20">
        <f>SUMIFS('EPA Export Aggregation'!Q:Q,'EPA Export Aggregation'!$A:$A,$B20,'EPA Export Aggregation'!$D:$D,$A$1)*IF($A20="CH4",About!$D$58,IF($A20="N2O",About!$D$59,1))</f>
        <v>0.32760907982990001</v>
      </c>
      <c r="O20">
        <f>SUMIFS('EPA Export Aggregation'!R:R,'EPA Export Aggregation'!$A:$A,$B20,'EPA Export Aggregation'!$D:$D,$A$1)*IF($A20="CH4",About!$D$58,IF($A20="N2O",About!$D$59,1))</f>
        <v>0.34342513312200001</v>
      </c>
      <c r="P20">
        <f>SUMIFS('EPA Export Aggregation'!S:S,'EPA Export Aggregation'!$A:$A,$B20,'EPA Export Aggregation'!$D:$D,$A$1)*IF($A20="CH4",About!$D$58,IF($A20="N2O",About!$D$59,1))</f>
        <v>0.27914720704349999</v>
      </c>
      <c r="Q20">
        <f>SUMIFS('EPA Export Aggregation'!T:T,'EPA Export Aggregation'!$A:$A,$B20,'EPA Export Aggregation'!$D:$D,$A$1)*IF($A20="CH4",About!$D$58,IF($A20="N2O",About!$D$59,1))</f>
        <v>0.21210114484359999</v>
      </c>
      <c r="R20">
        <f>SUMIFS('EPA Export Aggregation'!U:U,'EPA Export Aggregation'!$A:$A,$B20,'EPA Export Aggregation'!$D:$D,$A$1)*IF($A20="CH4",About!$D$58,IF($A20="N2O",About!$D$59,1))</f>
        <v>0.14263083136079999</v>
      </c>
      <c r="S20">
        <f>SUMIFS('EPA Export Aggregation'!V:V,'EPA Export Aggregation'!$A:$A,$B20,'EPA Export Aggregation'!$D:$D,$A$1)*IF($A20="CH4",About!$D$58,IF($A20="N2O",About!$D$59,1))</f>
        <v>0.1113137233361</v>
      </c>
      <c r="T20">
        <f>SUMIFS('EPA Export Aggregation'!W:W,'EPA Export Aggregation'!$A:$A,$B20,'EPA Export Aggregation'!$D:$D,$A$1)*IF($A20="CH4",About!$D$58,IF($A20="N2O",About!$D$59,1))</f>
        <v>7.4303099986900004E-2</v>
      </c>
      <c r="U20">
        <f>SUMIFS('EPA Export Aggregation'!X:X,'EPA Export Aggregation'!$A:$A,$B20,'EPA Export Aggregation'!$D:$D,$A$1)*IF($A20="CH4",About!$D$58,IF($A20="N2O",About!$D$59,1))</f>
        <v>6.5371723750799998E-2</v>
      </c>
      <c r="V20">
        <f>SUMIFS('EPA Export Aggregation'!Y:Y,'EPA Export Aggregation'!$A:$A,$B20,'EPA Export Aggregation'!$D:$D,$A$1)*IF($A20="CH4",About!$D$58,IF($A20="N2O",About!$D$59,1))</f>
        <v>4.15672164018E-2</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1.5043858532999999E-3</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7.6566999583800005E-2</v>
      </c>
      <c r="D23">
        <f>SUMIFS('EPA Export Aggregation'!G:G,'EPA Export Aggregation'!$A:$A,$B23,'EPA Export Aggregation'!$D:$D,$A$1)*IF($A23="CH4",About!$D$58,IF($A23="N2O",About!$D$59,1))</f>
        <v>7.0476500725599994E-2</v>
      </c>
      <c r="E23">
        <f>SUMIFS('EPA Export Aggregation'!H:H,'EPA Export Aggregation'!$A:$A,$B23,'EPA Export Aggregation'!$D:$D,$A$1)*IF($A23="CH4",About!$D$58,IF($A23="N2O",About!$D$59,1))</f>
        <v>7.7380072977999995E-2</v>
      </c>
      <c r="F23">
        <f>SUMIFS('EPA Export Aggregation'!I:I,'EPA Export Aggregation'!$A:$A,$B23,'EPA Export Aggregation'!$D:$D,$A$1)*IF($A23="CH4",About!$D$58,IF($A23="N2O",About!$D$59,1))</f>
        <v>9.1260783311699997E-2</v>
      </c>
      <c r="G23">
        <f>SUMIFS('EPA Export Aggregation'!J:J,'EPA Export Aggregation'!$A:$A,$B23,'EPA Export Aggregation'!$D:$D,$A$1)*IF($A23="CH4",About!$D$58,IF($A23="N2O",About!$D$59,1))</f>
        <v>8.5079767208099996E-2</v>
      </c>
      <c r="H23">
        <f>SUMIFS('EPA Export Aggregation'!K:K,'EPA Export Aggregation'!$A:$A,$B23,'EPA Export Aggregation'!$D:$D,$A$1)*IF($A23="CH4",About!$D$58,IF($A23="N2O",About!$D$59,1))</f>
        <v>8.4655241475999995E-2</v>
      </c>
      <c r="I23">
        <f>SUMIFS('EPA Export Aggregation'!L:L,'EPA Export Aggregation'!$A:$A,$B23,'EPA Export Aggregation'!$D:$D,$A$1)*IF($A23="CH4",About!$D$58,IF($A23="N2O",About!$D$59,1))</f>
        <v>7.6657233363700006E-2</v>
      </c>
      <c r="J23">
        <f>SUMIFS('EPA Export Aggregation'!M:M,'EPA Export Aggregation'!$A:$A,$B23,'EPA Export Aggregation'!$D:$D,$A$1)*IF($A23="CH4",About!$D$58,IF($A23="N2O",About!$D$59,1))</f>
        <v>7.7862508178100004E-2</v>
      </c>
      <c r="K23">
        <f>SUMIFS('EPA Export Aggregation'!N:N,'EPA Export Aggregation'!$A:$A,$B23,'EPA Export Aggregation'!$D:$D,$A$1)*IF($A23="CH4",About!$D$58,IF($A23="N2O",About!$D$59,1))</f>
        <v>9.5530923025400005E-2</v>
      </c>
      <c r="L23">
        <f>SUMIFS('EPA Export Aggregation'!O:O,'EPA Export Aggregation'!$A:$A,$B23,'EPA Export Aggregation'!$D:$D,$A$1)*IF($A23="CH4",About!$D$58,IF($A23="N2O",About!$D$59,1))</f>
        <v>9.1323790130200005E-2</v>
      </c>
      <c r="M23">
        <f>SUMIFS('EPA Export Aggregation'!P:P,'EPA Export Aggregation'!$A:$A,$B23,'EPA Export Aggregation'!$D:$D,$A$1)*IF($A23="CH4",About!$D$58,IF($A23="N2O",About!$D$59,1))</f>
        <v>8.2839804128100006E-2</v>
      </c>
      <c r="N23">
        <f>SUMIFS('EPA Export Aggregation'!Q:Q,'EPA Export Aggregation'!$A:$A,$B23,'EPA Export Aggregation'!$D:$D,$A$1)*IF($A23="CH4",About!$D$58,IF($A23="N2O",About!$D$59,1))</f>
        <v>7.9431081055499994E-2</v>
      </c>
      <c r="O23">
        <f>SUMIFS('EPA Export Aggregation'!R:R,'EPA Export Aggregation'!$A:$A,$B23,'EPA Export Aggregation'!$D:$D,$A$1)*IF($A23="CH4",About!$D$58,IF($A23="N2O",About!$D$59,1))</f>
        <v>7.1945799855899994E-2</v>
      </c>
      <c r="P23">
        <f>SUMIFS('EPA Export Aggregation'!S:S,'EPA Export Aggregation'!$A:$A,$B23,'EPA Export Aggregation'!$D:$D,$A$1)*IF($A23="CH4",About!$D$58,IF($A23="N2O",About!$D$59,1))</f>
        <v>6.9012590368800003E-2</v>
      </c>
      <c r="Q23">
        <f>SUMIFS('EPA Export Aggregation'!T:T,'EPA Export Aggregation'!$A:$A,$B23,'EPA Export Aggregation'!$D:$D,$A$1)*IF($A23="CH4",About!$D$58,IF($A23="N2O",About!$D$59,1))</f>
        <v>7.1077160471500006E-2</v>
      </c>
      <c r="R23">
        <f>SUMIFS('EPA Export Aggregation'!U:U,'EPA Export Aggregation'!$A:$A,$B23,'EPA Export Aggregation'!$D:$D,$A$1)*IF($A23="CH4",About!$D$58,IF($A23="N2O",About!$D$59,1))</f>
        <v>7.0568769670599996E-2</v>
      </c>
      <c r="S23">
        <f>SUMIFS('EPA Export Aggregation'!V:V,'EPA Export Aggregation'!$A:$A,$B23,'EPA Export Aggregation'!$D:$D,$A$1)*IF($A23="CH4",About!$D$58,IF($A23="N2O",About!$D$59,1))</f>
        <v>6.7953534487999998E-2</v>
      </c>
      <c r="T23">
        <f>SUMIFS('EPA Export Aggregation'!W:W,'EPA Export Aggregation'!$A:$A,$B23,'EPA Export Aggregation'!$D:$D,$A$1)*IF($A23="CH4",About!$D$58,IF($A23="N2O",About!$D$59,1))</f>
        <v>9.5303364366099999E-2</v>
      </c>
      <c r="U23">
        <f>SUMIFS('EPA Export Aggregation'!X:X,'EPA Export Aggregation'!$A:$A,$B23,'EPA Export Aggregation'!$D:$D,$A$1)*IF($A23="CH4",About!$D$58,IF($A23="N2O",About!$D$59,1))</f>
        <v>7.8119174440200001E-2</v>
      </c>
      <c r="V23">
        <f>SUMIFS('EPA Export Aggregation'!Y:Y,'EPA Export Aggregation'!$A:$A,$B23,'EPA Export Aggregation'!$D:$D,$A$1)*IF($A23="CH4",About!$D$58,IF($A23="N2O",About!$D$59,1))</f>
        <v>6.5709514534099997E-2</v>
      </c>
      <c r="W23">
        <f>SUMIFS('EPA Export Aggregation'!Z:Z,'EPA Export Aggregation'!$A:$A,$B23,'EPA Export Aggregation'!$D:$D,$A$1)*IF($A23="CH4",About!$D$58,IF($A23="N2O",About!$D$59,1))</f>
        <v>9.0487823394300004E-2</v>
      </c>
      <c r="X23">
        <f>SUMIFS('EPA Export Aggregation'!AA:AA,'EPA Export Aggregation'!$A:$A,$B23,'EPA Export Aggregation'!$D:$D,$A$1)*IF($A23="CH4",About!$D$58,IF($A23="N2O",About!$D$59,1))</f>
        <v>9.6995435514699996E-2</v>
      </c>
      <c r="Y23">
        <f>SUMIFS('EPA Export Aggregation'!AB:AB,'EPA Export Aggregation'!$A:$A,$B23,'EPA Export Aggregation'!$D:$D,$A$1)*IF($A23="CH4",About!$D$58,IF($A23="N2O",About!$D$59,1))</f>
        <v>9.1362698986799995E-2</v>
      </c>
      <c r="Z23">
        <f>SUMIFS('EPA Export Aggregation'!AC:AC,'EPA Export Aggregation'!$A:$A,$B23,'EPA Export Aggregation'!$D:$D,$A$1)*IF($A23="CH4",About!$D$58,IF($A23="N2O",About!$D$59,1))</f>
        <v>8.6035743534600001E-2</v>
      </c>
      <c r="AA23">
        <f>SUMIFS('EPA Export Aggregation'!AD:AD,'EPA Export Aggregation'!$A:$A,$B23,'EPA Export Aggregation'!$D:$D,$A$1)*IF($A23="CH4",About!$D$58,IF($A23="N2O",About!$D$59,1))</f>
        <v>3.4004719368299997E-2</v>
      </c>
      <c r="AB23">
        <f>SUMIFS('EPA Export Aggregation'!AE:AE,'EPA Export Aggregation'!$A:$A,$B23,'EPA Export Aggregation'!$D:$D,$A$1)*IF($A23="CH4",About!$D$58,IF($A23="N2O",About!$D$59,1))</f>
        <v>8.6595197705599994E-2</v>
      </c>
      <c r="AC23">
        <f>SUMIFS('EPA Export Aggregation'!AF:AF,'EPA Export Aggregation'!$A:$A,$B23,'EPA Export Aggregation'!$D:$D,$A$1)*IF($A23="CH4",About!$D$58,IF($A23="N2O",About!$D$59,1))</f>
        <v>9.8570635037800003E-2</v>
      </c>
      <c r="AD23">
        <f>SUMIFS('EPA Export Aggregation'!AG:AG,'EPA Export Aggregation'!$A:$A,$B23,'EPA Export Aggregation'!$D:$D,$A$1)*IF($A23="CH4",About!$D$58,IF($A23="N2O",About!$D$59,1))</f>
        <v>9.5918996804799997E-2</v>
      </c>
      <c r="AE23">
        <f>SUMIFS('EPA Export Aggregation'!AH:AH,'EPA Export Aggregation'!$A:$A,$B23,'EPA Export Aggregation'!$D:$D,$A$1)*IF($A23="CH4",About!$D$58,IF($A23="N2O",About!$D$59,1))</f>
        <v>0.1132944893699</v>
      </c>
      <c r="AF23">
        <f>SUMIFS('EPA Export Aggregation'!AI:AI,'EPA Export Aggregation'!$A:$A,$B23,'EPA Export Aggregation'!$D:$D,$A$1)*IF($A23="CH4",About!$D$58,IF($A23="N2O",About!$D$59,1))</f>
        <v>0.1138523506656</v>
      </c>
      <c r="AG23">
        <f>SUMIFS('EPA Export Aggregation'!AJ:AJ,'EPA Export Aggregation'!$A:$A,$B23,'EPA Export Aggregation'!$D:$D,$A$1)*IF($A23="CH4",About!$D$58,IF($A23="N2O",About!$D$59,1))</f>
        <v>0.1067675325361</v>
      </c>
      <c r="AH23">
        <f>SUMIFS('EPA Export Aggregation'!AK:AK,'EPA Export Aggregation'!$A:$A,$B23,'EPA Export Aggregation'!$D:$D,$A$1)*IF($A23="CH4",About!$D$58,IF($A23="N2O",About!$D$59,1))</f>
        <v>9.17194922681E-2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7.4107937589999999E-4</v>
      </c>
      <c r="D26">
        <f>SUMIFS('EPA Export Aggregation'!G:G,'EPA Export Aggregation'!$A:$A,$B26,'EPA Export Aggregation'!$D:$D,$A$1)*IF($A26="CH4",About!$D$58,IF($A26="N2O",About!$D$59,1))</f>
        <v>5.4937958629999999E-4</v>
      </c>
      <c r="E26">
        <f>SUMIFS('EPA Export Aggregation'!H:H,'EPA Export Aggregation'!$A:$A,$B26,'EPA Export Aggregation'!$D:$D,$A$1)*IF($A26="CH4",About!$D$58,IF($A26="N2O",About!$D$59,1))</f>
        <v>6.6813288740000005E-4</v>
      </c>
      <c r="F26">
        <f>SUMIFS('EPA Export Aggregation'!I:I,'EPA Export Aggregation'!$A:$A,$B26,'EPA Export Aggregation'!$D:$D,$A$1)*IF($A26="CH4",About!$D$58,IF($A26="N2O",About!$D$59,1))</f>
        <v>7.3928127200000005E-4</v>
      </c>
      <c r="G26">
        <f>SUMIFS('EPA Export Aggregation'!J:J,'EPA Export Aggregation'!$A:$A,$B26,'EPA Export Aggregation'!$D:$D,$A$1)*IF($A26="CH4",About!$D$58,IF($A26="N2O",About!$D$59,1))</f>
        <v>7.7145552960000002E-4</v>
      </c>
      <c r="H26">
        <f>SUMIFS('EPA Export Aggregation'!K:K,'EPA Export Aggregation'!$A:$A,$B26,'EPA Export Aggregation'!$D:$D,$A$1)*IF($A26="CH4",About!$D$58,IF($A26="N2O",About!$D$59,1))</f>
        <v>1.0413388985999999E-3</v>
      </c>
      <c r="I26">
        <f>SUMIFS('EPA Export Aggregation'!L:L,'EPA Export Aggregation'!$A:$A,$B26,'EPA Export Aggregation'!$D:$D,$A$1)*IF($A26="CH4",About!$D$58,IF($A26="N2O",About!$D$59,1))</f>
        <v>1.1587426572000001E-3</v>
      </c>
      <c r="J26">
        <f>SUMIFS('EPA Export Aggregation'!M:M,'EPA Export Aggregation'!$A:$A,$B26,'EPA Export Aggregation'!$D:$D,$A$1)*IF($A26="CH4",About!$D$58,IF($A26="N2O",About!$D$59,1))</f>
        <v>1.4395309988E-3</v>
      </c>
      <c r="K26">
        <f>SUMIFS('EPA Export Aggregation'!N:N,'EPA Export Aggregation'!$A:$A,$B26,'EPA Export Aggregation'!$D:$D,$A$1)*IF($A26="CH4",About!$D$58,IF($A26="N2O",About!$D$59,1))</f>
        <v>1.6377552614E-3</v>
      </c>
      <c r="L26">
        <f>SUMIFS('EPA Export Aggregation'!O:O,'EPA Export Aggregation'!$A:$A,$B26,'EPA Export Aggregation'!$D:$D,$A$1)*IF($A26="CH4",About!$D$58,IF($A26="N2O",About!$D$59,1))</f>
        <v>1.0627952778000001E-3</v>
      </c>
      <c r="M26">
        <f>SUMIFS('EPA Export Aggregation'!P:P,'EPA Export Aggregation'!$A:$A,$B26,'EPA Export Aggregation'!$D:$D,$A$1)*IF($A26="CH4",About!$D$58,IF($A26="N2O",About!$D$59,1))</f>
        <v>1.1599971321000001E-3</v>
      </c>
      <c r="N26">
        <f>SUMIFS('EPA Export Aggregation'!Q:Q,'EPA Export Aggregation'!$A:$A,$B26,'EPA Export Aggregation'!$D:$D,$A$1)*IF($A26="CH4",About!$D$58,IF($A26="N2O",About!$D$59,1))</f>
        <v>8.386576261E-4</v>
      </c>
      <c r="O26">
        <f>SUMIFS('EPA Export Aggregation'!R:R,'EPA Export Aggregation'!$A:$A,$B26,'EPA Export Aggregation'!$D:$D,$A$1)*IF($A26="CH4",About!$D$58,IF($A26="N2O",About!$D$59,1))</f>
        <v>9.7598548380000002E-4</v>
      </c>
      <c r="P26">
        <f>SUMIFS('EPA Export Aggregation'!S:S,'EPA Export Aggregation'!$A:$A,$B26,'EPA Export Aggregation'!$D:$D,$A$1)*IF($A26="CH4",About!$D$58,IF($A26="N2O",About!$D$59,1))</f>
        <v>1.0227242062E-3</v>
      </c>
      <c r="Q26">
        <f>SUMIFS('EPA Export Aggregation'!T:T,'EPA Export Aggregation'!$A:$A,$B26,'EPA Export Aggregation'!$D:$D,$A$1)*IF($A26="CH4",About!$D$58,IF($A26="N2O",About!$D$59,1))</f>
        <v>1.2285240506999999E-3</v>
      </c>
      <c r="R26">
        <f>SUMIFS('EPA Export Aggregation'!U:U,'EPA Export Aggregation'!$A:$A,$B26,'EPA Export Aggregation'!$D:$D,$A$1)*IF($A26="CH4",About!$D$58,IF($A26="N2O",About!$D$59,1))</f>
        <v>1.1736850696999999E-3</v>
      </c>
      <c r="S26">
        <f>SUMIFS('EPA Export Aggregation'!V:V,'EPA Export Aggregation'!$A:$A,$B26,'EPA Export Aggregation'!$D:$D,$A$1)*IF($A26="CH4",About!$D$58,IF($A26="N2O",About!$D$59,1))</f>
        <v>1.0555310553E-3</v>
      </c>
      <c r="T26">
        <f>SUMIFS('EPA Export Aggregation'!W:W,'EPA Export Aggregation'!$A:$A,$B26,'EPA Export Aggregation'!$D:$D,$A$1)*IF($A26="CH4",About!$D$58,IF($A26="N2O",About!$D$59,1))</f>
        <v>9.4767186959999995E-4</v>
      </c>
      <c r="U26">
        <f>SUMIFS('EPA Export Aggregation'!X:X,'EPA Export Aggregation'!$A:$A,$B26,'EPA Export Aggregation'!$D:$D,$A$1)*IF($A26="CH4",About!$D$58,IF($A26="N2O",About!$D$59,1))</f>
        <v>7.6210205389999998E-4</v>
      </c>
      <c r="V26">
        <f>SUMIFS('EPA Export Aggregation'!Y:Y,'EPA Export Aggregation'!$A:$A,$B26,'EPA Export Aggregation'!$D:$D,$A$1)*IF($A26="CH4",About!$D$58,IF($A26="N2O",About!$D$59,1))</f>
        <v>4.8289098350000001E-4</v>
      </c>
      <c r="W26">
        <f>SUMIFS('EPA Export Aggregation'!Z:Z,'EPA Export Aggregation'!$A:$A,$B26,'EPA Export Aggregation'!$D:$D,$A$1)*IF($A26="CH4",About!$D$58,IF($A26="N2O",About!$D$59,1))</f>
        <v>8.0534902740000004E-4</v>
      </c>
      <c r="X26">
        <f>SUMIFS('EPA Export Aggregation'!AA:AA,'EPA Export Aggregation'!$A:$A,$B26,'EPA Export Aggregation'!$D:$D,$A$1)*IF($A26="CH4",About!$D$58,IF($A26="N2O",About!$D$59,1))</f>
        <v>7.0692930759999996E-4</v>
      </c>
      <c r="Y26">
        <f>SUMIFS('EPA Export Aggregation'!AB:AB,'EPA Export Aggregation'!$A:$A,$B26,'EPA Export Aggregation'!$D:$D,$A$1)*IF($A26="CH4",About!$D$58,IF($A26="N2O",About!$D$59,1))</f>
        <v>5.8985904459999999E-4</v>
      </c>
      <c r="Z26">
        <f>SUMIFS('EPA Export Aggregation'!AC:AC,'EPA Export Aggregation'!$A:$A,$B26,'EPA Export Aggregation'!$D:$D,$A$1)*IF($A26="CH4",About!$D$58,IF($A26="N2O",About!$D$59,1))</f>
        <v>6.8859001919999998E-4</v>
      </c>
      <c r="AA26">
        <f>SUMIFS('EPA Export Aggregation'!AD:AD,'EPA Export Aggregation'!$A:$A,$B26,'EPA Export Aggregation'!$D:$D,$A$1)*IF($A26="CH4",About!$D$58,IF($A26="N2O",About!$D$59,1))</f>
        <v>7.1829194679999997E-4</v>
      </c>
      <c r="AB26">
        <f>SUMIFS('EPA Export Aggregation'!AE:AE,'EPA Export Aggregation'!$A:$A,$B26,'EPA Export Aggregation'!$D:$D,$A$1)*IF($A26="CH4",About!$D$58,IF($A26="N2O",About!$D$59,1))</f>
        <v>7.7735408479999999E-4</v>
      </c>
      <c r="AC26">
        <f>SUMIFS('EPA Export Aggregation'!AF:AF,'EPA Export Aggregation'!$A:$A,$B26,'EPA Export Aggregation'!$D:$D,$A$1)*IF($A26="CH4",About!$D$58,IF($A26="N2O",About!$D$59,1))</f>
        <v>7.1485529360000002E-4</v>
      </c>
      <c r="AD26">
        <f>SUMIFS('EPA Export Aggregation'!AG:AG,'EPA Export Aggregation'!$A:$A,$B26,'EPA Export Aggregation'!$D:$D,$A$1)*IF($A26="CH4",About!$D$58,IF($A26="N2O",About!$D$59,1))</f>
        <v>8.1754093110000001E-4</v>
      </c>
      <c r="AE26">
        <f>SUMIFS('EPA Export Aggregation'!AH:AH,'EPA Export Aggregation'!$A:$A,$B26,'EPA Export Aggregation'!$D:$D,$A$1)*IF($A26="CH4",About!$D$58,IF($A26="N2O",About!$D$59,1))</f>
        <v>8.3647943219999996E-4</v>
      </c>
      <c r="AF26">
        <f>SUMIFS('EPA Export Aggregation'!AI:AI,'EPA Export Aggregation'!$A:$A,$B26,'EPA Export Aggregation'!$D:$D,$A$1)*IF($A26="CH4",About!$D$58,IF($A26="N2O",About!$D$59,1))</f>
        <v>7.5192168989999999E-4</v>
      </c>
      <c r="AG26">
        <f>SUMIFS('EPA Export Aggregation'!AJ:AJ,'EPA Export Aggregation'!$A:$A,$B26,'EPA Export Aggregation'!$D:$D,$A$1)*IF($A26="CH4",About!$D$58,IF($A26="N2O",About!$D$59,1))</f>
        <v>5.5176345499999995E-4</v>
      </c>
      <c r="AH26">
        <f>SUMIFS('EPA Export Aggregation'!AK:AK,'EPA Export Aggregation'!$A:$A,$B26,'EPA Export Aggregation'!$D:$D,$A$1)*IF($A26="CH4",About!$D$58,IF($A26="N2O",About!$D$59,1))</f>
        <v>7.0722435530000004E-4</v>
      </c>
    </row>
    <row r="27" spans="1:34" x14ac:dyDescent="0.25">
      <c r="A27" s="119" t="s">
        <v>479</v>
      </c>
      <c r="B27" s="120" t="s">
        <v>1979</v>
      </c>
      <c r="C27">
        <f>SUMIFS('EPA Export Aggregation'!F:F,'EPA Export Aggregation'!$A:$A,$B27,'EPA Export Aggregation'!$D:$D,$A$1)*IF($A27="CH4",About!$D$58,IF($A27="N2O",About!$D$59,1))</f>
        <v>0.1166444347526</v>
      </c>
      <c r="D27">
        <f>SUMIFS('EPA Export Aggregation'!G:G,'EPA Export Aggregation'!$A:$A,$B27,'EPA Export Aggregation'!$D:$D,$A$1)*IF($A27="CH4",About!$D$58,IF($A27="N2O",About!$D$59,1))</f>
        <v>0.1095958008053</v>
      </c>
      <c r="E27">
        <f>SUMIFS('EPA Export Aggregation'!H:H,'EPA Export Aggregation'!$A:$A,$B27,'EPA Export Aggregation'!$D:$D,$A$1)*IF($A27="CH4",About!$D$58,IF($A27="N2O",About!$D$59,1))</f>
        <v>0.11042671435</v>
      </c>
      <c r="F27">
        <f>SUMIFS('EPA Export Aggregation'!I:I,'EPA Export Aggregation'!$A:$A,$B27,'EPA Export Aggregation'!$D:$D,$A$1)*IF($A27="CH4",About!$D$58,IF($A27="N2O",About!$D$59,1))</f>
        <v>0.1097879848905</v>
      </c>
      <c r="G27">
        <f>SUMIFS('EPA Export Aggregation'!J:J,'EPA Export Aggregation'!$A:$A,$B27,'EPA Export Aggregation'!$D:$D,$A$1)*IF($A27="CH4",About!$D$58,IF($A27="N2O",About!$D$59,1))</f>
        <v>0.11458693454670001</v>
      </c>
      <c r="H27">
        <f>SUMIFS('EPA Export Aggregation'!K:K,'EPA Export Aggregation'!$A:$A,$B27,'EPA Export Aggregation'!$D:$D,$A$1)*IF($A27="CH4",About!$D$58,IF($A27="N2O",About!$D$59,1))</f>
        <v>0.1249196553612</v>
      </c>
      <c r="I27">
        <f>SUMIFS('EPA Export Aggregation'!L:L,'EPA Export Aggregation'!$A:$A,$B27,'EPA Export Aggregation'!$D:$D,$A$1)*IF($A27="CH4",About!$D$58,IF($A27="N2O",About!$D$59,1))</f>
        <v>0.1064645779915</v>
      </c>
      <c r="J27">
        <f>SUMIFS('EPA Export Aggregation'!M:M,'EPA Export Aggregation'!$A:$A,$B27,'EPA Export Aggregation'!$D:$D,$A$1)*IF($A27="CH4",About!$D$58,IF($A27="N2O",About!$D$59,1))</f>
        <v>0.1491902754709</v>
      </c>
      <c r="K27">
        <f>SUMIFS('EPA Export Aggregation'!N:N,'EPA Export Aggregation'!$A:$A,$B27,'EPA Export Aggregation'!$D:$D,$A$1)*IF($A27="CH4",About!$D$58,IF($A27="N2O",About!$D$59,1))</f>
        <v>0.14995502698970001</v>
      </c>
      <c r="L27">
        <f>SUMIFS('EPA Export Aggregation'!O:O,'EPA Export Aggregation'!$A:$A,$B27,'EPA Export Aggregation'!$D:$D,$A$1)*IF($A27="CH4",About!$D$58,IF($A27="N2O",About!$D$59,1))</f>
        <v>0.15654240808870001</v>
      </c>
      <c r="M27">
        <f>SUMIFS('EPA Export Aggregation'!P:P,'EPA Export Aggregation'!$A:$A,$B27,'EPA Export Aggregation'!$D:$D,$A$1)*IF($A27="CH4",About!$D$58,IF($A27="N2O",About!$D$59,1))</f>
        <v>0.16600393646850001</v>
      </c>
      <c r="N27">
        <f>SUMIFS('EPA Export Aggregation'!Q:Q,'EPA Export Aggregation'!$A:$A,$B27,'EPA Export Aggregation'!$D:$D,$A$1)*IF($A27="CH4",About!$D$58,IF($A27="N2O",About!$D$59,1))</f>
        <v>0.1574066799693</v>
      </c>
      <c r="O27">
        <f>SUMIFS('EPA Export Aggregation'!R:R,'EPA Export Aggregation'!$A:$A,$B27,'EPA Export Aggregation'!$D:$D,$A$1)*IF($A27="CH4",About!$D$58,IF($A27="N2O",About!$D$59,1))</f>
        <v>0.17247307491</v>
      </c>
      <c r="P27">
        <f>SUMIFS('EPA Export Aggregation'!S:S,'EPA Export Aggregation'!$A:$A,$B27,'EPA Export Aggregation'!$D:$D,$A$1)*IF($A27="CH4",About!$D$58,IF($A27="N2O",About!$D$59,1))</f>
        <v>0.1767041271491</v>
      </c>
      <c r="Q27">
        <f>SUMIFS('EPA Export Aggregation'!T:T,'EPA Export Aggregation'!$A:$A,$B27,'EPA Export Aggregation'!$D:$D,$A$1)*IF($A27="CH4",About!$D$58,IF($A27="N2O",About!$D$59,1))</f>
        <v>0.1335212238007</v>
      </c>
      <c r="R27">
        <f>SUMIFS('EPA Export Aggregation'!U:U,'EPA Export Aggregation'!$A:$A,$B27,'EPA Export Aggregation'!$D:$D,$A$1)*IF($A27="CH4",About!$D$58,IF($A27="N2O",About!$D$59,1))</f>
        <v>0.1139109043536</v>
      </c>
      <c r="S27">
        <f>SUMIFS('EPA Export Aggregation'!V:V,'EPA Export Aggregation'!$A:$A,$B27,'EPA Export Aggregation'!$D:$D,$A$1)*IF($A27="CH4",About!$D$58,IF($A27="N2O",About!$D$59,1))</f>
        <v>0.1087136894243</v>
      </c>
      <c r="T27">
        <f>SUMIFS('EPA Export Aggregation'!W:W,'EPA Export Aggregation'!$A:$A,$B27,'EPA Export Aggregation'!$D:$D,$A$1)*IF($A27="CH4",About!$D$58,IF($A27="N2O",About!$D$59,1))</f>
        <v>0.1293574755818</v>
      </c>
      <c r="U27">
        <f>SUMIFS('EPA Export Aggregation'!X:X,'EPA Export Aggregation'!$A:$A,$B27,'EPA Export Aggregation'!$D:$D,$A$1)*IF($A27="CH4",About!$D$58,IF($A27="N2O",About!$D$59,1))</f>
        <v>0.12590333738199999</v>
      </c>
      <c r="V27">
        <f>SUMIFS('EPA Export Aggregation'!Y:Y,'EPA Export Aggregation'!$A:$A,$B27,'EPA Export Aggregation'!$D:$D,$A$1)*IF($A27="CH4",About!$D$58,IF($A27="N2O",About!$D$59,1))</f>
        <v>0.1209524059623</v>
      </c>
      <c r="W27">
        <f>SUMIFS('EPA Export Aggregation'!Z:Z,'EPA Export Aggregation'!$A:$A,$B27,'EPA Export Aggregation'!$D:$D,$A$1)*IF($A27="CH4",About!$D$58,IF($A27="N2O",About!$D$59,1))</f>
        <v>0.19829038725920001</v>
      </c>
      <c r="X27">
        <f>SUMIFS('EPA Export Aggregation'!AA:AA,'EPA Export Aggregation'!$A:$A,$B27,'EPA Export Aggregation'!$D:$D,$A$1)*IF($A27="CH4",About!$D$58,IF($A27="N2O",About!$D$59,1))</f>
        <v>0.19387609810180001</v>
      </c>
      <c r="Y27">
        <f>SUMIFS('EPA Export Aggregation'!AB:AB,'EPA Export Aggregation'!$A:$A,$B27,'EPA Export Aggregation'!$D:$D,$A$1)*IF($A27="CH4",About!$D$58,IF($A27="N2O",About!$D$59,1))</f>
        <v>0.15067366780149999</v>
      </c>
      <c r="Z27">
        <f>SUMIFS('EPA Export Aggregation'!AC:AC,'EPA Export Aggregation'!$A:$A,$B27,'EPA Export Aggregation'!$D:$D,$A$1)*IF($A27="CH4",About!$D$58,IF($A27="N2O",About!$D$59,1))</f>
        <v>0.14419877805459999</v>
      </c>
      <c r="AA27">
        <f>SUMIFS('EPA Export Aggregation'!AD:AD,'EPA Export Aggregation'!$A:$A,$B27,'EPA Export Aggregation'!$D:$D,$A$1)*IF($A27="CH4",About!$D$58,IF($A27="N2O",About!$D$59,1))</f>
        <v>7.6145070423000005E-2</v>
      </c>
      <c r="AB27">
        <f>SUMIFS('EPA Export Aggregation'!AE:AE,'EPA Export Aggregation'!$A:$A,$B27,'EPA Export Aggregation'!$D:$D,$A$1)*IF($A27="CH4",About!$D$58,IF($A27="N2O",About!$D$59,1))</f>
        <v>8.3470468685599999E-2</v>
      </c>
      <c r="AC27">
        <f>SUMIFS('EPA Export Aggregation'!AF:AF,'EPA Export Aggregation'!$A:$A,$B27,'EPA Export Aggregation'!$D:$D,$A$1)*IF($A27="CH4",About!$D$58,IF($A27="N2O",About!$D$59,1))</f>
        <v>7.4947078794000005E-2</v>
      </c>
      <c r="AD27">
        <f>SUMIFS('EPA Export Aggregation'!AG:AG,'EPA Export Aggregation'!$A:$A,$B27,'EPA Export Aggregation'!$D:$D,$A$1)*IF($A27="CH4",About!$D$58,IF($A27="N2O",About!$D$59,1))</f>
        <v>6.4806060404600005E-2</v>
      </c>
      <c r="AE27">
        <f>SUMIFS('EPA Export Aggregation'!AH:AH,'EPA Export Aggregation'!$A:$A,$B27,'EPA Export Aggregation'!$D:$D,$A$1)*IF($A27="CH4",About!$D$58,IF($A27="N2O",About!$D$59,1))</f>
        <v>7.3808753501700006E-2</v>
      </c>
      <c r="AF27">
        <f>SUMIFS('EPA Export Aggregation'!AI:AI,'EPA Export Aggregation'!$A:$A,$B27,'EPA Export Aggregation'!$D:$D,$A$1)*IF($A27="CH4",About!$D$58,IF($A27="N2O",About!$D$59,1))</f>
        <v>6.9889176881300002E-2</v>
      </c>
      <c r="AG27">
        <f>SUMIFS('EPA Export Aggregation'!AJ:AJ,'EPA Export Aggregation'!$A:$A,$B27,'EPA Export Aggregation'!$D:$D,$A$1)*IF($A27="CH4",About!$D$58,IF($A27="N2O",About!$D$59,1))</f>
        <v>5.4490332255699998E-2</v>
      </c>
      <c r="AH27">
        <f>SUMIFS('EPA Export Aggregation'!AK:AK,'EPA Export Aggregation'!$A:$A,$B27,'EPA Export Aggregation'!$D:$D,$A$1)*IF($A27="CH4",About!$D$58,IF($A27="N2O",About!$D$59,1))</f>
        <v>6.3325431464099996E-2</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3.3844290350000002E-4</v>
      </c>
      <c r="D29">
        <f>SUMIFS('EPA Export Aggregation'!G:G,'EPA Export Aggregation'!$A:$A,$B29,'EPA Export Aggregation'!$D:$D,$A$1)*IF($A29="CH4",About!$D$58,IF($A29="N2O",About!$D$59,1))</f>
        <v>3.6697305070000001E-4</v>
      </c>
      <c r="E29">
        <f>SUMIFS('EPA Export Aggregation'!H:H,'EPA Export Aggregation'!$A:$A,$B29,'EPA Export Aggregation'!$D:$D,$A$1)*IF($A29="CH4",About!$D$58,IF($A29="N2O",About!$D$59,1))</f>
        <v>3.8947037539999998E-4</v>
      </c>
      <c r="F29">
        <f>SUMIFS('EPA Export Aggregation'!I:I,'EPA Export Aggregation'!$A:$A,$B29,'EPA Export Aggregation'!$D:$D,$A$1)*IF($A29="CH4",About!$D$58,IF($A29="N2O",About!$D$59,1))</f>
        <v>4.0079230120000002E-4</v>
      </c>
      <c r="G29">
        <f>SUMIFS('EPA Export Aggregation'!J:J,'EPA Export Aggregation'!$A:$A,$B29,'EPA Export Aggregation'!$D:$D,$A$1)*IF($A29="CH4",About!$D$58,IF($A29="N2O",About!$D$59,1))</f>
        <v>3.5314423819999999E-4</v>
      </c>
      <c r="H29">
        <f>SUMIFS('EPA Export Aggregation'!K:K,'EPA Export Aggregation'!$A:$A,$B29,'EPA Export Aggregation'!$D:$D,$A$1)*IF($A29="CH4",About!$D$58,IF($A29="N2O",About!$D$59,1))</f>
        <v>3.6733343589999998E-4</v>
      </c>
      <c r="I29">
        <f>SUMIFS('EPA Export Aggregation'!L:L,'EPA Export Aggregation'!$A:$A,$B29,'EPA Export Aggregation'!$D:$D,$A$1)*IF($A29="CH4",About!$D$58,IF($A29="N2O",About!$D$59,1))</f>
        <v>3.8019240110000001E-4</v>
      </c>
      <c r="J29">
        <f>SUMIFS('EPA Export Aggregation'!M:M,'EPA Export Aggregation'!$A:$A,$B29,'EPA Export Aggregation'!$D:$D,$A$1)*IF($A29="CH4",About!$D$58,IF($A29="N2O",About!$D$59,1))</f>
        <v>3.8905148029999998E-4</v>
      </c>
      <c r="K29">
        <f>SUMIFS('EPA Export Aggregation'!N:N,'EPA Export Aggregation'!$A:$A,$B29,'EPA Export Aggregation'!$D:$D,$A$1)*IF($A29="CH4",About!$D$58,IF($A29="N2O",About!$D$59,1))</f>
        <v>3.2679588599999999E-4</v>
      </c>
      <c r="L29">
        <f>SUMIFS('EPA Export Aggregation'!O:O,'EPA Export Aggregation'!$A:$A,$B29,'EPA Export Aggregation'!$D:$D,$A$1)*IF($A29="CH4",About!$D$58,IF($A29="N2O",About!$D$59,1))</f>
        <v>3.3965418169999999E-4</v>
      </c>
      <c r="M29">
        <f>SUMIFS('EPA Export Aggregation'!P:P,'EPA Export Aggregation'!$A:$A,$B29,'EPA Export Aggregation'!$D:$D,$A$1)*IF($A29="CH4",About!$D$58,IF($A29="N2O",About!$D$59,1))</f>
        <v>3.8730569420000001E-4</v>
      </c>
      <c r="N29">
        <f>SUMIFS('EPA Export Aggregation'!Q:Q,'EPA Export Aggregation'!$A:$A,$B29,'EPA Export Aggregation'!$D:$D,$A$1)*IF($A29="CH4",About!$D$58,IF($A29="N2O",About!$D$59,1))</f>
        <v>3.6304865400000003E-4</v>
      </c>
      <c r="O29">
        <f>SUMIFS('EPA Export Aggregation'!R:R,'EPA Export Aggregation'!$A:$A,$B29,'EPA Export Aggregation'!$D:$D,$A$1)*IF($A29="CH4",About!$D$58,IF($A29="N2O",About!$D$59,1))</f>
        <v>2.051130867E-4</v>
      </c>
      <c r="P29">
        <f>SUMIFS('EPA Export Aggregation'!S:S,'EPA Export Aggregation'!$A:$A,$B29,'EPA Export Aggregation'!$D:$D,$A$1)*IF($A29="CH4",About!$D$58,IF($A29="N2O",About!$D$59,1))</f>
        <v>3.7380313049999999E-4</v>
      </c>
      <c r="Q29">
        <f>SUMIFS('EPA Export Aggregation'!T:T,'EPA Export Aggregation'!$A:$A,$B29,'EPA Export Aggregation'!$D:$D,$A$1)*IF($A29="CH4",About!$D$58,IF($A29="N2O",About!$D$59,1))</f>
        <v>3.5748618909999999E-4</v>
      </c>
      <c r="R29">
        <f>SUMIFS('EPA Export Aggregation'!U:U,'EPA Export Aggregation'!$A:$A,$B29,'EPA Export Aggregation'!$D:$D,$A$1)*IF($A29="CH4",About!$D$58,IF($A29="N2O",About!$D$59,1))</f>
        <v>4.0602678499999999E-4</v>
      </c>
      <c r="S29">
        <f>SUMIFS('EPA Export Aggregation'!V:V,'EPA Export Aggregation'!$A:$A,$B29,'EPA Export Aggregation'!$D:$D,$A$1)*IF($A29="CH4",About!$D$58,IF($A29="N2O",About!$D$59,1))</f>
        <v>4.3101463589999999E-4</v>
      </c>
      <c r="T29">
        <f>SUMIFS('EPA Export Aggregation'!W:W,'EPA Export Aggregation'!$A:$A,$B29,'EPA Export Aggregation'!$D:$D,$A$1)*IF($A29="CH4",About!$D$58,IF($A29="N2O",About!$D$59,1))</f>
        <v>4.1023071969999999E-4</v>
      </c>
      <c r="U29">
        <f>SUMIFS('EPA Export Aggregation'!X:X,'EPA Export Aggregation'!$A:$A,$B29,'EPA Export Aggregation'!$D:$D,$A$1)*IF($A29="CH4",About!$D$58,IF($A29="N2O",About!$D$59,1))</f>
        <v>5.7746475000000001E-4</v>
      </c>
      <c r="V29">
        <f>SUMIFS('EPA Export Aggregation'!Y:Y,'EPA Export Aggregation'!$A:$A,$B29,'EPA Export Aggregation'!$D:$D,$A$1)*IF($A29="CH4",About!$D$58,IF($A29="N2O",About!$D$59,1))</f>
        <v>6.6158829080000003E-4</v>
      </c>
      <c r="W29">
        <f>SUMIFS('EPA Export Aggregation'!Z:Z,'EPA Export Aggregation'!$A:$A,$B29,'EPA Export Aggregation'!$D:$D,$A$1)*IF($A29="CH4",About!$D$58,IF($A29="N2O",About!$D$59,1))</f>
        <v>8.3316906259999998E-4</v>
      </c>
      <c r="X29">
        <f>SUMIFS('EPA Export Aggregation'!AA:AA,'EPA Export Aggregation'!$A:$A,$B29,'EPA Export Aggregation'!$D:$D,$A$1)*IF($A29="CH4",About!$D$58,IF($A29="N2O",About!$D$59,1))</f>
        <v>9.5869983439999997E-4</v>
      </c>
      <c r="Y29">
        <f>SUMIFS('EPA Export Aggregation'!AB:AB,'EPA Export Aggregation'!$A:$A,$B29,'EPA Export Aggregation'!$D:$D,$A$1)*IF($A29="CH4",About!$D$58,IF($A29="N2O",About!$D$59,1))</f>
        <v>1.1540642655999999E-3</v>
      </c>
      <c r="Z29">
        <f>SUMIFS('EPA Export Aggregation'!AC:AC,'EPA Export Aggregation'!$A:$A,$B29,'EPA Export Aggregation'!$D:$D,$A$1)*IF($A29="CH4",About!$D$58,IF($A29="N2O",About!$D$59,1))</f>
        <v>1.3210570133E-3</v>
      </c>
      <c r="AA29">
        <f>SUMIFS('EPA Export Aggregation'!AD:AD,'EPA Export Aggregation'!$A:$A,$B29,'EPA Export Aggregation'!$D:$D,$A$1)*IF($A29="CH4",About!$D$58,IF($A29="N2O",About!$D$59,1))</f>
        <v>1.3144606552000001E-3</v>
      </c>
      <c r="AB29">
        <f>SUMIFS('EPA Export Aggregation'!AE:AE,'EPA Export Aggregation'!$A:$A,$B29,'EPA Export Aggregation'!$D:$D,$A$1)*IF($A29="CH4",About!$D$58,IF($A29="N2O",About!$D$59,1))</f>
        <v>6.4733511020000003E-4</v>
      </c>
      <c r="AC29">
        <f>SUMIFS('EPA Export Aggregation'!AF:AF,'EPA Export Aggregation'!$A:$A,$B29,'EPA Export Aggregation'!$D:$D,$A$1)*IF($A29="CH4",About!$D$58,IF($A29="N2O",About!$D$59,1))</f>
        <v>3.7356368700000001E-4</v>
      </c>
      <c r="AD29">
        <f>SUMIFS('EPA Export Aggregation'!AG:AG,'EPA Export Aggregation'!$A:$A,$B29,'EPA Export Aggregation'!$D:$D,$A$1)*IF($A29="CH4",About!$D$58,IF($A29="N2O",About!$D$59,1))</f>
        <v>3.3046585980000002E-4</v>
      </c>
      <c r="AE29">
        <f>SUMIFS('EPA Export Aggregation'!AH:AH,'EPA Export Aggregation'!$A:$A,$B29,'EPA Export Aggregation'!$D:$D,$A$1)*IF($A29="CH4",About!$D$58,IF($A29="N2O",About!$D$59,1))</f>
        <v>3.1906449829999998E-4</v>
      </c>
      <c r="AF29">
        <f>SUMIFS('EPA Export Aggregation'!AI:AI,'EPA Export Aggregation'!$A:$A,$B29,'EPA Export Aggregation'!$D:$D,$A$1)*IF($A29="CH4",About!$D$58,IF($A29="N2O",About!$D$59,1))</f>
        <v>3.1932959379999998E-4</v>
      </c>
      <c r="AG29">
        <f>SUMIFS('EPA Export Aggregation'!AJ:AJ,'EPA Export Aggregation'!$A:$A,$B29,'EPA Export Aggregation'!$D:$D,$A$1)*IF($A29="CH4",About!$D$58,IF($A29="N2O",About!$D$59,1))</f>
        <v>2.5501043049999997E-4</v>
      </c>
      <c r="AH29">
        <f>SUMIFS('EPA Export Aggregation'!AK:AK,'EPA Export Aggregation'!$A:$A,$B29,'EPA Export Aggregation'!$D:$D,$A$1)*IF($A29="CH4",About!$D$58,IF($A29="N2O",About!$D$59,1))</f>
        <v>1.251715088E-4</v>
      </c>
    </row>
    <row r="30" spans="1:34" x14ac:dyDescent="0.25">
      <c r="A30" s="119" t="s">
        <v>479</v>
      </c>
      <c r="B30" s="120" t="s">
        <v>1982</v>
      </c>
      <c r="C30">
        <f>SUMIFS('EPA Export Aggregation'!F:F,'EPA Export Aggregation'!$A:$A,$B30,'EPA Export Aggregation'!$D:$D,$A$1)*IF($A30="CH4",About!$D$58,IF($A30="N2O",About!$D$59,1))</f>
        <v>1.23579374E-5</v>
      </c>
      <c r="D30">
        <f>SUMIFS('EPA Export Aggregation'!G:G,'EPA Export Aggregation'!$A:$A,$B30,'EPA Export Aggregation'!$D:$D,$A$1)*IF($A30="CH4",About!$D$58,IF($A30="N2O",About!$D$59,1))</f>
        <v>1.23508539E-5</v>
      </c>
      <c r="E30">
        <f>SUMIFS('EPA Export Aggregation'!H:H,'EPA Export Aggregation'!$A:$A,$B30,'EPA Export Aggregation'!$D:$D,$A$1)*IF($A30="CH4",About!$D$58,IF($A30="N2O",About!$D$59,1))</f>
        <v>1.23154995E-5</v>
      </c>
      <c r="F30">
        <f>SUMIFS('EPA Export Aggregation'!I:I,'EPA Export Aggregation'!$A:$A,$B30,'EPA Export Aggregation'!$D:$D,$A$1)*IF($A30="CH4",About!$D$58,IF($A30="N2O",About!$D$59,1))</f>
        <v>1.2276863899999999E-5</v>
      </c>
      <c r="G30">
        <f>SUMIFS('EPA Export Aggregation'!J:J,'EPA Export Aggregation'!$A:$A,$B30,'EPA Export Aggregation'!$D:$D,$A$1)*IF($A30="CH4",About!$D$58,IF($A30="N2O",About!$D$59,1))</f>
        <v>1.2259464999999999E-5</v>
      </c>
      <c r="H30">
        <f>SUMIFS('EPA Export Aggregation'!K:K,'EPA Export Aggregation'!$A:$A,$B30,'EPA Export Aggregation'!$D:$D,$A$1)*IF($A30="CH4",About!$D$58,IF($A30="N2O",About!$D$59,1))</f>
        <v>1.22165064E-5</v>
      </c>
      <c r="I30">
        <f>SUMIFS('EPA Export Aggregation'!L:L,'EPA Export Aggregation'!$A:$A,$B30,'EPA Export Aggregation'!$D:$D,$A$1)*IF($A30="CH4",About!$D$58,IF($A30="N2O",About!$D$59,1))</f>
        <v>1.2192429599999999E-5</v>
      </c>
      <c r="J30">
        <f>SUMIFS('EPA Export Aggregation'!M:M,'EPA Export Aggregation'!$A:$A,$B30,'EPA Export Aggregation'!$D:$D,$A$1)*IF($A30="CH4",About!$D$58,IF($A30="N2O",About!$D$59,1))</f>
        <v>1.22977635E-5</v>
      </c>
      <c r="K30">
        <f>SUMIFS('EPA Export Aggregation'!N:N,'EPA Export Aggregation'!$A:$A,$B30,'EPA Export Aggregation'!$D:$D,$A$1)*IF($A30="CH4",About!$D$58,IF($A30="N2O",About!$D$59,1))</f>
        <v>1.22507218E-5</v>
      </c>
      <c r="L30">
        <f>SUMIFS('EPA Export Aggregation'!O:O,'EPA Export Aggregation'!$A:$A,$B30,'EPA Export Aggregation'!$D:$D,$A$1)*IF($A30="CH4",About!$D$58,IF($A30="N2O",About!$D$59,1))</f>
        <v>1.21867384E-5</v>
      </c>
      <c r="M30">
        <f>SUMIFS('EPA Export Aggregation'!P:P,'EPA Export Aggregation'!$A:$A,$B30,'EPA Export Aggregation'!$D:$D,$A$1)*IF($A30="CH4",About!$D$58,IF($A30="N2O",About!$D$59,1))</f>
        <v>1.21372611E-5</v>
      </c>
      <c r="N30">
        <f>SUMIFS('EPA Export Aggregation'!Q:Q,'EPA Export Aggregation'!$A:$A,$B30,'EPA Export Aggregation'!$D:$D,$A$1)*IF($A30="CH4",About!$D$58,IF($A30="N2O",About!$D$59,1))</f>
        <v>1.2103259500000001E-5</v>
      </c>
      <c r="O30">
        <f>SUMIFS('EPA Export Aggregation'!R:R,'EPA Export Aggregation'!$A:$A,$B30,'EPA Export Aggregation'!$D:$D,$A$1)*IF($A30="CH4",About!$D$58,IF($A30="N2O",About!$D$59,1))</f>
        <v>1.20701833E-5</v>
      </c>
      <c r="P30">
        <f>SUMIFS('EPA Export Aggregation'!S:S,'EPA Export Aggregation'!$A:$A,$B30,'EPA Export Aggregation'!$D:$D,$A$1)*IF($A30="CH4",About!$D$58,IF($A30="N2O",About!$D$59,1))</f>
        <v>1.20228276E-5</v>
      </c>
      <c r="Q30">
        <f>SUMIFS('EPA Export Aggregation'!T:T,'EPA Export Aggregation'!$A:$A,$B30,'EPA Export Aggregation'!$D:$D,$A$1)*IF($A30="CH4",About!$D$58,IF($A30="N2O",About!$D$59,1))</f>
        <v>1.19842379E-5</v>
      </c>
      <c r="R30">
        <f>SUMIFS('EPA Export Aggregation'!U:U,'EPA Export Aggregation'!$A:$A,$B30,'EPA Export Aggregation'!$D:$D,$A$1)*IF($A30="CH4",About!$D$58,IF($A30="N2O",About!$D$59,1))</f>
        <v>1.19569572E-5</v>
      </c>
      <c r="S30">
        <f>SUMIFS('EPA Export Aggregation'!V:V,'EPA Export Aggregation'!$A:$A,$B30,'EPA Export Aggregation'!$D:$D,$A$1)*IF($A30="CH4",About!$D$58,IF($A30="N2O",About!$D$59,1))</f>
        <v>1.1904929600000001E-5</v>
      </c>
      <c r="T30">
        <f>SUMIFS('EPA Export Aggregation'!W:W,'EPA Export Aggregation'!$A:$A,$B30,'EPA Export Aggregation'!$D:$D,$A$1)*IF($A30="CH4",About!$D$58,IF($A30="N2O",About!$D$59,1))</f>
        <v>1.1863156999999999E-5</v>
      </c>
      <c r="U30">
        <f>SUMIFS('EPA Export Aggregation'!X:X,'EPA Export Aggregation'!$A:$A,$B30,'EPA Export Aggregation'!$D:$D,$A$1)*IF($A30="CH4",About!$D$58,IF($A30="N2O",About!$D$59,1))</f>
        <v>1.18243462E-5</v>
      </c>
      <c r="V30">
        <f>SUMIFS('EPA Export Aggregation'!Y:Y,'EPA Export Aggregation'!$A:$A,$B30,'EPA Export Aggregation'!$D:$D,$A$1)*IF($A30="CH4",About!$D$58,IF($A30="N2O",About!$D$59,1))</f>
        <v>1.19126313E-5</v>
      </c>
      <c r="W30">
        <f>SUMIFS('EPA Export Aggregation'!Z:Z,'EPA Export Aggregation'!$A:$A,$B30,'EPA Export Aggregation'!$D:$D,$A$1)*IF($A30="CH4",About!$D$58,IF($A30="N2O",About!$D$59,1))</f>
        <v>1.1915158500000001E-5</v>
      </c>
      <c r="X30">
        <f>SUMIFS('EPA Export Aggregation'!AA:AA,'EPA Export Aggregation'!$A:$A,$B30,'EPA Export Aggregation'!$D:$D,$A$1)*IF($A30="CH4",About!$D$58,IF($A30="N2O",About!$D$59,1))</f>
        <v>1.18861184E-5</v>
      </c>
      <c r="Y30">
        <f>SUMIFS('EPA Export Aggregation'!AB:AB,'EPA Export Aggregation'!$A:$A,$B30,'EPA Export Aggregation'!$D:$D,$A$1)*IF($A30="CH4",About!$D$58,IF($A30="N2O",About!$D$59,1))</f>
        <v>1.18507691E-5</v>
      </c>
      <c r="Z30">
        <f>SUMIFS('EPA Export Aggregation'!AC:AC,'EPA Export Aggregation'!$A:$A,$B30,'EPA Export Aggregation'!$D:$D,$A$1)*IF($A30="CH4",About!$D$58,IF($A30="N2O",About!$D$59,1))</f>
        <v>1.18065375E-5</v>
      </c>
      <c r="AA30">
        <f>SUMIFS('EPA Export Aggregation'!AD:AD,'EPA Export Aggregation'!$A:$A,$B30,'EPA Export Aggregation'!$D:$D,$A$1)*IF($A30="CH4",About!$D$58,IF($A30="N2O",About!$D$59,1))</f>
        <v>1.1788063E-5</v>
      </c>
      <c r="AB30">
        <f>SUMIFS('EPA Export Aggregation'!AE:AE,'EPA Export Aggregation'!$A:$A,$B30,'EPA Export Aggregation'!$D:$D,$A$1)*IF($A30="CH4",About!$D$58,IF($A30="N2O",About!$D$59,1))</f>
        <v>1.1798731100000001E-5</v>
      </c>
      <c r="AC30">
        <f>SUMIFS('EPA Export Aggregation'!AF:AF,'EPA Export Aggregation'!$A:$A,$B30,'EPA Export Aggregation'!$D:$D,$A$1)*IF($A30="CH4",About!$D$58,IF($A30="N2O",About!$D$59,1))</f>
        <v>1.1739392299999999E-5</v>
      </c>
      <c r="AD30">
        <f>SUMIFS('EPA Export Aggregation'!AG:AG,'EPA Export Aggregation'!$A:$A,$B30,'EPA Export Aggregation'!$D:$D,$A$1)*IF($A30="CH4",About!$D$58,IF($A30="N2O",About!$D$59,1))</f>
        <v>1.1667783E-5</v>
      </c>
      <c r="AE30">
        <f>SUMIFS('EPA Export Aggregation'!AH:AH,'EPA Export Aggregation'!$A:$A,$B30,'EPA Export Aggregation'!$D:$D,$A$1)*IF($A30="CH4",About!$D$58,IF($A30="N2O",About!$D$59,1))</f>
        <v>1.15949103E-5</v>
      </c>
      <c r="AF30">
        <f>SUMIFS('EPA Export Aggregation'!AI:AI,'EPA Export Aggregation'!$A:$A,$B30,'EPA Export Aggregation'!$D:$D,$A$1)*IF($A30="CH4",About!$D$58,IF($A30="N2O",About!$D$59,1))</f>
        <v>1.1524517400000001E-5</v>
      </c>
      <c r="AG30">
        <f>SUMIFS('EPA Export Aggregation'!AJ:AJ,'EPA Export Aggregation'!$A:$A,$B30,'EPA Export Aggregation'!$D:$D,$A$1)*IF($A30="CH4",About!$D$58,IF($A30="N2O",About!$D$59,1))</f>
        <v>1.1451629E-5</v>
      </c>
      <c r="AH30">
        <f>SUMIFS('EPA Export Aggregation'!AK:AK,'EPA Export Aggregation'!$A:$A,$B30,'EPA Export Aggregation'!$D:$D,$A$1)*IF($A30="CH4",About!$D$58,IF($A30="N2O",About!$D$59,1))</f>
        <v>1.1451629E-5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1.9433726015E-3</v>
      </c>
      <c r="D32">
        <f>SUMIFS('EPA Export Aggregation'!G:G,'EPA Export Aggregation'!$A:$A,$B32,'EPA Export Aggregation'!$D:$D,$A$1)*IF($A32="CH4",About!$D$58,IF($A32="N2O",About!$D$59,1))</f>
        <v>1.6921883877E-3</v>
      </c>
      <c r="E32">
        <f>SUMIFS('EPA Export Aggregation'!H:H,'EPA Export Aggregation'!$A:$A,$B32,'EPA Export Aggregation'!$D:$D,$A$1)*IF($A32="CH4",About!$D$58,IF($A32="N2O",About!$D$59,1))</f>
        <v>2.1137665711000002E-3</v>
      </c>
      <c r="F32">
        <f>SUMIFS('EPA Export Aggregation'!I:I,'EPA Export Aggregation'!$A:$A,$B32,'EPA Export Aggregation'!$D:$D,$A$1)*IF($A32="CH4",About!$D$58,IF($A32="N2O",About!$D$59,1))</f>
        <v>4.7960026789999998E-4</v>
      </c>
      <c r="G32">
        <f>SUMIFS('EPA Export Aggregation'!J:J,'EPA Export Aggregation'!$A:$A,$B32,'EPA Export Aggregation'!$D:$D,$A$1)*IF($A32="CH4",About!$D$58,IF($A32="N2O",About!$D$59,1))</f>
        <v>6.1547476950000004E-4</v>
      </c>
      <c r="H32">
        <f>SUMIFS('EPA Export Aggregation'!K:K,'EPA Export Aggregation'!$A:$A,$B32,'EPA Export Aggregation'!$D:$D,$A$1)*IF($A32="CH4",About!$D$58,IF($A32="N2O",About!$D$59,1))</f>
        <v>4.0248230749999998E-4</v>
      </c>
      <c r="I32">
        <f>SUMIFS('EPA Export Aggregation'!L:L,'EPA Export Aggregation'!$A:$A,$B32,'EPA Export Aggregation'!$D:$D,$A$1)*IF($A32="CH4",About!$D$58,IF($A32="N2O",About!$D$59,1))</f>
        <v>5.214643035E-4</v>
      </c>
      <c r="J32">
        <f>SUMIFS('EPA Export Aggregation'!M:M,'EPA Export Aggregation'!$A:$A,$B32,'EPA Export Aggregation'!$D:$D,$A$1)*IF($A32="CH4",About!$D$58,IF($A32="N2O",About!$D$59,1))</f>
        <v>2.94517163E-4</v>
      </c>
      <c r="K32">
        <f>SUMIFS('EPA Export Aggregation'!N:N,'EPA Export Aggregation'!$A:$A,$B32,'EPA Export Aggregation'!$D:$D,$A$1)*IF($A32="CH4",About!$D$58,IF($A32="N2O",About!$D$59,1))</f>
        <v>2.7321791679999998E-4</v>
      </c>
      <c r="L32">
        <f>SUMIFS('EPA Export Aggregation'!O:O,'EPA Export Aggregation'!$A:$A,$B32,'EPA Export Aggregation'!$D:$D,$A$1)*IF($A32="CH4",About!$D$58,IF($A32="N2O",About!$D$59,1))</f>
        <v>2.8790705209999999E-4</v>
      </c>
      <c r="M32">
        <f>SUMIFS('EPA Export Aggregation'!P:P,'EPA Export Aggregation'!$A:$A,$B32,'EPA Export Aggregation'!$D:$D,$A$1)*IF($A32="CH4",About!$D$58,IF($A32="N2O",About!$D$59,1))</f>
        <v>3.202231498E-4</v>
      </c>
      <c r="N32">
        <f>SUMIFS('EPA Export Aggregation'!Q:Q,'EPA Export Aggregation'!$A:$A,$B32,'EPA Export Aggregation'!$D:$D,$A$1)*IF($A32="CH4",About!$D$58,IF($A32="N2O",About!$D$59,1))</f>
        <v>2.6913066489999999E-4</v>
      </c>
      <c r="O32">
        <f>SUMIFS('EPA Export Aggregation'!R:R,'EPA Export Aggregation'!$A:$A,$B32,'EPA Export Aggregation'!$D:$D,$A$1)*IF($A32="CH4",About!$D$58,IF($A32="N2O",About!$D$59,1))</f>
        <v>1.8215702919999999E-4</v>
      </c>
      <c r="P32">
        <f>SUMIFS('EPA Export Aggregation'!S:S,'EPA Export Aggregation'!$A:$A,$B32,'EPA Export Aggregation'!$D:$D,$A$1)*IF($A32="CH4",About!$D$58,IF($A32="N2O",About!$D$59,1))</f>
        <v>3.917893514E-4</v>
      </c>
      <c r="Q32">
        <f>SUMIFS('EPA Export Aggregation'!T:T,'EPA Export Aggregation'!$A:$A,$B32,'EPA Export Aggregation'!$D:$D,$A$1)*IF($A32="CH4",About!$D$58,IF($A32="N2O",About!$D$59,1))</f>
        <v>4.2456375019999998E-4</v>
      </c>
      <c r="R32">
        <f>SUMIFS('EPA Export Aggregation'!U:U,'EPA Export Aggregation'!$A:$A,$B32,'EPA Export Aggregation'!$D:$D,$A$1)*IF($A32="CH4",About!$D$58,IF($A32="N2O",About!$D$59,1))</f>
        <v>4.3892458329999998E-4</v>
      </c>
      <c r="S32">
        <f>SUMIFS('EPA Export Aggregation'!V:V,'EPA Export Aggregation'!$A:$A,$B32,'EPA Export Aggregation'!$D:$D,$A$1)*IF($A32="CH4",About!$D$58,IF($A32="N2O",About!$D$59,1))</f>
        <v>2.8944941130000003E-4</v>
      </c>
      <c r="T32">
        <f>SUMIFS('EPA Export Aggregation'!W:W,'EPA Export Aggregation'!$A:$A,$B32,'EPA Export Aggregation'!$D:$D,$A$1)*IF($A32="CH4",About!$D$58,IF($A32="N2O",About!$D$59,1))</f>
        <v>1.7341038349999999E-4</v>
      </c>
      <c r="U32">
        <f>SUMIFS('EPA Export Aggregation'!X:X,'EPA Export Aggregation'!$A:$A,$B32,'EPA Export Aggregation'!$D:$D,$A$1)*IF($A32="CH4",About!$D$58,IF($A32="N2O",About!$D$59,1))</f>
        <v>1.814468095E-4</v>
      </c>
      <c r="V32">
        <f>SUMIFS('EPA Export Aggregation'!Y:Y,'EPA Export Aggregation'!$A:$A,$B32,'EPA Export Aggregation'!$D:$D,$A$1)*IF($A32="CH4",About!$D$58,IF($A32="N2O",About!$D$59,1))</f>
        <v>3.3230937030000001E-4</v>
      </c>
      <c r="W32">
        <f>SUMIFS('EPA Export Aggregation'!Z:Z,'EPA Export Aggregation'!$A:$A,$B32,'EPA Export Aggregation'!$D:$D,$A$1)*IF($A32="CH4",About!$D$58,IF($A32="N2O",About!$D$59,1))</f>
        <v>3.3673153449999998E-4</v>
      </c>
      <c r="X32">
        <f>SUMIFS('EPA Export Aggregation'!AA:AA,'EPA Export Aggregation'!$A:$A,$B32,'EPA Export Aggregation'!$D:$D,$A$1)*IF($A32="CH4",About!$D$58,IF($A32="N2O",About!$D$59,1))</f>
        <v>3.4132996829999999E-4</v>
      </c>
      <c r="Y32">
        <f>SUMIFS('EPA Export Aggregation'!AB:AB,'EPA Export Aggregation'!$A:$A,$B32,'EPA Export Aggregation'!$D:$D,$A$1)*IF($A32="CH4",About!$D$58,IF($A32="N2O",About!$D$59,1))</f>
        <v>3.0963742439999998E-4</v>
      </c>
      <c r="Z32">
        <f>SUMIFS('EPA Export Aggregation'!AC:AC,'EPA Export Aggregation'!$A:$A,$B32,'EPA Export Aggregation'!$D:$D,$A$1)*IF($A32="CH4",About!$D$58,IF($A32="N2O",About!$D$59,1))</f>
        <v>3.038469673E-4</v>
      </c>
      <c r="AA32">
        <f>SUMIFS('EPA Export Aggregation'!AD:AD,'EPA Export Aggregation'!$A:$A,$B32,'EPA Export Aggregation'!$D:$D,$A$1)*IF($A32="CH4",About!$D$58,IF($A32="N2O",About!$D$59,1))</f>
        <v>2.6647046249999998E-4</v>
      </c>
      <c r="AB32">
        <f>SUMIFS('EPA Export Aggregation'!AE:AE,'EPA Export Aggregation'!$A:$A,$B32,'EPA Export Aggregation'!$D:$D,$A$1)*IF($A32="CH4",About!$D$58,IF($A32="N2O",About!$D$59,1))</f>
        <v>1.015063317E-4</v>
      </c>
      <c r="AC32">
        <f>SUMIFS('EPA Export Aggregation'!AF:AF,'EPA Export Aggregation'!$A:$A,$B32,'EPA Export Aggregation'!$D:$D,$A$1)*IF($A32="CH4",About!$D$58,IF($A32="N2O",About!$D$59,1))</f>
        <v>1.7178796849999999E-4</v>
      </c>
      <c r="AD32">
        <f>SUMIFS('EPA Export Aggregation'!AG:AG,'EPA Export Aggregation'!$A:$A,$B32,'EPA Export Aggregation'!$D:$D,$A$1)*IF($A32="CH4",About!$D$58,IF($A32="N2O",About!$D$59,1))</f>
        <v>1.794608384E-4</v>
      </c>
      <c r="AE32">
        <f>SUMIFS('EPA Export Aggregation'!AH:AH,'EPA Export Aggregation'!$A:$A,$B32,'EPA Export Aggregation'!$D:$D,$A$1)*IF($A32="CH4",About!$D$58,IF($A32="N2O",About!$D$59,1))</f>
        <v>1.9015232549999999E-4</v>
      </c>
      <c r="AF32">
        <f>SUMIFS('EPA Export Aggregation'!AI:AI,'EPA Export Aggregation'!$A:$A,$B32,'EPA Export Aggregation'!$D:$D,$A$1)*IF($A32="CH4",About!$D$58,IF($A32="N2O",About!$D$59,1))</f>
        <v>1.3901283540000001E-4</v>
      </c>
      <c r="AG32">
        <f>SUMIFS('EPA Export Aggregation'!AJ:AJ,'EPA Export Aggregation'!$A:$A,$B32,'EPA Export Aggregation'!$D:$D,$A$1)*IF($A32="CH4",About!$D$58,IF($A32="N2O",About!$D$59,1))</f>
        <v>1.167786257E-4</v>
      </c>
      <c r="AH32">
        <f>SUMIFS('EPA Export Aggregation'!AK:AK,'EPA Export Aggregation'!$A:$A,$B32,'EPA Export Aggregation'!$D:$D,$A$1)*IF($A32="CH4",About!$D$58,IF($A32="N2O",About!$D$59,1))</f>
        <v>3.23160977E-5</v>
      </c>
    </row>
    <row r="33" spans="1:34" x14ac:dyDescent="0.25">
      <c r="A33" s="119" t="s">
        <v>479</v>
      </c>
      <c r="B33" s="120" t="s">
        <v>1985</v>
      </c>
      <c r="C33">
        <f>SUMIFS('EPA Export Aggregation'!F:F,'EPA Export Aggregation'!$A:$A,$B33,'EPA Export Aggregation'!$D:$D,$A$1)*IF($A33="CH4",About!$D$58,IF($A33="N2O",About!$D$59,1))</f>
        <v>0.44457665007739999</v>
      </c>
      <c r="D33">
        <f>SUMIFS('EPA Export Aggregation'!G:G,'EPA Export Aggregation'!$A:$A,$B33,'EPA Export Aggregation'!$D:$D,$A$1)*IF($A33="CH4",About!$D$58,IF($A33="N2O",About!$D$59,1))</f>
        <v>0.47488968771849999</v>
      </c>
      <c r="E33">
        <f>SUMIFS('EPA Export Aggregation'!H:H,'EPA Export Aggregation'!$A:$A,$B33,'EPA Export Aggregation'!$D:$D,$A$1)*IF($A33="CH4",About!$D$58,IF($A33="N2O",About!$D$59,1))</f>
        <v>0.420545479803</v>
      </c>
      <c r="F33">
        <f>SUMIFS('EPA Export Aggregation'!I:I,'EPA Export Aggregation'!$A:$A,$B33,'EPA Export Aggregation'!$D:$D,$A$1)*IF($A33="CH4",About!$D$58,IF($A33="N2O",About!$D$59,1))</f>
        <v>0.36038164088620001</v>
      </c>
      <c r="G33" s="121">
        <f>SUMIFS('EPA Export Aggregation'!J:J,'EPA Export Aggregation'!$A:$A,$B33,'EPA Export Aggregation'!$D:$D,$A$1)*IF($A33="CH4",About!$D$58,IF($A33="N2O",About!$D$59,1))</f>
        <v>0.62857463430719995</v>
      </c>
      <c r="H33">
        <f>SUMIFS('EPA Export Aggregation'!K:K,'EPA Export Aggregation'!$A:$A,$B33,'EPA Export Aggregation'!$D:$D,$A$1)*IF($A33="CH4",About!$D$58,IF($A33="N2O",About!$D$59,1))</f>
        <v>0.37415974588049999</v>
      </c>
      <c r="I33">
        <f>SUMIFS('EPA Export Aggregation'!L:L,'EPA Export Aggregation'!$A:$A,$B33,'EPA Export Aggregation'!$D:$D,$A$1)*IF($A33="CH4",About!$D$58,IF($A33="N2O",About!$D$59,1))</f>
        <v>0.40234495801800002</v>
      </c>
      <c r="J33">
        <f>SUMIFS('EPA Export Aggregation'!M:M,'EPA Export Aggregation'!$A:$A,$B33,'EPA Export Aggregation'!$D:$D,$A$1)*IF($A33="CH4",About!$D$58,IF($A33="N2O",About!$D$59,1))</f>
        <v>0.38209517873659998</v>
      </c>
      <c r="K33">
        <f>SUMIFS('EPA Export Aggregation'!N:N,'EPA Export Aggregation'!$A:$A,$B33,'EPA Export Aggregation'!$D:$D,$A$1)*IF($A33="CH4",About!$D$58,IF($A33="N2O",About!$D$59,1))</f>
        <v>0.42228959686299999</v>
      </c>
      <c r="L33">
        <f>SUMIFS('EPA Export Aggregation'!O:O,'EPA Export Aggregation'!$A:$A,$B33,'EPA Export Aggregation'!$D:$D,$A$1)*IF($A33="CH4",About!$D$58,IF($A33="N2O",About!$D$59,1))</f>
        <v>0</v>
      </c>
      <c r="M33">
        <f>SUMIFS('EPA Export Aggregation'!P:P,'EPA Export Aggregation'!$A:$A,$B33,'EPA Export Aggregation'!$D:$D,$A$1)*IF($A33="CH4",About!$D$58,IF($A33="N2O",About!$D$59,1))</f>
        <v>0.3454853206379</v>
      </c>
      <c r="N33">
        <f>SUMIFS('EPA Export Aggregation'!Q:Q,'EPA Export Aggregation'!$A:$A,$B33,'EPA Export Aggregation'!$D:$D,$A$1)*IF($A33="CH4",About!$D$58,IF($A33="N2O",About!$D$59,1))</f>
        <v>0.37301533531839998</v>
      </c>
      <c r="O33" s="121">
        <f>SUMIFS('EPA Export Aggregation'!R:R,'EPA Export Aggregation'!$A:$A,$B33,'EPA Export Aggregation'!$D:$D,$A$1)*IF($A33="CH4",About!$D$58,IF($A33="N2O",About!$D$59,1))</f>
        <v>0.3738522783448</v>
      </c>
      <c r="P33" s="121">
        <f>SUMIFS('EPA Export Aggregation'!S:S,'EPA Export Aggregation'!$A:$A,$B33,'EPA Export Aggregation'!$D:$D,$A$1)*IF($A33="CH4",About!$D$58,IF($A33="N2O",About!$D$59,1))</f>
        <v>0.33106115898170002</v>
      </c>
      <c r="Q33">
        <f>SUMIFS('EPA Export Aggregation'!T:T,'EPA Export Aggregation'!$A:$A,$B33,'EPA Export Aggregation'!$D:$D,$A$1)*IF($A33="CH4",About!$D$58,IF($A33="N2O",About!$D$59,1))</f>
        <v>0.1552302114802</v>
      </c>
      <c r="R33" s="121">
        <f>SUMIFS('EPA Export Aggregation'!U:U,'EPA Export Aggregation'!$A:$A,$B33,'EPA Export Aggregation'!$D:$D,$A$1)*IF($A33="CH4",About!$D$58,IF($A33="N2O",About!$D$59,1))</f>
        <v>0.50672230297620002</v>
      </c>
      <c r="S33" s="121">
        <f>SUMIFS('EPA Export Aggregation'!V:V,'EPA Export Aggregation'!$A:$A,$B33,'EPA Export Aggregation'!$D:$D,$A$1)*IF($A33="CH4",About!$D$58,IF($A33="N2O",About!$D$59,1))</f>
        <v>0.71765338088160002</v>
      </c>
      <c r="T33" s="121">
        <f>SUMIFS('EPA Export Aggregation'!W:W,'EPA Export Aggregation'!$A:$A,$B33,'EPA Export Aggregation'!$D:$D,$A$1)*IF($A33="CH4",About!$D$58,IF($A33="N2O",About!$D$59,1))</f>
        <v>0.4370211160868</v>
      </c>
      <c r="U33">
        <f>SUMIFS('EPA Export Aggregation'!X:X,'EPA Export Aggregation'!$A:$A,$B33,'EPA Export Aggregation'!$D:$D,$A$1)*IF($A33="CH4",About!$D$58,IF($A33="N2O",About!$D$59,1))</f>
        <v>0</v>
      </c>
      <c r="V33" s="121">
        <f>SUMIFS('EPA Export Aggregation'!Y:Y,'EPA Export Aggregation'!$A:$A,$B33,'EPA Export Aggregation'!$D:$D,$A$1)*IF($A33="CH4",About!$D$58,IF($A33="N2O",About!$D$59,1))</f>
        <v>0.49560662510659997</v>
      </c>
      <c r="W33">
        <f>SUMIFS('EPA Export Aggregation'!Z:Z,'EPA Export Aggregation'!$A:$A,$B33,'EPA Export Aggregation'!$D:$D,$A$1)*IF($A33="CH4",About!$D$58,IF($A33="N2O",About!$D$59,1))</f>
        <v>0.3284633481916</v>
      </c>
      <c r="X33">
        <f>SUMIFS('EPA Export Aggregation'!AA:AA,'EPA Export Aggregation'!$A:$A,$B33,'EPA Export Aggregation'!$D:$D,$A$1)*IF($A33="CH4",About!$D$58,IF($A33="N2O",About!$D$59,1))</f>
        <v>0.29273775159929999</v>
      </c>
      <c r="Y33" s="121">
        <f>SUMIFS('EPA Export Aggregation'!AB:AB,'EPA Export Aggregation'!$A:$A,$B33,'EPA Export Aggregation'!$D:$D,$A$1)*IF($A33="CH4",About!$D$58,IF($A33="N2O",About!$D$59,1))</f>
        <v>0.40298824881770001</v>
      </c>
      <c r="Z33">
        <f>SUMIFS('EPA Export Aggregation'!AC:AC,'EPA Export Aggregation'!$A:$A,$B33,'EPA Export Aggregation'!$D:$D,$A$1)*IF($A33="CH4",About!$D$58,IF($A33="N2O",About!$D$59,1))</f>
        <v>0.39273961192619999</v>
      </c>
      <c r="AA33" s="121">
        <f>SUMIFS('EPA Export Aggregation'!AD:AD,'EPA Export Aggregation'!$A:$A,$B33,'EPA Export Aggregation'!$D:$D,$A$1)*IF($A33="CH4",About!$D$58,IF($A33="N2O",About!$D$59,1))</f>
        <v>0.34679261305300002</v>
      </c>
      <c r="AB33" s="121">
        <f>SUMIFS('EPA Export Aggregation'!AE:AE,'EPA Export Aggregation'!$A:$A,$B33,'EPA Export Aggregation'!$D:$D,$A$1)*IF($A33="CH4",About!$D$58,IF($A33="N2O",About!$D$59,1))</f>
        <v>0.2058112864246</v>
      </c>
      <c r="AC33" s="121">
        <f>SUMIFS('EPA Export Aggregation'!AF:AF,'EPA Export Aggregation'!$A:$A,$B33,'EPA Export Aggregation'!$D:$D,$A$1)*IF($A33="CH4",About!$D$58,IF($A33="N2O",About!$D$59,1))</f>
        <v>0.18840179854960001</v>
      </c>
      <c r="AD33" s="121">
        <f>SUMIFS('EPA Export Aggregation'!AG:AG,'EPA Export Aggregation'!$A:$A,$B33,'EPA Export Aggregation'!$D:$D,$A$1)*IF($A33="CH4",About!$D$58,IF($A33="N2O",About!$D$59,1))</f>
        <v>0.24261886655689999</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0.175555457498</v>
      </c>
      <c r="D34">
        <f>SUMIFS('EPA Export Aggregation'!G:G,'EPA Export Aggregation'!$A:$A,$B34,'EPA Export Aggregation'!$D:$D,$A$1)*IF($A34="CH4",About!$D$58,IF($A34="N2O",About!$D$59,1))</f>
        <v>0.15170097372159999</v>
      </c>
      <c r="E34">
        <f>SUMIFS('EPA Export Aggregation'!H:H,'EPA Export Aggregation'!$A:$A,$B34,'EPA Export Aggregation'!$D:$D,$A$1)*IF($A34="CH4",About!$D$58,IF($A34="N2O",About!$D$59,1))</f>
        <v>0.15320535353350001</v>
      </c>
      <c r="F34">
        <f>SUMIFS('EPA Export Aggregation'!I:I,'EPA Export Aggregation'!$A:$A,$B34,'EPA Export Aggregation'!$D:$D,$A$1)*IF($A34="CH4",About!$D$58,IF($A34="N2O",About!$D$59,1))</f>
        <v>0.15329384982909999</v>
      </c>
      <c r="G34">
        <f>SUMIFS('EPA Export Aggregation'!J:J,'EPA Export Aggregation'!$A:$A,$B34,'EPA Export Aggregation'!$D:$D,$A$1)*IF($A34="CH4",About!$D$58,IF($A34="N2O",About!$D$59,1))</f>
        <v>0.14016000217730001</v>
      </c>
      <c r="H34">
        <f>SUMIFS('EPA Export Aggregation'!K:K,'EPA Export Aggregation'!$A:$A,$B34,'EPA Export Aggregation'!$D:$D,$A$1)*IF($A34="CH4",About!$D$58,IF($A34="N2O",About!$D$59,1))</f>
        <v>0.1210422835889</v>
      </c>
      <c r="I34">
        <f>SUMIFS('EPA Export Aggregation'!L:L,'EPA Export Aggregation'!$A:$A,$B34,'EPA Export Aggregation'!$D:$D,$A$1)*IF($A34="CH4",About!$D$58,IF($A34="N2O",About!$D$59,1))</f>
        <v>0.10883888778009999</v>
      </c>
      <c r="J34">
        <f>SUMIFS('EPA Export Aggregation'!M:M,'EPA Export Aggregation'!$A:$A,$B34,'EPA Export Aggregation'!$D:$D,$A$1)*IF($A34="CH4",About!$D$58,IF($A34="N2O",About!$D$59,1))</f>
        <v>0.11883916078499999</v>
      </c>
      <c r="K34">
        <f>SUMIFS('EPA Export Aggregation'!N:N,'EPA Export Aggregation'!$A:$A,$B34,'EPA Export Aggregation'!$D:$D,$A$1)*IF($A34="CH4",About!$D$58,IF($A34="N2O",About!$D$59,1))</f>
        <v>0.12988717505819999</v>
      </c>
      <c r="L34">
        <f>SUMIFS('EPA Export Aggregation'!O:O,'EPA Export Aggregation'!$A:$A,$B34,'EPA Export Aggregation'!$D:$D,$A$1)*IF($A34="CH4",About!$D$58,IF($A34="N2O",About!$D$59,1))</f>
        <v>0.123402081466</v>
      </c>
      <c r="M34">
        <f>SUMIFS('EPA Export Aggregation'!P:P,'EPA Export Aggregation'!$A:$A,$B34,'EPA Export Aggregation'!$D:$D,$A$1)*IF($A34="CH4",About!$D$58,IF($A34="N2O",About!$D$59,1))</f>
        <v>0.12255367806710001</v>
      </c>
      <c r="N34">
        <f>SUMIFS('EPA Export Aggregation'!Q:Q,'EPA Export Aggregation'!$A:$A,$B34,'EPA Export Aggregation'!$D:$D,$A$1)*IF($A34="CH4",About!$D$58,IF($A34="N2O",About!$D$59,1))</f>
        <v>0.13408341709759999</v>
      </c>
      <c r="O34">
        <f>SUMIFS('EPA Export Aggregation'!R:R,'EPA Export Aggregation'!$A:$A,$B34,'EPA Export Aggregation'!$D:$D,$A$1)*IF($A34="CH4",About!$D$58,IF($A34="N2O",About!$D$59,1))</f>
        <v>0.1325100096163</v>
      </c>
      <c r="P34">
        <f>SUMIFS('EPA Export Aggregation'!S:S,'EPA Export Aggregation'!$A:$A,$B34,'EPA Export Aggregation'!$D:$D,$A$1)*IF($A34="CH4",About!$D$58,IF($A34="N2O",About!$D$59,1))</f>
        <v>0.1320031161511</v>
      </c>
      <c r="Q34">
        <f>SUMIFS('EPA Export Aggregation'!T:T,'EPA Export Aggregation'!$A:$A,$B34,'EPA Export Aggregation'!$D:$D,$A$1)*IF($A34="CH4",About!$D$58,IF($A34="N2O",About!$D$59,1))</f>
        <v>0.14195699283320001</v>
      </c>
      <c r="R34">
        <f>SUMIFS('EPA Export Aggregation'!U:U,'EPA Export Aggregation'!$A:$A,$B34,'EPA Export Aggregation'!$D:$D,$A$1)*IF($A34="CH4",About!$D$58,IF($A34="N2O",About!$D$59,1))</f>
        <v>0.13587159684299999</v>
      </c>
      <c r="S34">
        <f>SUMIFS('EPA Export Aggregation'!V:V,'EPA Export Aggregation'!$A:$A,$B34,'EPA Export Aggregation'!$D:$D,$A$1)*IF($A34="CH4",About!$D$58,IF($A34="N2O",About!$D$59,1))</f>
        <v>0.15691475484590001</v>
      </c>
      <c r="T34">
        <f>SUMIFS('EPA Export Aggregation'!W:W,'EPA Export Aggregation'!$A:$A,$B34,'EPA Export Aggregation'!$D:$D,$A$1)*IF($A34="CH4",About!$D$58,IF($A34="N2O",About!$D$59,1))</f>
        <v>0.16983987625870001</v>
      </c>
      <c r="U34">
        <f>SUMIFS('EPA Export Aggregation'!X:X,'EPA Export Aggregation'!$A:$A,$B34,'EPA Export Aggregation'!$D:$D,$A$1)*IF($A34="CH4",About!$D$58,IF($A34="N2O",About!$D$59,1))</f>
        <v>0.15482881635369999</v>
      </c>
      <c r="V34">
        <f>SUMIFS('EPA Export Aggregation'!Y:Y,'EPA Export Aggregation'!$A:$A,$B34,'EPA Export Aggregation'!$D:$D,$A$1)*IF($A34="CH4",About!$D$58,IF($A34="N2O",About!$D$59,1))</f>
        <v>0.15786970080740001</v>
      </c>
      <c r="W34">
        <f>SUMIFS('EPA Export Aggregation'!Z:Z,'EPA Export Aggregation'!$A:$A,$B34,'EPA Export Aggregation'!$D:$D,$A$1)*IF($A34="CH4",About!$D$58,IF($A34="N2O",About!$D$59,1))</f>
        <v>0.1588846080619</v>
      </c>
      <c r="X34">
        <f>SUMIFS('EPA Export Aggregation'!AA:AA,'EPA Export Aggregation'!$A:$A,$B34,'EPA Export Aggregation'!$D:$D,$A$1)*IF($A34="CH4",About!$D$58,IF($A34="N2O",About!$D$59,1))</f>
        <v>0.1466639949197</v>
      </c>
      <c r="Y34">
        <f>SUMIFS('EPA Export Aggregation'!AB:AB,'EPA Export Aggregation'!$A:$A,$B34,'EPA Export Aggregation'!$D:$D,$A$1)*IF($A34="CH4",About!$D$58,IF($A34="N2O",About!$D$59,1))</f>
        <v>0.15107115860779999</v>
      </c>
      <c r="Z34">
        <f>SUMIFS('EPA Export Aggregation'!AC:AC,'EPA Export Aggregation'!$A:$A,$B34,'EPA Export Aggregation'!$D:$D,$A$1)*IF($A34="CH4",About!$D$58,IF($A34="N2O",About!$D$59,1))</f>
        <v>0.16445575263840001</v>
      </c>
      <c r="AA34">
        <f>SUMIFS('EPA Export Aggregation'!AD:AD,'EPA Export Aggregation'!$A:$A,$B34,'EPA Export Aggregation'!$D:$D,$A$1)*IF($A34="CH4",About!$D$58,IF($A34="N2O",About!$D$59,1))</f>
        <v>0.1805302436723</v>
      </c>
      <c r="AB34">
        <f>SUMIFS('EPA Export Aggregation'!AE:AE,'EPA Export Aggregation'!$A:$A,$B34,'EPA Export Aggregation'!$D:$D,$A$1)*IF($A34="CH4",About!$D$58,IF($A34="N2O",About!$D$59,1))</f>
        <v>0.18278691185099999</v>
      </c>
      <c r="AC34">
        <f>SUMIFS('EPA Export Aggregation'!AF:AF,'EPA Export Aggregation'!$A:$A,$B34,'EPA Export Aggregation'!$D:$D,$A$1)*IF($A34="CH4",About!$D$58,IF($A34="N2O",About!$D$59,1))</f>
        <v>0.15914092146719999</v>
      </c>
      <c r="AD34">
        <f>SUMIFS('EPA Export Aggregation'!AG:AG,'EPA Export Aggregation'!$A:$A,$B34,'EPA Export Aggregation'!$D:$D,$A$1)*IF($A34="CH4",About!$D$58,IF($A34="N2O",About!$D$59,1))</f>
        <v>0.16595461850670001</v>
      </c>
      <c r="AE34">
        <f>SUMIFS('EPA Export Aggregation'!AH:AH,'EPA Export Aggregation'!$A:$A,$B34,'EPA Export Aggregation'!$D:$D,$A$1)*IF($A34="CH4",About!$D$58,IF($A34="N2O",About!$D$59,1))</f>
        <v>0.16971650325730001</v>
      </c>
      <c r="AF34">
        <f>SUMIFS('EPA Export Aggregation'!AI:AI,'EPA Export Aggregation'!$A:$A,$B34,'EPA Export Aggregation'!$D:$D,$A$1)*IF($A34="CH4",About!$D$58,IF($A34="N2O",About!$D$59,1))</f>
        <v>0.16880544395450001</v>
      </c>
      <c r="AG34">
        <f>SUMIFS('EPA Export Aggregation'!AJ:AJ,'EPA Export Aggregation'!$A:$A,$B34,'EPA Export Aggregation'!$D:$D,$A$1)*IF($A34="CH4",About!$D$58,IF($A34="N2O",About!$D$59,1))</f>
        <v>0.16789438465170001</v>
      </c>
      <c r="AH34">
        <f>SUMIFS('EPA Export Aggregation'!AK:AK,'EPA Export Aggregation'!$A:$A,$B34,'EPA Export Aggregation'!$D:$D,$A$1)*IF($A34="CH4",About!$D$58,IF($A34="N2O",About!$D$59,1))</f>
        <v>0.16698332534890001</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5.1142091824000003E-3</v>
      </c>
      <c r="D74">
        <f>SUMIFS('EPA Export Aggregation'!G:G,'EPA Export Aggregation'!$A:$A,$B74,'EPA Export Aggregation'!$D:$D,$A$1)*IF($A74="CH4",About!$D$58,IF($A74="N2O",About!$D$59,1))</f>
        <v>1.0705803819599999E-2</v>
      </c>
      <c r="E74">
        <f>SUMIFS('EPA Export Aggregation'!H:H,'EPA Export Aggregation'!$A:$A,$B74,'EPA Export Aggregation'!$D:$D,$A$1)*IF($A74="CH4",About!$D$58,IF($A74="N2O",About!$D$59,1))</f>
        <v>3.61472186716E-2</v>
      </c>
      <c r="F74">
        <f>SUMIFS('EPA Export Aggregation'!I:I,'EPA Export Aggregation'!$A:$A,$B74,'EPA Export Aggregation'!$D:$D,$A$1)*IF($A74="CH4",About!$D$58,IF($A74="N2O",About!$D$59,1))</f>
        <v>0.12534248365959999</v>
      </c>
      <c r="G74">
        <f>SUMIFS('EPA Export Aggregation'!J:J,'EPA Export Aggregation'!$A:$A,$B74,'EPA Export Aggregation'!$D:$D,$A$1)*IF($A74="CH4",About!$D$58,IF($A74="N2O",About!$D$59,1))</f>
        <v>0.30891532958519996</v>
      </c>
      <c r="H74">
        <f>SUMIFS('EPA Export Aggregation'!K:K,'EPA Export Aggregation'!$A:$A,$B74,'EPA Export Aggregation'!$D:$D,$A$1)*IF($A74="CH4",About!$D$58,IF($A74="N2O",About!$D$59,1))</f>
        <v>0.67558935689519994</v>
      </c>
      <c r="I74">
        <f>SUMIFS('EPA Export Aggregation'!L:L,'EPA Export Aggregation'!$A:$A,$B74,'EPA Export Aggregation'!$D:$D,$A$1)*IF($A74="CH4",About!$D$58,IF($A74="N2O",About!$D$59,1))</f>
        <v>0.94119109143330004</v>
      </c>
      <c r="J74">
        <f>SUMIFS('EPA Export Aggregation'!M:M,'EPA Export Aggregation'!$A:$A,$B74,'EPA Export Aggregation'!$D:$D,$A$1)*IF($A74="CH4",About!$D$58,IF($A74="N2O",About!$D$59,1))</f>
        <v>1.1941949578043003</v>
      </c>
      <c r="K74">
        <f>SUMIFS('EPA Export Aggregation'!N:N,'EPA Export Aggregation'!$A:$A,$B74,'EPA Export Aggregation'!$D:$D,$A$1)*IF($A74="CH4",About!$D$58,IF($A74="N2O",About!$D$59,1))</f>
        <v>1.3718670781839999</v>
      </c>
      <c r="L74">
        <f>SUMIFS('EPA Export Aggregation'!O:O,'EPA Export Aggregation'!$A:$A,$B74,'EPA Export Aggregation'!$D:$D,$A$1)*IF($A74="CH4",About!$D$58,IF($A74="N2O",About!$D$59,1))</f>
        <v>1.5568653419277003</v>
      </c>
      <c r="M74">
        <f>SUMIFS('EPA Export Aggregation'!P:P,'EPA Export Aggregation'!$A:$A,$B74,'EPA Export Aggregation'!$D:$D,$A$1)*IF($A74="CH4",About!$D$58,IF($A74="N2O",About!$D$59,1))</f>
        <v>1.7170974716882004</v>
      </c>
      <c r="N74">
        <f>SUMIFS('EPA Export Aggregation'!Q:Q,'EPA Export Aggregation'!$A:$A,$B74,'EPA Export Aggregation'!$D:$D,$A$1)*IF($A74="CH4",About!$D$58,IF($A74="N2O",About!$D$59,1))</f>
        <v>1.8679033440315</v>
      </c>
      <c r="O74">
        <f>SUMIFS('EPA Export Aggregation'!R:R,'EPA Export Aggregation'!$A:$A,$B74,'EPA Export Aggregation'!$D:$D,$A$1)*IF($A74="CH4",About!$D$58,IF($A74="N2O",About!$D$59,1))</f>
        <v>1.9735081512307997</v>
      </c>
      <c r="P74">
        <f>SUMIFS('EPA Export Aggregation'!S:S,'EPA Export Aggregation'!$A:$A,$B74,'EPA Export Aggregation'!$D:$D,$A$1)*IF($A74="CH4",About!$D$58,IF($A74="N2O",About!$D$59,1))</f>
        <v>2.0691029194485004</v>
      </c>
      <c r="Q74">
        <f>SUMIFS('EPA Export Aggregation'!T:T,'EPA Export Aggregation'!$A:$A,$B74,'EPA Export Aggregation'!$D:$D,$A$1)*IF($A74="CH4",About!$D$58,IF($A74="N2O",About!$D$59,1))</f>
        <v>2.1532123363274005</v>
      </c>
      <c r="R74">
        <f>SUMIFS('EPA Export Aggregation'!U:U,'EPA Export Aggregation'!$A:$A,$B74,'EPA Export Aggregation'!$D:$D,$A$1)*IF($A74="CH4",About!$D$58,IF($A74="N2O",About!$D$59,1))</f>
        <v>2.249551618611501</v>
      </c>
      <c r="S74">
        <f>SUMIFS('EPA Export Aggregation'!V:V,'EPA Export Aggregation'!$A:$A,$B74,'EPA Export Aggregation'!$D:$D,$A$1)*IF($A74="CH4",About!$D$58,IF($A74="N2O",About!$D$59,1))</f>
        <v>2.3912965811260003</v>
      </c>
      <c r="T74">
        <f>SUMIFS('EPA Export Aggregation'!W:W,'EPA Export Aggregation'!$A:$A,$B74,'EPA Export Aggregation'!$D:$D,$A$1)*IF($A74="CH4",About!$D$58,IF($A74="N2O",About!$D$59,1))</f>
        <v>2.5479779712011004</v>
      </c>
      <c r="U74">
        <f>SUMIFS('EPA Export Aggregation'!X:X,'EPA Export Aggregation'!$A:$A,$B74,'EPA Export Aggregation'!$D:$D,$A$1)*IF($A74="CH4",About!$D$58,IF($A74="N2O",About!$D$59,1))</f>
        <v>2.7192148452441001</v>
      </c>
      <c r="V74">
        <f>SUMIFS('EPA Export Aggregation'!Y:Y,'EPA Export Aggregation'!$A:$A,$B74,'EPA Export Aggregation'!$D:$D,$A$1)*IF($A74="CH4",About!$D$58,IF($A74="N2O",About!$D$59,1))</f>
        <v>2.8944533262487999</v>
      </c>
      <c r="W74">
        <f>SUMIFS('EPA Export Aggregation'!Z:Z,'EPA Export Aggregation'!$A:$A,$B74,'EPA Export Aggregation'!$D:$D,$A$1)*IF($A74="CH4",About!$D$58,IF($A74="N2O",About!$D$59,1))</f>
        <v>3.2006395048836005</v>
      </c>
      <c r="X74">
        <f>SUMIFS('EPA Export Aggregation'!AA:AA,'EPA Export Aggregation'!$A:$A,$B74,'EPA Export Aggregation'!$D:$D,$A$1)*IF($A74="CH4",About!$D$58,IF($A74="N2O",About!$D$59,1))</f>
        <v>3.2655320896360998</v>
      </c>
      <c r="Y74">
        <f>SUMIFS('EPA Export Aggregation'!AB:AB,'EPA Export Aggregation'!$A:$A,$B74,'EPA Export Aggregation'!$D:$D,$A$1)*IF($A74="CH4",About!$D$58,IF($A74="N2O",About!$D$59,1))</f>
        <v>3.3882237364223005</v>
      </c>
      <c r="Z74">
        <f>SUMIFS('EPA Export Aggregation'!AC:AC,'EPA Export Aggregation'!$A:$A,$B74,'EPA Export Aggregation'!$D:$D,$A$1)*IF($A74="CH4",About!$D$58,IF($A74="N2O",About!$D$59,1))</f>
        <v>3.3541005457185</v>
      </c>
      <c r="AA74">
        <f>SUMIFS('EPA Export Aggregation'!AD:AD,'EPA Export Aggregation'!$A:$A,$B74,'EPA Export Aggregation'!$D:$D,$A$1)*IF($A74="CH4",About!$D$58,IF($A74="N2O",About!$D$59,1))</f>
        <v>3.0355342175333999</v>
      </c>
      <c r="AB74">
        <f>SUMIFS('EPA Export Aggregation'!AE:AE,'EPA Export Aggregation'!$A:$A,$B74,'EPA Export Aggregation'!$D:$D,$A$1)*IF($A74="CH4",About!$D$58,IF($A74="N2O",About!$D$59,1))</f>
        <v>3.2836849092395002</v>
      </c>
      <c r="AC74">
        <f>SUMIFS('EPA Export Aggregation'!AF:AF,'EPA Export Aggregation'!$A:$A,$B74,'EPA Export Aggregation'!$D:$D,$A$1)*IF($A74="CH4",About!$D$58,IF($A74="N2O",About!$D$59,1))</f>
        <v>3.0761913452125991</v>
      </c>
      <c r="AD74">
        <f>SUMIFS('EPA Export Aggregation'!AG:AG,'EPA Export Aggregation'!$A:$A,$B74,'EPA Export Aggregation'!$D:$D,$A$1)*IF($A74="CH4",About!$D$58,IF($A74="N2O",About!$D$59,1))</f>
        <v>3.3186151105568</v>
      </c>
      <c r="AE74">
        <f>SUMIFS('EPA Export Aggregation'!AH:AH,'EPA Export Aggregation'!$A:$A,$B74,'EPA Export Aggregation'!$D:$D,$A$1)*IF($A74="CH4",About!$D$58,IF($A74="N2O",About!$D$59,1))</f>
        <v>2.8571578536076991</v>
      </c>
      <c r="AF74">
        <f>SUMIFS('EPA Export Aggregation'!AI:AI,'EPA Export Aggregation'!$A:$A,$B74,'EPA Export Aggregation'!$D:$D,$A$1)*IF($A74="CH4",About!$D$58,IF($A74="N2O",About!$D$59,1))</f>
        <v>2.9105442528216003</v>
      </c>
      <c r="AG74">
        <f>SUMIFS('EPA Export Aggregation'!AJ:AJ,'EPA Export Aggregation'!$A:$A,$B74,'EPA Export Aggregation'!$D:$D,$A$1)*IF($A74="CH4",About!$D$58,IF($A74="N2O",About!$D$59,1))</f>
        <v>2.6901971228898995</v>
      </c>
      <c r="AH74">
        <f>SUMIFS('EPA Export Aggregation'!AK:AK,'EPA Export Aggregation'!$A:$A,$B74,'EPA Export Aggregation'!$D:$D,$A$1)*IF($A74="CH4",About!$D$58,IF($A74="N2O",About!$D$59,1))</f>
        <v>2.7613122996880004</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3.2798425560000001E-4</v>
      </c>
      <c r="D76" s="121">
        <f>SUMIFS('EPA Export Aggregation'!G:G,'EPA Export Aggregation'!$A:$A,$B76,'EPA Export Aggregation'!$D:$D,$A$1)*IF($A76="CH4",About!$D$58,IF($A76="N2O",About!$D$59,1))</f>
        <v>3.2798425560000001E-4</v>
      </c>
      <c r="E76" s="121">
        <f>SUMIFS('EPA Export Aggregation'!H:H,'EPA Export Aggregation'!$A:$A,$B76,'EPA Export Aggregation'!$D:$D,$A$1)*IF($A76="CH4",About!$D$58,IF($A76="N2O",About!$D$59,1))</f>
        <v>3.2798425560000001E-4</v>
      </c>
      <c r="F76" s="121">
        <f>SUMIFS('EPA Export Aggregation'!I:I,'EPA Export Aggregation'!$A:$A,$B76,'EPA Export Aggregation'!$D:$D,$A$1)*IF($A76="CH4",About!$D$58,IF($A76="N2O",About!$D$59,1))</f>
        <v>4.0997997699999999E-4</v>
      </c>
      <c r="G76" s="121">
        <f>SUMIFS('EPA Export Aggregation'!J:J,'EPA Export Aggregation'!$A:$A,$B76,'EPA Export Aggregation'!$D:$D,$A$1)*IF($A76="CH4",About!$D$58,IF($A76="N2O",About!$D$59,1))</f>
        <v>4.509778377E-4</v>
      </c>
      <c r="H76" s="121">
        <f>SUMIFS('EPA Export Aggregation'!K:K,'EPA Export Aggregation'!$A:$A,$B76,'EPA Export Aggregation'!$D:$D,$A$1)*IF($A76="CH4",About!$D$58,IF($A76="N2O",About!$D$59,1))</f>
        <v>5.667264965E-4</v>
      </c>
      <c r="I76" s="121">
        <f>SUMIFS('EPA Export Aggregation'!L:L,'EPA Export Aggregation'!$A:$A,$B76,'EPA Export Aggregation'!$D:$D,$A$1)*IF($A76="CH4",About!$D$58,IF($A76="N2O",About!$D$59,1))</f>
        <v>6.2932881189999999E-4</v>
      </c>
      <c r="J76" s="121">
        <f>SUMIFS('EPA Export Aggregation'!M:M,'EPA Export Aggregation'!$A:$A,$B76,'EPA Export Aggregation'!$D:$D,$A$1)*IF($A76="CH4",About!$D$58,IF($A76="N2O",About!$D$59,1))</f>
        <v>6.6507495239999999E-4</v>
      </c>
      <c r="K76" s="121">
        <f>SUMIFS('EPA Export Aggregation'!N:N,'EPA Export Aggregation'!$A:$A,$B76,'EPA Export Aggregation'!$D:$D,$A$1)*IF($A76="CH4",About!$D$58,IF($A76="N2O",About!$D$59,1))</f>
        <v>8.1549836699999995E-4</v>
      </c>
      <c r="L76" s="121">
        <f>SUMIFS('EPA Export Aggregation'!O:O,'EPA Export Aggregation'!$A:$A,$B76,'EPA Export Aggregation'!$D:$D,$A$1)*IF($A76="CH4",About!$D$58,IF($A76="N2O",About!$D$59,1))</f>
        <v>8.2753480060000003E-4</v>
      </c>
      <c r="M76" s="121">
        <f>SUMIFS('EPA Export Aggregation'!P:P,'EPA Export Aggregation'!$A:$A,$B76,'EPA Export Aggregation'!$D:$D,$A$1)*IF($A76="CH4",About!$D$58,IF($A76="N2O",About!$D$59,1))</f>
        <v>5.0395641579999997E-4</v>
      </c>
      <c r="N76" s="121">
        <f>SUMIFS('EPA Export Aggregation'!Q:Q,'EPA Export Aggregation'!$A:$A,$B76,'EPA Export Aggregation'!$D:$D,$A$1)*IF($A76="CH4",About!$D$58,IF($A76="N2O",About!$D$59,1))</f>
        <v>3.3488481950000001E-4</v>
      </c>
      <c r="O76" s="121">
        <f>SUMIFS('EPA Export Aggregation'!R:R,'EPA Export Aggregation'!$A:$A,$B76,'EPA Export Aggregation'!$D:$D,$A$1)*IF($A76="CH4",About!$D$58,IF($A76="N2O",About!$D$59,1))</f>
        <v>3.201534595E-4</v>
      </c>
      <c r="P76" s="121">
        <f>SUMIFS('EPA Export Aggregation'!S:S,'EPA Export Aggregation'!$A:$A,$B76,'EPA Export Aggregation'!$D:$D,$A$1)*IF($A76="CH4",About!$D$58,IF($A76="N2O",About!$D$59,1))</f>
        <v>3.347778453E-4</v>
      </c>
      <c r="Q76" s="121">
        <f>SUMIFS('EPA Export Aggregation'!T:T,'EPA Export Aggregation'!$A:$A,$B76,'EPA Export Aggregation'!$D:$D,$A$1)*IF($A76="CH4",About!$D$58,IF($A76="N2O",About!$D$59,1))</f>
        <v>3.3332203080000002E-4</v>
      </c>
      <c r="R76" s="121">
        <f>SUMIFS('EPA Export Aggregation'!U:U,'EPA Export Aggregation'!$A:$A,$B76,'EPA Export Aggregation'!$D:$D,$A$1)*IF($A76="CH4",About!$D$58,IF($A76="N2O",About!$D$59,1))</f>
        <v>3.1997413629999998E-4</v>
      </c>
      <c r="S76" s="121">
        <f>SUMIFS('EPA Export Aggregation'!V:V,'EPA Export Aggregation'!$A:$A,$B76,'EPA Export Aggregation'!$D:$D,$A$1)*IF($A76="CH4",About!$D$58,IF($A76="N2O",About!$D$59,1))</f>
        <v>3.8095567999999998E-4</v>
      </c>
      <c r="T76" s="121">
        <f>SUMIFS('EPA Export Aggregation'!W:W,'EPA Export Aggregation'!$A:$A,$B76,'EPA Export Aggregation'!$D:$D,$A$1)*IF($A76="CH4",About!$D$58,IF($A76="N2O",About!$D$59,1))</f>
        <v>3.7071316479999998E-4</v>
      </c>
      <c r="U76" s="121">
        <f>SUMIFS('EPA Export Aggregation'!X:X,'EPA Export Aggregation'!$A:$A,$B76,'EPA Export Aggregation'!$D:$D,$A$1)*IF($A76="CH4",About!$D$58,IF($A76="N2O",About!$D$59,1))</f>
        <v>3.5038224590000001E-4</v>
      </c>
      <c r="V76" s="121">
        <f>SUMIFS('EPA Export Aggregation'!Y:Y,'EPA Export Aggregation'!$A:$A,$B76,'EPA Export Aggregation'!$D:$D,$A$1)*IF($A76="CH4",About!$D$58,IF($A76="N2O",About!$D$59,1))</f>
        <v>2.6890548929999999E-4</v>
      </c>
      <c r="W76" s="121">
        <f>SUMIFS('EPA Export Aggregation'!Z:Z,'EPA Export Aggregation'!$A:$A,$B76,'EPA Export Aggregation'!$D:$D,$A$1)*IF($A76="CH4",About!$D$58,IF($A76="N2O",About!$D$59,1))</f>
        <v>3.5925175289999999E-4</v>
      </c>
      <c r="X76" s="121">
        <f>SUMIFS('EPA Export Aggregation'!AA:AA,'EPA Export Aggregation'!$A:$A,$B76,'EPA Export Aggregation'!$D:$D,$A$1)*IF($A76="CH4",About!$D$58,IF($A76="N2O",About!$D$59,1))</f>
        <v>9.0933427686000004E-3</v>
      </c>
      <c r="Y76" s="121">
        <f>SUMIFS('EPA Export Aggregation'!AB:AB,'EPA Export Aggregation'!$A:$A,$B76,'EPA Export Aggregation'!$D:$D,$A$1)*IF($A76="CH4",About!$D$58,IF($A76="N2O",About!$D$59,1))</f>
        <v>9.8954879899000002E-3</v>
      </c>
      <c r="Z76" s="121">
        <f>SUMIFS('EPA Export Aggregation'!AC:AC,'EPA Export Aggregation'!$A:$A,$B76,'EPA Export Aggregation'!$D:$D,$A$1)*IF($A76="CH4",About!$D$58,IF($A76="N2O",About!$D$59,1))</f>
        <v>3.660021838E-4</v>
      </c>
      <c r="AA76" s="121">
        <f>SUMIFS('EPA Export Aggregation'!AD:AD,'EPA Export Aggregation'!$A:$A,$B76,'EPA Export Aggregation'!$D:$D,$A$1)*IF($A76="CH4",About!$D$58,IF($A76="N2O",About!$D$59,1))</f>
        <v>4.4334183300000002E-5</v>
      </c>
      <c r="AB76" s="121">
        <f>SUMIFS('EPA Export Aggregation'!AE:AE,'EPA Export Aggregation'!$A:$A,$B76,'EPA Export Aggregation'!$D:$D,$A$1)*IF($A76="CH4",About!$D$58,IF($A76="N2O",About!$D$59,1))</f>
        <v>6.1861777200000005E-5</v>
      </c>
      <c r="AC76" s="121">
        <f>SUMIFS('EPA Export Aggregation'!AF:AF,'EPA Export Aggregation'!$A:$A,$B76,'EPA Export Aggregation'!$D:$D,$A$1)*IF($A76="CH4",About!$D$58,IF($A76="N2O",About!$D$59,1))</f>
        <v>1.8057655959999999E-4</v>
      </c>
      <c r="AD76" s="121">
        <f>SUMIFS('EPA Export Aggregation'!AG:AG,'EPA Export Aggregation'!$A:$A,$B76,'EPA Export Aggregation'!$D:$D,$A$1)*IF($A76="CH4",About!$D$58,IF($A76="N2O",About!$D$59,1))</f>
        <v>2.3821609041999999E-3</v>
      </c>
      <c r="AE76" s="121">
        <f>SUMIFS('EPA Export Aggregation'!AH:AH,'EPA Export Aggregation'!$A:$A,$B76,'EPA Export Aggregation'!$D:$D,$A$1)*IF($A76="CH4",About!$D$58,IF($A76="N2O",About!$D$59,1))</f>
        <v>5.5571072500000002E-5</v>
      </c>
      <c r="AF76" s="121">
        <f>SUMIFS('EPA Export Aggregation'!AI:AI,'EPA Export Aggregation'!$A:$A,$B76,'EPA Export Aggregation'!$D:$D,$A$1)*IF($A76="CH4",About!$D$58,IF($A76="N2O",About!$D$59,1))</f>
        <v>4.6633847599999999E-5</v>
      </c>
      <c r="AG76" s="121">
        <f>SUMIFS('EPA Export Aggregation'!AJ:AJ,'EPA Export Aggregation'!$A:$A,$B76,'EPA Export Aggregation'!$D:$D,$A$1)*IF($A76="CH4",About!$D$58,IF($A76="N2O",About!$D$59,1))</f>
        <v>4.7795857000000003E-5</v>
      </c>
      <c r="AH76" s="121">
        <f>SUMIFS('EPA Export Aggregation'!AK:AK,'EPA Export Aggregation'!$A:$A,$B76,'EPA Export Aggregation'!$D:$D,$A$1)*IF($A76="CH4",About!$D$58,IF($A76="N2O",About!$D$59,1))</f>
        <v>5.0028828400000001E-5</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2.1817122580260002</v>
      </c>
      <c r="D79" s="121">
        <f>SUMIFS('EPA Export Aggregation'!G:G,'EPA Export Aggregation'!$A:$A,$B79,'EPA Export Aggregation'!$D:$D,$A$1)*IF($A79="CH4",About!$D$58,IF($A79="N2O",About!$D$59,1))</f>
        <v>0.62944418791500001</v>
      </c>
      <c r="E79" s="121">
        <f>SUMIFS('EPA Export Aggregation'!H:H,'EPA Export Aggregation'!$A:$A,$B79,'EPA Export Aggregation'!$D:$D,$A$1)*IF($A79="CH4",About!$D$58,IF($A79="N2O",About!$D$59,1))</f>
        <v>0.50743575147599995</v>
      </c>
      <c r="F79" s="121">
        <f>SUMIFS('EPA Export Aggregation'!I:I,'EPA Export Aggregation'!$A:$A,$B79,'EPA Export Aggregation'!$D:$D,$A$1)*IF($A79="CH4",About!$D$58,IF($A79="N2O",About!$D$59,1))</f>
        <v>0.55541147756099996</v>
      </c>
      <c r="G79" s="121">
        <f>SUMIFS('EPA Export Aggregation'!J:J,'EPA Export Aggregation'!$A:$A,$B79,'EPA Export Aggregation'!$D:$D,$A$1)*IF($A79="CH4",About!$D$58,IF($A79="N2O",About!$D$59,1))</f>
        <v>0.50077550831399997</v>
      </c>
      <c r="H79" s="121">
        <f>SUMIFS('EPA Export Aggregation'!K:K,'EPA Export Aggregation'!$A:$A,$B79,'EPA Export Aggregation'!$D:$D,$A$1)*IF($A79="CH4",About!$D$58,IF($A79="N2O",About!$D$59,1))</f>
        <v>0.51366670187999997</v>
      </c>
      <c r="I79" s="121">
        <f>SUMIFS('EPA Export Aggregation'!L:L,'EPA Export Aggregation'!$A:$A,$B79,'EPA Export Aggregation'!$D:$D,$A$1)*IF($A79="CH4",About!$D$58,IF($A79="N2O",About!$D$59,1))</f>
        <v>0.31463563649100001</v>
      </c>
      <c r="J79" s="121">
        <f>SUMIFS('EPA Export Aggregation'!M:M,'EPA Export Aggregation'!$A:$A,$B79,'EPA Export Aggregation'!$D:$D,$A$1)*IF($A79="CH4",About!$D$58,IF($A79="N2O",About!$D$59,1))</f>
        <v>0.33422158687499998</v>
      </c>
      <c r="K79" s="121">
        <f>SUMIFS('EPA Export Aggregation'!N:N,'EPA Export Aggregation'!$A:$A,$B79,'EPA Export Aggregation'!$D:$D,$A$1)*IF($A79="CH4",About!$D$58,IF($A79="N2O",About!$D$59,1))</f>
        <v>0.24129313983</v>
      </c>
      <c r="L79" s="121">
        <f>SUMIFS('EPA Export Aggregation'!O:O,'EPA Export Aggregation'!$A:$A,$B79,'EPA Export Aggregation'!$D:$D,$A$1)*IF($A79="CH4",About!$D$58,IF($A79="N2O",About!$D$59,1))</f>
        <v>0.27369629379900001</v>
      </c>
      <c r="M79" s="121">
        <f>SUMIFS('EPA Export Aggregation'!P:P,'EPA Export Aggregation'!$A:$A,$B79,'EPA Export Aggregation'!$D:$D,$A$1)*IF($A79="CH4",About!$D$58,IF($A79="N2O",About!$D$59,1))</f>
        <v>0.31540562641800002</v>
      </c>
      <c r="N79" s="121">
        <f>SUMIFS('EPA Export Aggregation'!Q:Q,'EPA Export Aggregation'!$A:$A,$B79,'EPA Export Aggregation'!$D:$D,$A$1)*IF($A79="CH4",About!$D$58,IF($A79="N2O",About!$D$59,1))</f>
        <v>0.369271834041</v>
      </c>
      <c r="O79" s="121">
        <f>SUMIFS('EPA Export Aggregation'!R:R,'EPA Export Aggregation'!$A:$A,$B79,'EPA Export Aggregation'!$D:$D,$A$1)*IF($A79="CH4",About!$D$58,IF($A79="N2O",About!$D$59,1))</f>
        <v>0.32961160690500002</v>
      </c>
      <c r="P79" s="121">
        <f>SUMIFS('EPA Export Aggregation'!S:S,'EPA Export Aggregation'!$A:$A,$B79,'EPA Export Aggregation'!$D:$D,$A$1)*IF($A79="CH4",About!$D$58,IF($A79="N2O",About!$D$59,1))</f>
        <v>0.37056680220900001</v>
      </c>
      <c r="Q79" s="121">
        <f>SUMIFS('EPA Export Aggregation'!T:T,'EPA Export Aggregation'!$A:$A,$B79,'EPA Export Aggregation'!$D:$D,$A$1)*IF($A79="CH4",About!$D$58,IF($A79="N2O",About!$D$59,1))</f>
        <v>0.27222416362200003</v>
      </c>
      <c r="R79" s="121">
        <f>SUMIFS('EPA Export Aggregation'!U:U,'EPA Export Aggregation'!$A:$A,$B79,'EPA Export Aggregation'!$D:$D,$A$1)*IF($A79="CH4",About!$D$58,IF($A79="N2O",About!$D$59,1))</f>
        <v>0.35337489737700001</v>
      </c>
      <c r="S79" s="121">
        <f>SUMIFS('EPA Export Aggregation'!V:V,'EPA Export Aggregation'!$A:$A,$B79,'EPA Export Aggregation'!$D:$D,$A$1)*IF($A79="CH4",About!$D$58,IF($A79="N2O",About!$D$59,1))</f>
        <v>0.21990244249800001</v>
      </c>
      <c r="T79" s="121">
        <f>SUMIFS('EPA Export Aggregation'!W:W,'EPA Export Aggregation'!$A:$A,$B79,'EPA Export Aggregation'!$D:$D,$A$1)*IF($A79="CH4",About!$D$58,IF($A79="N2O",About!$D$59,1))</f>
        <v>0.16265214737100001</v>
      </c>
      <c r="U79" s="121">
        <f>SUMIFS('EPA Export Aggregation'!X:X,'EPA Export Aggregation'!$A:$A,$B79,'EPA Export Aggregation'!$D:$D,$A$1)*IF($A79="CH4",About!$D$58,IF($A79="N2O",About!$D$59,1))</f>
        <v>0.123134356662</v>
      </c>
      <c r="V79" s="121">
        <f>SUMIFS('EPA Export Aggregation'!Y:Y,'EPA Export Aggregation'!$A:$A,$B79,'EPA Export Aggregation'!$D:$D,$A$1)*IF($A79="CH4",About!$D$58,IF($A79="N2O",About!$D$59,1))</f>
        <v>0.31952419460999998</v>
      </c>
      <c r="W79" s="121">
        <f>SUMIFS('EPA Export Aggregation'!Z:Z,'EPA Export Aggregation'!$A:$A,$B79,'EPA Export Aggregation'!$D:$D,$A$1)*IF($A79="CH4",About!$D$58,IF($A79="N2O",About!$D$59,1))</f>
        <v>0.18075553550099999</v>
      </c>
      <c r="X79" s="121">
        <f>SUMIFS('EPA Export Aggregation'!AA:AA,'EPA Export Aggregation'!$A:$A,$B79,'EPA Export Aggregation'!$D:$D,$A$1)*IF($A79="CH4",About!$D$58,IF($A79="N2O",About!$D$59,1))</f>
        <v>0.131462082831</v>
      </c>
      <c r="Y79" s="121">
        <f>SUMIFS('EPA Export Aggregation'!AB:AB,'EPA Export Aggregation'!$A:$A,$B79,'EPA Export Aggregation'!$D:$D,$A$1)*IF($A79="CH4",About!$D$58,IF($A79="N2O",About!$D$59,1))</f>
        <v>0.233345220273</v>
      </c>
      <c r="Z79" s="121">
        <f>SUMIFS('EPA Export Aggregation'!AC:AC,'EPA Export Aggregation'!$A:$A,$B79,'EPA Export Aggregation'!$D:$D,$A$1)*IF($A79="CH4",About!$D$58,IF($A79="N2O",About!$D$59,1))</f>
        <v>0.23667692991</v>
      </c>
      <c r="AA79" s="121">
        <f>SUMIFS('EPA Export Aggregation'!AD:AD,'EPA Export Aggregation'!$A:$A,$B79,'EPA Export Aggregation'!$D:$D,$A$1)*IF($A79="CH4",About!$D$58,IF($A79="N2O",About!$D$59,1))</f>
        <v>0.25919142074399998</v>
      </c>
      <c r="AB79" s="121">
        <f>SUMIFS('EPA Export Aggregation'!AE:AE,'EPA Export Aggregation'!$A:$A,$B79,'EPA Export Aggregation'!$D:$D,$A$1)*IF($A79="CH4",About!$D$58,IF($A79="N2O",About!$D$59,1))</f>
        <v>0.36121850071200001</v>
      </c>
      <c r="AC79" s="121">
        <f>SUMIFS('EPA Export Aggregation'!AF:AF,'EPA Export Aggregation'!$A:$A,$B79,'EPA Export Aggregation'!$D:$D,$A$1)*IF($A79="CH4",About!$D$58,IF($A79="N2O",About!$D$59,1))</f>
        <v>3.1979441070000003E-2</v>
      </c>
      <c r="AD79" s="121">
        <f>SUMIFS('EPA Export Aggregation'!AG:AG,'EPA Export Aggregation'!$A:$A,$B79,'EPA Export Aggregation'!$D:$D,$A$1)*IF($A79="CH4",About!$D$58,IF($A79="N2O",About!$D$59,1))</f>
        <v>0</v>
      </c>
      <c r="AE79" s="121">
        <f>SUMIFS('EPA Export Aggregation'!AH:AH,'EPA Export Aggregation'!$A:$A,$B79,'EPA Export Aggregation'!$D:$D,$A$1)*IF($A79="CH4",About!$D$58,IF($A79="N2O",About!$D$59,1))</f>
        <v>8.4513488888999996E-2</v>
      </c>
      <c r="AF79" s="121">
        <f>SUMIFS('EPA Export Aggregation'!AI:AI,'EPA Export Aggregation'!$A:$A,$B79,'EPA Export Aggregation'!$D:$D,$A$1)*IF($A79="CH4",About!$D$58,IF($A79="N2O",About!$D$59,1))</f>
        <v>0.22377398399099999</v>
      </c>
      <c r="AG79" s="121">
        <f>SUMIFS('EPA Export Aggregation'!AJ:AJ,'EPA Export Aggregation'!$A:$A,$B79,'EPA Export Aggregation'!$D:$D,$A$1)*IF($A79="CH4",About!$D$58,IF($A79="N2O",About!$D$59,1))</f>
        <v>0.108134765976</v>
      </c>
      <c r="AH79" s="121">
        <f>SUMIFS('EPA Export Aggregation'!AK:AK,'EPA Export Aggregation'!$A:$A,$B79,'EPA Export Aggregation'!$D:$D,$A$1)*IF($A79="CH4",About!$D$58,IF($A79="N2O",About!$D$59,1))</f>
        <v>0.113462804505</v>
      </c>
    </row>
    <row r="80" spans="1:34" x14ac:dyDescent="0.25">
      <c r="A80" s="119" t="s">
        <v>2026</v>
      </c>
      <c r="B80" s="120" t="s">
        <v>2033</v>
      </c>
      <c r="C80" s="121">
        <f>SUMIFS('EPA Export Aggregation'!F:F,'EPA Export Aggregation'!$A:$A,$B80,'EPA Export Aggregation'!$D:$D,$A$1)*IF($A80="CH4",About!$D$58,IF($A80="N2O",About!$D$59,1))</f>
        <v>4.5977266339754996E-3</v>
      </c>
      <c r="D80" s="121">
        <f>SUMIFS('EPA Export Aggregation'!G:G,'EPA Export Aggregation'!$A:$A,$B80,'EPA Export Aggregation'!$D:$D,$A$1)*IF($A80="CH4",About!$D$58,IF($A80="N2O",About!$D$59,1))</f>
        <v>4.5977266339754996E-3</v>
      </c>
      <c r="E80" s="121">
        <f>SUMIFS('EPA Export Aggregation'!H:H,'EPA Export Aggregation'!$A:$A,$B80,'EPA Export Aggregation'!$D:$D,$A$1)*IF($A80="CH4",About!$D$58,IF($A80="N2O",About!$D$59,1))</f>
        <v>4.5977266339754996E-3</v>
      </c>
      <c r="F80" s="121">
        <f>SUMIFS('EPA Export Aggregation'!I:I,'EPA Export Aggregation'!$A:$A,$B80,'EPA Export Aggregation'!$D:$D,$A$1)*IF($A80="CH4",About!$D$58,IF($A80="N2O",About!$D$59,1))</f>
        <v>5.7471587385196001E-3</v>
      </c>
      <c r="G80" s="121">
        <f>SUMIFS('EPA Export Aggregation'!J:J,'EPA Export Aggregation'!$A:$A,$B80,'EPA Export Aggregation'!$D:$D,$A$1)*IF($A80="CH4",About!$D$58,IF($A80="N2O",About!$D$59,1))</f>
        <v>6.3218745671915003E-3</v>
      </c>
      <c r="H80" s="121">
        <f>SUMIFS('EPA Export Aggregation'!K:K,'EPA Export Aggregation'!$A:$A,$B80,'EPA Export Aggregation'!$D:$D,$A$1)*IF($A80="CH4",About!$D$58,IF($A80="N2O",About!$D$59,1))</f>
        <v>7.9444510011238006E-3</v>
      </c>
      <c r="I80" s="121">
        <f>SUMIFS('EPA Export Aggregation'!L:L,'EPA Export Aggregation'!$A:$A,$B80,'EPA Export Aggregation'!$D:$D,$A$1)*IF($A80="CH4",About!$D$58,IF($A80="N2O",About!$D$59,1))</f>
        <v>8.8220190412444006E-3</v>
      </c>
      <c r="J80" s="121">
        <f>SUMIFS('EPA Export Aggregation'!M:M,'EPA Export Aggregation'!$A:$A,$B80,'EPA Export Aggregation'!$D:$D,$A$1)*IF($A80="CH4",About!$D$58,IF($A80="N2O",About!$D$59,1))</f>
        <v>9.3231102342560008E-3</v>
      </c>
      <c r="K80" s="121">
        <f>SUMIFS('EPA Export Aggregation'!N:N,'EPA Export Aggregation'!$A:$A,$B80,'EPA Export Aggregation'!$D:$D,$A$1)*IF($A80="CH4",About!$D$58,IF($A80="N2O",About!$D$59,1))</f>
        <v>1.14317738593876E-2</v>
      </c>
      <c r="L80" s="121">
        <f>SUMIFS('EPA Export Aggregation'!O:O,'EPA Export Aggregation'!$A:$A,$B80,'EPA Export Aggregation'!$D:$D,$A$1)*IF($A80="CH4",About!$D$58,IF($A80="N2O",About!$D$59,1))</f>
        <v>1.1600501223126201E-2</v>
      </c>
      <c r="M80" s="121">
        <f>SUMIFS('EPA Export Aggregation'!P:P,'EPA Export Aggregation'!$A:$A,$B80,'EPA Export Aggregation'!$D:$D,$A$1)*IF($A80="CH4",About!$D$58,IF($A80="N2O",About!$D$59,1))</f>
        <v>9.8944310150301008E-3</v>
      </c>
      <c r="N80" s="121">
        <f>SUMIFS('EPA Export Aggregation'!Q:Q,'EPA Export Aggregation'!$A:$A,$B80,'EPA Export Aggregation'!$D:$D,$A$1)*IF($A80="CH4",About!$D$58,IF($A80="N2O",About!$D$59,1))</f>
        <v>6.9634447202925002E-3</v>
      </c>
      <c r="O80" s="121">
        <f>SUMIFS('EPA Export Aggregation'!R:R,'EPA Export Aggregation'!$A:$A,$B80,'EPA Export Aggregation'!$D:$D,$A$1)*IF($A80="CH4",About!$D$58,IF($A80="N2O",About!$D$59,1))</f>
        <v>6.8214952464502997E-3</v>
      </c>
      <c r="P80" s="121">
        <f>SUMIFS('EPA Export Aggregation'!S:S,'EPA Export Aggregation'!$A:$A,$B80,'EPA Export Aggregation'!$D:$D,$A$1)*IF($A80="CH4",About!$D$58,IF($A80="N2O",About!$D$59,1))</f>
        <v>6.2367377376970996E-3</v>
      </c>
      <c r="Q80" s="121">
        <f>SUMIFS('EPA Export Aggregation'!T:T,'EPA Export Aggregation'!$A:$A,$B80,'EPA Export Aggregation'!$D:$D,$A$1)*IF($A80="CH4",About!$D$58,IF($A80="N2O",About!$D$59,1))</f>
        <v>5.7929394633829999E-3</v>
      </c>
      <c r="R80" s="121">
        <f>SUMIFS('EPA Export Aggregation'!U:U,'EPA Export Aggregation'!$A:$A,$B80,'EPA Export Aggregation'!$D:$D,$A$1)*IF($A80="CH4",About!$D$58,IF($A80="N2O",About!$D$59,1))</f>
        <v>5.3374184531850997E-3</v>
      </c>
      <c r="S80" s="121">
        <f>SUMIFS('EPA Export Aggregation'!V:V,'EPA Export Aggregation'!$A:$A,$B80,'EPA Export Aggregation'!$D:$D,$A$1)*IF($A80="CH4",About!$D$58,IF($A80="N2O",About!$D$59,1))</f>
        <v>5.7025909562402003E-3</v>
      </c>
      <c r="T80" s="121">
        <f>SUMIFS('EPA Export Aggregation'!W:W,'EPA Export Aggregation'!$A:$A,$B80,'EPA Export Aggregation'!$D:$D,$A$1)*IF($A80="CH4",About!$D$58,IF($A80="N2O",About!$D$59,1))</f>
        <v>5.4492001930421998E-3</v>
      </c>
      <c r="U80" s="121">
        <f>SUMIFS('EPA Export Aggregation'!X:X,'EPA Export Aggregation'!$A:$A,$B80,'EPA Export Aggregation'!$D:$D,$A$1)*IF($A80="CH4",About!$D$58,IF($A80="N2O",About!$D$59,1))</f>
        <v>4.952056754366E-3</v>
      </c>
      <c r="V80" s="121">
        <f>SUMIFS('EPA Export Aggregation'!Y:Y,'EPA Export Aggregation'!$A:$A,$B80,'EPA Export Aggregation'!$D:$D,$A$1)*IF($A80="CH4",About!$D$58,IF($A80="N2O",About!$D$59,1))</f>
        <v>3.3968493429484001E-3</v>
      </c>
      <c r="W80" s="121">
        <f>SUMIFS('EPA Export Aggregation'!Z:Z,'EPA Export Aggregation'!$A:$A,$B80,'EPA Export Aggregation'!$D:$D,$A$1)*IF($A80="CH4",About!$D$58,IF($A80="N2O",About!$D$59,1))</f>
        <v>4.5657718965845997E-3</v>
      </c>
      <c r="X80" s="121">
        <f>SUMIFS('EPA Export Aggregation'!AA:AA,'EPA Export Aggregation'!$A:$A,$B80,'EPA Export Aggregation'!$D:$D,$A$1)*IF($A80="CH4",About!$D$58,IF($A80="N2O",About!$D$59,1))</f>
        <v>7.5100313538222002E-3</v>
      </c>
      <c r="Y80" s="121">
        <f>SUMIFS('EPA Export Aggregation'!AB:AB,'EPA Export Aggregation'!$A:$A,$B80,'EPA Export Aggregation'!$D:$D,$A$1)*IF($A80="CH4",About!$D$58,IF($A80="N2O",About!$D$59,1))</f>
        <v>7.3517788163248001E-3</v>
      </c>
      <c r="Z80" s="121">
        <f>SUMIFS('EPA Export Aggregation'!AC:AC,'EPA Export Aggregation'!$A:$A,$B80,'EPA Export Aggregation'!$D:$D,$A$1)*IF($A80="CH4",About!$D$58,IF($A80="N2O",About!$D$59,1))</f>
        <v>3.9781991334983001E-3</v>
      </c>
      <c r="AA80" s="121">
        <f>SUMIFS('EPA Export Aggregation'!AD:AD,'EPA Export Aggregation'!$A:$A,$B80,'EPA Export Aggregation'!$D:$D,$A$1)*IF($A80="CH4",About!$D$58,IF($A80="N2O",About!$D$59,1))</f>
        <v>6.3439989744136999E-3</v>
      </c>
      <c r="AB80" s="121">
        <f>SUMIFS('EPA Export Aggregation'!AE:AE,'EPA Export Aggregation'!$A:$A,$B80,'EPA Export Aggregation'!$D:$D,$A$1)*IF($A80="CH4",About!$D$58,IF($A80="N2O",About!$D$59,1))</f>
        <v>6.6844814092710996E-3</v>
      </c>
      <c r="AC80" s="121">
        <f>SUMIFS('EPA Export Aggregation'!AF:AF,'EPA Export Aggregation'!$A:$A,$B80,'EPA Export Aggregation'!$D:$D,$A$1)*IF($A80="CH4",About!$D$58,IF($A80="N2O",About!$D$59,1))</f>
        <v>5.2291023374234002E-3</v>
      </c>
      <c r="AD80" s="121">
        <f>SUMIFS('EPA Export Aggregation'!AG:AG,'EPA Export Aggregation'!$A:$A,$B80,'EPA Export Aggregation'!$D:$D,$A$1)*IF($A80="CH4",About!$D$58,IF($A80="N2O",About!$D$59,1))</f>
        <v>7.6385880942190002E-4</v>
      </c>
      <c r="AE80" s="121">
        <f>SUMIFS('EPA Export Aggregation'!AH:AH,'EPA Export Aggregation'!$A:$A,$B80,'EPA Export Aggregation'!$D:$D,$A$1)*IF($A80="CH4",About!$D$58,IF($A80="N2O",About!$D$59,1))</f>
        <v>6.4556345802790004E-4</v>
      </c>
      <c r="AF80" s="121">
        <f>SUMIFS('EPA Export Aggregation'!AI:AI,'EPA Export Aggregation'!$A:$A,$B80,'EPA Export Aggregation'!$D:$D,$A$1)*IF($A80="CH4",About!$D$58,IF($A80="N2O",About!$D$59,1))</f>
        <v>5.3658849419999999E-4</v>
      </c>
      <c r="AG80" s="121">
        <f>SUMIFS('EPA Export Aggregation'!AJ:AJ,'EPA Export Aggregation'!$A:$A,$B80,'EPA Export Aggregation'!$D:$D,$A$1)*IF($A80="CH4",About!$D$58,IF($A80="N2O",About!$D$59,1))</f>
        <v>4.1459274803419999E-4</v>
      </c>
      <c r="AH80" s="121">
        <f>SUMIFS('EPA Export Aggregation'!AK:AK,'EPA Export Aggregation'!$A:$A,$B80,'EPA Export Aggregation'!$D:$D,$A$1)*IF($A80="CH4",About!$D$58,IF($A80="N2O",About!$D$59,1))</f>
        <v>4.2570205062610002E-4</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9.2421270000000002E-4</v>
      </c>
      <c r="D84" s="121">
        <f>SUMIFS('EPA Export Aggregation'!G:G,'EPA Export Aggregation'!$A:$A,$B84,'EPA Export Aggregation'!$D:$D,$A$1)*IF($A84="CH4",About!$D$58,IF($A84="N2O",About!$D$59,1))</f>
        <v>9.2421270000000002E-4</v>
      </c>
      <c r="E84" s="121">
        <f>SUMIFS('EPA Export Aggregation'!H:H,'EPA Export Aggregation'!$A:$A,$B84,'EPA Export Aggregation'!$D:$D,$A$1)*IF($A84="CH4",About!$D$58,IF($A84="N2O",About!$D$59,1))</f>
        <v>9.2421270000000002E-4</v>
      </c>
      <c r="F84" s="121">
        <f>SUMIFS('EPA Export Aggregation'!I:I,'EPA Export Aggregation'!$A:$A,$B84,'EPA Export Aggregation'!$D:$D,$A$1)*IF($A84="CH4",About!$D$58,IF($A84="N2O",About!$D$59,1))</f>
        <v>1.1552647000000001E-3</v>
      </c>
      <c r="G84" s="121">
        <f>SUMIFS('EPA Export Aggregation'!J:J,'EPA Export Aggregation'!$A:$A,$B84,'EPA Export Aggregation'!$D:$D,$A$1)*IF($A84="CH4",About!$D$58,IF($A84="N2O",About!$D$59,1))</f>
        <v>1.2707907E-3</v>
      </c>
      <c r="H84" s="121">
        <f>SUMIFS('EPA Export Aggregation'!K:K,'EPA Export Aggregation'!$A:$A,$B84,'EPA Export Aggregation'!$D:$D,$A$1)*IF($A84="CH4",About!$D$58,IF($A84="N2O",About!$D$59,1))</f>
        <v>1.5969542499999999E-3</v>
      </c>
      <c r="I84" s="121">
        <f>SUMIFS('EPA Export Aggregation'!L:L,'EPA Export Aggregation'!$A:$A,$B84,'EPA Export Aggregation'!$D:$D,$A$1)*IF($A84="CH4",About!$D$58,IF($A84="N2O",About!$D$59,1))</f>
        <v>1.7733569999999999E-3</v>
      </c>
      <c r="J84" s="121">
        <f>SUMIFS('EPA Export Aggregation'!M:M,'EPA Export Aggregation'!$A:$A,$B84,'EPA Export Aggregation'!$D:$D,$A$1)*IF($A84="CH4",About!$D$58,IF($A84="N2O",About!$D$59,1))</f>
        <v>1.87408505E-3</v>
      </c>
      <c r="K84" s="121">
        <f>SUMIFS('EPA Export Aggregation'!N:N,'EPA Export Aggregation'!$A:$A,$B84,'EPA Export Aggregation'!$D:$D,$A$1)*IF($A84="CH4",About!$D$58,IF($A84="N2O",About!$D$59,1))</f>
        <v>2.2979569000000002E-3</v>
      </c>
      <c r="L84" s="121">
        <f>SUMIFS('EPA Export Aggregation'!O:O,'EPA Export Aggregation'!$A:$A,$B84,'EPA Export Aggregation'!$D:$D,$A$1)*IF($A84="CH4",About!$D$58,IF($A84="N2O",About!$D$59,1))</f>
        <v>2.3318744500000002E-3</v>
      </c>
      <c r="M84" s="121">
        <f>SUMIFS('EPA Export Aggregation'!P:P,'EPA Export Aggregation'!$A:$A,$B84,'EPA Export Aggregation'!$D:$D,$A$1)*IF($A84="CH4",About!$D$58,IF($A84="N2O",About!$D$59,1))</f>
        <v>1.88473995E-3</v>
      </c>
      <c r="N84" s="121">
        <f>SUMIFS('EPA Export Aggregation'!Q:Q,'EPA Export Aggregation'!$A:$A,$B84,'EPA Export Aggregation'!$D:$D,$A$1)*IF($A84="CH4",About!$D$58,IF($A84="N2O",About!$D$59,1))</f>
        <v>1.2814644000000001E-3</v>
      </c>
      <c r="O84" s="121">
        <f>SUMIFS('EPA Export Aggregation'!R:R,'EPA Export Aggregation'!$A:$A,$B84,'EPA Export Aggregation'!$D:$D,$A$1)*IF($A84="CH4",About!$D$58,IF($A84="N2O",About!$D$59,1))</f>
        <v>1.13744465E-3</v>
      </c>
      <c r="P84" s="121">
        <f>SUMIFS('EPA Export Aggregation'!S:S,'EPA Export Aggregation'!$A:$A,$B84,'EPA Export Aggregation'!$D:$D,$A$1)*IF($A84="CH4",About!$D$58,IF($A84="N2O",About!$D$59,1))</f>
        <v>1.37029205E-3</v>
      </c>
      <c r="Q84" s="121">
        <f>SUMIFS('EPA Export Aggregation'!T:T,'EPA Export Aggregation'!$A:$A,$B84,'EPA Export Aggregation'!$D:$D,$A$1)*IF($A84="CH4",About!$D$58,IF($A84="N2O",About!$D$59,1))</f>
        <v>1.3153889999999999E-3</v>
      </c>
      <c r="R84" s="121">
        <f>SUMIFS('EPA Export Aggregation'!U:U,'EPA Export Aggregation'!$A:$A,$B84,'EPA Export Aggregation'!$D:$D,$A$1)*IF($A84="CH4",About!$D$58,IF($A84="N2O",About!$D$59,1))</f>
        <v>1.43037685E-3</v>
      </c>
      <c r="S84" s="121">
        <f>SUMIFS('EPA Export Aggregation'!V:V,'EPA Export Aggregation'!$A:$A,$B84,'EPA Export Aggregation'!$D:$D,$A$1)*IF($A84="CH4",About!$D$58,IF($A84="N2O",About!$D$59,1))</f>
        <v>1.38904505E-3</v>
      </c>
      <c r="T84" s="121">
        <f>SUMIFS('EPA Export Aggregation'!W:W,'EPA Export Aggregation'!$A:$A,$B84,'EPA Export Aggregation'!$D:$D,$A$1)*IF($A84="CH4",About!$D$58,IF($A84="N2O",About!$D$59,1))</f>
        <v>1.11758715E-3</v>
      </c>
      <c r="U84" s="121">
        <f>SUMIFS('EPA Export Aggregation'!X:X,'EPA Export Aggregation'!$A:$A,$B84,'EPA Export Aggregation'!$D:$D,$A$1)*IF($A84="CH4",About!$D$58,IF($A84="N2O",About!$D$59,1))</f>
        <v>1.02625675E-3</v>
      </c>
      <c r="V84" s="121">
        <f>SUMIFS('EPA Export Aggregation'!Y:Y,'EPA Export Aggregation'!$A:$A,$B84,'EPA Export Aggregation'!$D:$D,$A$1)*IF($A84="CH4",About!$D$58,IF($A84="N2O",About!$D$59,1))</f>
        <v>7.8416209999999996E-4</v>
      </c>
      <c r="W84" s="121">
        <f>SUMIFS('EPA Export Aggregation'!Z:Z,'EPA Export Aggregation'!$A:$A,$B84,'EPA Export Aggregation'!$D:$D,$A$1)*IF($A84="CH4",About!$D$58,IF($A84="N2O",About!$D$59,1))</f>
        <v>1.0252180500000001E-3</v>
      </c>
      <c r="X84" s="121">
        <f>SUMIFS('EPA Export Aggregation'!AA:AA,'EPA Export Aggregation'!$A:$A,$B84,'EPA Export Aggregation'!$D:$D,$A$1)*IF($A84="CH4",About!$D$58,IF($A84="N2O",About!$D$59,1))</f>
        <v>8.4028010000000003E-4</v>
      </c>
      <c r="Y84" s="121">
        <f>SUMIFS('EPA Export Aggregation'!AB:AB,'EPA Export Aggregation'!$A:$A,$B84,'EPA Export Aggregation'!$D:$D,$A$1)*IF($A84="CH4",About!$D$58,IF($A84="N2O",About!$D$59,1))</f>
        <v>8.8440369999999999E-4</v>
      </c>
      <c r="Z84" s="121">
        <f>SUMIFS('EPA Export Aggregation'!AC:AC,'EPA Export Aggregation'!$A:$A,$B84,'EPA Export Aggregation'!$D:$D,$A$1)*IF($A84="CH4",About!$D$58,IF($A84="N2O",About!$D$59,1))</f>
        <v>1.0234203E-3</v>
      </c>
      <c r="AA84" s="121">
        <f>SUMIFS('EPA Export Aggregation'!AD:AD,'EPA Export Aggregation'!$A:$A,$B84,'EPA Export Aggregation'!$D:$D,$A$1)*IF($A84="CH4",About!$D$58,IF($A84="N2O",About!$D$59,1))</f>
        <v>1.2781884999999999E-4</v>
      </c>
      <c r="AB84" s="121">
        <f>SUMIFS('EPA Export Aggregation'!AE:AE,'EPA Export Aggregation'!$A:$A,$B84,'EPA Export Aggregation'!$D:$D,$A$1)*IF($A84="CH4",About!$D$58,IF($A84="N2O",About!$D$59,1))</f>
        <v>1.7564605E-4</v>
      </c>
      <c r="AC84" s="121">
        <f>SUMIFS('EPA Export Aggregation'!AF:AF,'EPA Export Aggregation'!$A:$A,$B84,'EPA Export Aggregation'!$D:$D,$A$1)*IF($A84="CH4",About!$D$58,IF($A84="N2O",About!$D$59,1))</f>
        <v>2.1528115E-4</v>
      </c>
      <c r="AD84" s="121">
        <f>SUMIFS('EPA Export Aggregation'!AG:AG,'EPA Export Aggregation'!$A:$A,$B84,'EPA Export Aggregation'!$D:$D,$A$1)*IF($A84="CH4",About!$D$58,IF($A84="N2O",About!$D$59,1))</f>
        <v>1.9085525000000001E-4</v>
      </c>
      <c r="AE84" s="121">
        <f>SUMIFS('EPA Export Aggregation'!AH:AH,'EPA Export Aggregation'!$A:$A,$B84,'EPA Export Aggregation'!$D:$D,$A$1)*IF($A84="CH4",About!$D$58,IF($A84="N2O",About!$D$59,1))</f>
        <v>1.8877314999999999E-4</v>
      </c>
      <c r="AF84" s="121">
        <f>SUMIFS('EPA Export Aggregation'!AI:AI,'EPA Export Aggregation'!$A:$A,$B84,'EPA Export Aggregation'!$D:$D,$A$1)*IF($A84="CH4",About!$D$58,IF($A84="N2O",About!$D$59,1))</f>
        <v>1.8092885E-4</v>
      </c>
      <c r="AG84" s="121">
        <f>SUMIFS('EPA Export Aggregation'!AJ:AJ,'EPA Export Aggregation'!$A:$A,$B84,'EPA Export Aggregation'!$D:$D,$A$1)*IF($A84="CH4",About!$D$58,IF($A84="N2O",About!$D$59,1))</f>
        <v>2.1953464999999999E-4</v>
      </c>
      <c r="AH84" s="121">
        <f>SUMIFS('EPA Export Aggregation'!AK:AK,'EPA Export Aggregation'!$A:$A,$B84,'EPA Export Aggregation'!$D:$D,$A$1)*IF($A84="CH4",About!$D$58,IF($A84="N2O",About!$D$59,1))</f>
        <v>2.6716210000000002E-4</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8.1169759999999994E-5</v>
      </c>
      <c r="D87" s="121">
        <f>SUMIFS('EPA Export Aggregation'!$F:$F,'EPA Export Aggregation'!$A:$A,$B87,'EPA Export Aggregation'!$D:$D,$A$1)*IF($A87="CH4",About!$D$58,IF($A87="N2O",About!$D$59,1))</f>
        <v>8.1169759999999994E-5</v>
      </c>
      <c r="E87" s="121">
        <f>SUMIFS('EPA Export Aggregation'!$F:$F,'EPA Export Aggregation'!$A:$A,$B87,'EPA Export Aggregation'!$D:$D,$A$1)*IF($A87="CH4",About!$D$58,IF($A87="N2O",About!$D$59,1))</f>
        <v>8.1169759999999994E-5</v>
      </c>
      <c r="F87" s="121">
        <f>SUMIFS('EPA Export Aggregation'!$F:$F,'EPA Export Aggregation'!$A:$A,$B87,'EPA Export Aggregation'!$D:$D,$A$1)*IF($A87="CH4",About!$D$58,IF($A87="N2O",About!$D$59,1))</f>
        <v>8.1169759999999994E-5</v>
      </c>
      <c r="G87" s="121">
        <f>SUMIFS('EPA Export Aggregation'!$F:$F,'EPA Export Aggregation'!$A:$A,$B87,'EPA Export Aggregation'!$D:$D,$A$1)*IF($A87="CH4",About!$D$58,IF($A87="N2O",About!$D$59,1))</f>
        <v>8.1169759999999994E-5</v>
      </c>
      <c r="H87" s="121">
        <f>SUMIFS('EPA Export Aggregation'!$F:$F,'EPA Export Aggregation'!$A:$A,$B87,'EPA Export Aggregation'!$D:$D,$A$1)*IF($A87="CH4",About!$D$58,IF($A87="N2O",About!$D$59,1))</f>
        <v>8.1169759999999994E-5</v>
      </c>
      <c r="I87" s="121">
        <f>SUMIFS('EPA Export Aggregation'!$F:$F,'EPA Export Aggregation'!$A:$A,$B87,'EPA Export Aggregation'!$D:$D,$A$1)*IF($A87="CH4",About!$D$58,IF($A87="N2O",About!$D$59,1))</f>
        <v>8.1169759999999994E-5</v>
      </c>
      <c r="J87" s="121">
        <f>SUMIFS('EPA Export Aggregation'!$F:$F,'EPA Export Aggregation'!$A:$A,$B87,'EPA Export Aggregation'!$D:$D,$A$1)*IF($A87="CH4",About!$D$58,IF($A87="N2O",About!$D$59,1))</f>
        <v>8.1169759999999994E-5</v>
      </c>
      <c r="K87" s="121">
        <f>SUMIFS('EPA Export Aggregation'!$F:$F,'EPA Export Aggregation'!$A:$A,$B87,'EPA Export Aggregation'!$D:$D,$A$1)*IF($A87="CH4",About!$D$58,IF($A87="N2O",About!$D$59,1))</f>
        <v>8.1169759999999994E-5</v>
      </c>
      <c r="L87" s="121">
        <f>SUMIFS('EPA Export Aggregation'!$F:$F,'EPA Export Aggregation'!$A:$A,$B87,'EPA Export Aggregation'!$D:$D,$A$1)*IF($A87="CH4",About!$D$58,IF($A87="N2O",About!$D$59,1))</f>
        <v>8.1169759999999994E-5</v>
      </c>
      <c r="M87" s="121">
        <f>SUMIFS('EPA Export Aggregation'!$F:$F,'EPA Export Aggregation'!$A:$A,$B87,'EPA Export Aggregation'!$D:$D,$A$1)*IF($A87="CH4",About!$D$58,IF($A87="N2O",About!$D$59,1))</f>
        <v>8.1169759999999994E-5</v>
      </c>
      <c r="N87" s="121">
        <f>SUMIFS('EPA Export Aggregation'!$F:$F,'EPA Export Aggregation'!$A:$A,$B87,'EPA Export Aggregation'!$D:$D,$A$1)*IF($A87="CH4",About!$D$58,IF($A87="N2O",About!$D$59,1))</f>
        <v>8.1169759999999994E-5</v>
      </c>
      <c r="O87" s="121">
        <f>SUMIFS('EPA Export Aggregation'!$F:$F,'EPA Export Aggregation'!$A:$A,$B87,'EPA Export Aggregation'!$D:$D,$A$1)*IF($A87="CH4",About!$D$58,IF($A87="N2O",About!$D$59,1))</f>
        <v>8.1169759999999994E-5</v>
      </c>
      <c r="P87" s="121">
        <f>SUMIFS('EPA Export Aggregation'!$F:$F,'EPA Export Aggregation'!$A:$A,$B87,'EPA Export Aggregation'!$D:$D,$A$1)*IF($A87="CH4",About!$D$58,IF($A87="N2O",About!$D$59,1))</f>
        <v>8.1169759999999994E-5</v>
      </c>
      <c r="Q87" s="121">
        <f>SUMIFS('EPA Export Aggregation'!$F:$F,'EPA Export Aggregation'!$A:$A,$B87,'EPA Export Aggregation'!$D:$D,$A$1)*IF($A87="CH4",About!$D$58,IF($A87="N2O",About!$D$59,1))</f>
        <v>8.1169759999999994E-5</v>
      </c>
      <c r="R87" s="121">
        <f>SUMIFS('EPA Export Aggregation'!$F:$F,'EPA Export Aggregation'!$A:$A,$B87,'EPA Export Aggregation'!$D:$D,$A$1)*IF($A87="CH4",About!$D$58,IF($A87="N2O",About!$D$59,1))</f>
        <v>8.1169759999999994E-5</v>
      </c>
      <c r="S87" s="121">
        <f>SUMIFS('EPA Export Aggregation'!$F:$F,'EPA Export Aggregation'!$A:$A,$B87,'EPA Export Aggregation'!$D:$D,$A$1)*IF($A87="CH4",About!$D$58,IF($A87="N2O",About!$D$59,1))</f>
        <v>8.1169759999999994E-5</v>
      </c>
      <c r="T87" s="121">
        <f>SUMIFS('EPA Export Aggregation'!$F:$F,'EPA Export Aggregation'!$A:$A,$B87,'EPA Export Aggregation'!$D:$D,$A$1)*IF($A87="CH4",About!$D$58,IF($A87="N2O",About!$D$59,1))</f>
        <v>8.1169759999999994E-5</v>
      </c>
      <c r="U87" s="121">
        <f>SUMIFS('EPA Export Aggregation'!$F:$F,'EPA Export Aggregation'!$A:$A,$B87,'EPA Export Aggregation'!$D:$D,$A$1)*IF($A87="CH4",About!$D$58,IF($A87="N2O",About!$D$59,1))</f>
        <v>8.1169759999999994E-5</v>
      </c>
      <c r="V87" s="121">
        <f>SUMIFS('EPA Export Aggregation'!$F:$F,'EPA Export Aggregation'!$A:$A,$B87,'EPA Export Aggregation'!$D:$D,$A$1)*IF($A87="CH4",About!$D$58,IF($A87="N2O",About!$D$59,1))</f>
        <v>8.1169759999999994E-5</v>
      </c>
      <c r="W87" s="121">
        <f>SUMIFS('EPA Export Aggregation'!$F:$F,'EPA Export Aggregation'!$A:$A,$B87,'EPA Export Aggregation'!$D:$D,$A$1)*IF($A87="CH4",About!$D$58,IF($A87="N2O",About!$D$59,1))</f>
        <v>8.1169759999999994E-5</v>
      </c>
      <c r="X87" s="121">
        <f>SUMIFS('EPA Export Aggregation'!$F:$F,'EPA Export Aggregation'!$A:$A,$B87,'EPA Export Aggregation'!$D:$D,$A$1)*IF($A87="CH4",About!$D$58,IF($A87="N2O",About!$D$59,1))</f>
        <v>8.1169759999999994E-5</v>
      </c>
      <c r="Y87" s="121">
        <f>SUMIFS('EPA Export Aggregation'!$F:$F,'EPA Export Aggregation'!$A:$A,$B87,'EPA Export Aggregation'!$D:$D,$A$1)*IF($A87="CH4",About!$D$58,IF($A87="N2O",About!$D$59,1))</f>
        <v>8.1169759999999994E-5</v>
      </c>
      <c r="Z87" s="121">
        <f>SUMIFS('EPA Export Aggregation'!$F:$F,'EPA Export Aggregation'!$A:$A,$B87,'EPA Export Aggregation'!$D:$D,$A$1)*IF($A87="CH4",About!$D$58,IF($A87="N2O",About!$D$59,1))</f>
        <v>8.1169759999999994E-5</v>
      </c>
      <c r="AA87" s="121">
        <f>SUMIFS('EPA Export Aggregation'!$F:$F,'EPA Export Aggregation'!$A:$A,$B87,'EPA Export Aggregation'!$D:$D,$A$1)*IF($A87="CH4",About!$D$58,IF($A87="N2O",About!$D$59,1))</f>
        <v>8.1169759999999994E-5</v>
      </c>
      <c r="AB87" s="121">
        <f>SUMIFS('EPA Export Aggregation'!$F:$F,'EPA Export Aggregation'!$A:$A,$B87,'EPA Export Aggregation'!$D:$D,$A$1)*IF($A87="CH4",About!$D$58,IF($A87="N2O",About!$D$59,1))</f>
        <v>8.1169759999999994E-5</v>
      </c>
      <c r="AC87" s="121">
        <f>SUMIFS('EPA Export Aggregation'!$F:$F,'EPA Export Aggregation'!$A:$A,$B87,'EPA Export Aggregation'!$D:$D,$A$1)*IF($A87="CH4",About!$D$58,IF($A87="N2O",About!$D$59,1))</f>
        <v>8.1169759999999994E-5</v>
      </c>
      <c r="AD87" s="121">
        <f>SUMIFS('EPA Export Aggregation'!$F:$F,'EPA Export Aggregation'!$A:$A,$B87,'EPA Export Aggregation'!$D:$D,$A$1)*IF($A87="CH4",About!$D$58,IF($A87="N2O",About!$D$59,1))</f>
        <v>8.1169759999999994E-5</v>
      </c>
      <c r="AE87" s="121">
        <f>SUMIFS('EPA Export Aggregation'!$F:$F,'EPA Export Aggregation'!$A:$A,$B87,'EPA Export Aggregation'!$D:$D,$A$1)*IF($A87="CH4",About!$D$58,IF($A87="N2O",About!$D$59,1))</f>
        <v>8.1169759999999994E-5</v>
      </c>
      <c r="AF87" s="121">
        <f>SUMIFS('EPA Export Aggregation'!$F:$F,'EPA Export Aggregation'!$A:$A,$B87,'EPA Export Aggregation'!$D:$D,$A$1)*IF($A87="CH4",About!$D$58,IF($A87="N2O",About!$D$59,1))</f>
        <v>8.1169759999999994E-5</v>
      </c>
      <c r="AG87" s="121">
        <f>SUMIFS('EPA Export Aggregation'!$F:$F,'EPA Export Aggregation'!$A:$A,$B87,'EPA Export Aggregation'!$D:$D,$A$1)*IF($A87="CH4",About!$D$58,IF($A87="N2O",About!$D$59,1))</f>
        <v>8.1169759999999994E-5</v>
      </c>
      <c r="AH87" s="121">
        <f>SUMIFS('EPA Export Aggregation'!$F:$F,'EPA Export Aggregation'!$A:$A,$B87,'EPA Export Aggregation'!$D:$D,$A$1)*IF($A87="CH4",About!$D$58,IF($A87="N2O",About!$D$59,1))</f>
        <v>8.1169759999999994E-5</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2025-11-06T21:37:24Z</dcterms:modified>
</cp:coreProperties>
</file>