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elec\BCpUC\"/>
    </mc:Choice>
  </mc:AlternateContent>
  <xr:revisionPtr revIDLastSave="0" documentId="8_{5CE8DFCF-7446-4501-9B07-83AE767FAF47}" xr6:coauthVersionLast="47" xr6:coauthVersionMax="47" xr10:uidLastSave="{00000000-0000-0000-0000-000000000000}"/>
  <bookViews>
    <workbookView xWindow="4590" yWindow="4590" windowWidth="21600" windowHeight="12645" tabRatio="839" activeTab="4" xr2:uid="{00000000-000D-0000-FFFF-FFFF00000000}"/>
  </bookViews>
  <sheets>
    <sheet name="About" sheetId="2" r:id="rId1"/>
    <sheet name="NREL ATB 2024" sheetId="8" r:id="rId2"/>
    <sheet name="Balance of System Calculations" sheetId="5" r:id="rId3"/>
    <sheet name="BCpUC-energy" sheetId="3" r:id="rId4"/>
    <sheet name="BCpUC-power" sheetId="9" r:id="rId5"/>
    <sheet name="BBoSCaSoFYC" sheetId="4" r:id="rId6"/>
  </sheets>
  <definedNames>
    <definedName name="cpi_2020_to_2012">About!$A$51</definedName>
    <definedName name="cpi_2022_to_2021">About!$A$53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9" l="1"/>
  <c r="B2" i="3"/>
  <c r="B3" i="9"/>
  <c r="B4" i="3"/>
  <c r="B3" i="3"/>
  <c r="B2" i="9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  <c r="B2" i="4" s="1"/>
</calcChain>
</file>

<file path=xl/sharedStrings.xml><?xml version="1.0" encoding="utf-8"?>
<sst xmlns="http://schemas.openxmlformats.org/spreadsheetml/2006/main" count="346" uniqueCount="147">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</sst>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26" xfId="0" applyFont="1" applyFill="1" applyBorder="1" applyAlignment="1">
      <alignment horizont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10" fillId="0" borderId="72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31" workbookViewId="0">
      <selection activeCell="B52" sqref="B51:B52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146</v>
      </c>
      <c r="C1" s="142">
        <v>45528</v>
      </c>
    </row>
    <row r="2" spans="1:3" x14ac:dyDescent="0.25">
      <c r="A2" s="1" t="s">
        <v>142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68</v>
      </c>
    </row>
    <row r="19" spans="1:2" x14ac:dyDescent="0.25">
      <c r="B19" t="s">
        <v>48</v>
      </c>
    </row>
    <row r="20" spans="1:2" x14ac:dyDescent="0.25">
      <c r="B20" s="4">
        <v>2024</v>
      </c>
    </row>
    <row r="21" spans="1:2" x14ac:dyDescent="0.25">
      <c r="B21" t="s">
        <v>69</v>
      </c>
    </row>
    <row r="22" spans="1:2" x14ac:dyDescent="0.25">
      <c r="B22" s="3" t="s">
        <v>143</v>
      </c>
    </row>
    <row r="23" spans="1:2" x14ac:dyDescent="0.25">
      <c r="B23" t="s">
        <v>70</v>
      </c>
    </row>
    <row r="25" spans="1:2" x14ac:dyDescent="0.25">
      <c r="B25" s="2" t="s">
        <v>45</v>
      </c>
    </row>
    <row r="26" spans="1:2" x14ac:dyDescent="0.25">
      <c r="B26" t="s">
        <v>48</v>
      </c>
    </row>
    <row r="27" spans="1:2" x14ac:dyDescent="0.25">
      <c r="B27" s="4">
        <v>2018</v>
      </c>
    </row>
    <row r="28" spans="1:2" x14ac:dyDescent="0.25">
      <c r="B28" t="s">
        <v>49</v>
      </c>
    </row>
    <row r="29" spans="1:2" x14ac:dyDescent="0.25">
      <c r="B29" s="3" t="s">
        <v>46</v>
      </c>
    </row>
    <row r="30" spans="1:2" x14ac:dyDescent="0.25">
      <c r="B30" t="s">
        <v>47</v>
      </c>
    </row>
    <row r="32" spans="1:2" x14ac:dyDescent="0.25">
      <c r="A32" s="1" t="s">
        <v>14</v>
      </c>
    </row>
    <row r="33" spans="1:2" x14ac:dyDescent="0.25">
      <c r="A33" t="s">
        <v>17</v>
      </c>
    </row>
    <row r="34" spans="1:2" x14ac:dyDescent="0.25">
      <c r="A34" t="s">
        <v>18</v>
      </c>
    </row>
    <row r="35" spans="1:2" x14ac:dyDescent="0.25">
      <c r="A35" t="s">
        <v>19</v>
      </c>
    </row>
    <row r="37" spans="1:2" x14ac:dyDescent="0.25">
      <c r="A37" s="1" t="s">
        <v>20</v>
      </c>
    </row>
    <row r="38" spans="1:2" x14ac:dyDescent="0.25">
      <c r="A38" t="s">
        <v>56</v>
      </c>
    </row>
    <row r="39" spans="1:2" x14ac:dyDescent="0.25">
      <c r="A39" t="s">
        <v>57</v>
      </c>
    </row>
    <row r="40" spans="1:2" x14ac:dyDescent="0.25">
      <c r="A40" t="s">
        <v>58</v>
      </c>
    </row>
    <row r="42" spans="1:2" x14ac:dyDescent="0.25">
      <c r="A42" t="s">
        <v>50</v>
      </c>
    </row>
    <row r="43" spans="1:2" x14ac:dyDescent="0.25">
      <c r="A43" t="s">
        <v>51</v>
      </c>
    </row>
    <row r="44" spans="1:2" x14ac:dyDescent="0.25">
      <c r="A44" t="s">
        <v>52</v>
      </c>
    </row>
    <row r="46" spans="1:2" x14ac:dyDescent="0.25">
      <c r="A46" s="1" t="s">
        <v>59</v>
      </c>
    </row>
    <row r="47" spans="1:2" x14ac:dyDescent="0.25">
      <c r="A47" t="s">
        <v>61</v>
      </c>
    </row>
    <row r="48" spans="1:2" x14ac:dyDescent="0.25">
      <c r="A48">
        <v>1.0549999999999999</v>
      </c>
      <c r="B48" t="s">
        <v>60</v>
      </c>
    </row>
    <row r="49" spans="1:2" x14ac:dyDescent="0.25">
      <c r="A49" s="38">
        <v>0.9143273584567535</v>
      </c>
      <c r="B49" t="s">
        <v>64</v>
      </c>
    </row>
    <row r="50" spans="1:2" x14ac:dyDescent="0.25">
      <c r="A50" s="38">
        <v>0.89805481563188172</v>
      </c>
      <c r="B50" t="s">
        <v>72</v>
      </c>
    </row>
    <row r="51" spans="1:2" x14ac:dyDescent="0.25">
      <c r="A51" s="38">
        <v>0.88711067149387013</v>
      </c>
      <c r="B51" t="s">
        <v>71</v>
      </c>
    </row>
    <row r="52" spans="1:2" x14ac:dyDescent="0.25">
      <c r="A52" s="38">
        <v>0.84730412960844359</v>
      </c>
      <c r="B52" t="s">
        <v>145</v>
      </c>
    </row>
    <row r="53" spans="1:2" x14ac:dyDescent="0.25">
      <c r="A53" s="38">
        <v>0.78452102304761584</v>
      </c>
      <c r="B53" t="s">
        <v>144</v>
      </c>
    </row>
    <row r="54" spans="1:2" x14ac:dyDescent="0.25">
      <c r="A54" t="s">
        <v>15</v>
      </c>
    </row>
    <row r="56" spans="1:2" x14ac:dyDescent="0.25">
      <c r="A56" t="s">
        <v>141</v>
      </c>
      <c r="B56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A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43" t="s">
        <v>73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M1" s="3" t="s">
        <v>74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75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76</v>
      </c>
    </row>
    <row r="4" spans="1:108" s="40" customFormat="1" ht="14.25" customHeight="1" x14ac:dyDescent="0.2">
      <c r="D4" s="44"/>
      <c r="L4" s="144" t="s">
        <v>77</v>
      </c>
    </row>
    <row r="5" spans="1:108" ht="14.85" customHeight="1" x14ac:dyDescent="0.25">
      <c r="L5" s="145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78</v>
      </c>
      <c r="C7" s="146" t="s">
        <v>79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47" t="s">
        <v>80</v>
      </c>
      <c r="D9" s="148" t="s">
        <v>81</v>
      </c>
      <c r="E9" s="149"/>
      <c r="F9" s="150"/>
      <c r="G9" s="151">
        <v>2021</v>
      </c>
      <c r="H9" s="152"/>
      <c r="I9" s="152"/>
      <c r="J9" s="152"/>
      <c r="K9" s="153"/>
      <c r="L9" s="153"/>
    </row>
    <row r="10" spans="1:108" s="40" customFormat="1" ht="14.25" customHeight="1" thickBot="1" x14ac:dyDescent="0.25">
      <c r="B10" s="147"/>
      <c r="D10" s="53" t="s">
        <v>82</v>
      </c>
      <c r="J10" s="52"/>
    </row>
    <row r="11" spans="1:108" s="40" customFormat="1" ht="13.5" customHeight="1" thickBot="1" x14ac:dyDescent="0.3">
      <c r="B11" s="147"/>
      <c r="D11" s="154" t="s">
        <v>83</v>
      </c>
      <c r="E11" s="155"/>
      <c r="F11" s="155"/>
      <c r="G11" s="155"/>
      <c r="H11" s="155"/>
      <c r="I11" s="155"/>
      <c r="J11" s="155"/>
      <c r="K11" s="155"/>
      <c r="L11" s="155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47"/>
      <c r="D12" s="156" t="s">
        <v>84</v>
      </c>
      <c r="E12" s="157"/>
      <c r="F12" s="157"/>
      <c r="G12" s="157"/>
      <c r="H12" s="157"/>
      <c r="I12" s="157"/>
      <c r="J12" s="157"/>
      <c r="K12" s="157"/>
      <c r="L12" s="158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47"/>
      <c r="D13" s="159"/>
      <c r="E13" s="160"/>
      <c r="F13" s="160"/>
      <c r="G13" s="160"/>
      <c r="H13" s="160"/>
      <c r="I13" s="160"/>
      <c r="J13" s="160"/>
      <c r="K13" s="160"/>
      <c r="L13" s="161"/>
      <c r="W13" s="54"/>
      <c r="X13" s="55"/>
      <c r="Y13" s="55"/>
      <c r="Z13" s="55"/>
      <c r="AA13" s="55"/>
    </row>
    <row r="14" spans="1:108" ht="37.35" customHeight="1" x14ac:dyDescent="0.25">
      <c r="B14" s="147"/>
    </row>
    <row r="15" spans="1:108" x14ac:dyDescent="0.25">
      <c r="B15" s="147"/>
      <c r="C15" s="162" t="s">
        <v>85</v>
      </c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57"/>
    </row>
    <row r="16" spans="1:108" x14ac:dyDescent="0.25">
      <c r="B16" s="147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</row>
    <row r="17" spans="2:39" ht="15" customHeight="1" x14ac:dyDescent="0.25">
      <c r="B17" s="147"/>
      <c r="C17" s="58"/>
      <c r="D17" s="169" t="s">
        <v>86</v>
      </c>
      <c r="E17" s="1" t="s">
        <v>87</v>
      </c>
    </row>
    <row r="18" spans="2:39" ht="15" customHeight="1" x14ac:dyDescent="0.25">
      <c r="B18" s="147"/>
      <c r="C18" s="58"/>
      <c r="D18" s="17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47"/>
      <c r="C19" s="58"/>
      <c r="D19" s="170"/>
      <c r="E19" t="s">
        <v>88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47"/>
      <c r="C20" s="58"/>
      <c r="D20" s="171"/>
      <c r="E20" t="s">
        <v>89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47"/>
      <c r="C21" s="58"/>
      <c r="D21" s="171"/>
      <c r="E21" t="s">
        <v>90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47"/>
      <c r="C22" s="58"/>
      <c r="D22" s="17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47"/>
      <c r="C23" s="58"/>
      <c r="D23" s="171"/>
      <c r="E23" s="1" t="s">
        <v>91</v>
      </c>
      <c r="F23" s="60"/>
    </row>
    <row r="24" spans="2:39" ht="15" customHeight="1" x14ac:dyDescent="0.25">
      <c r="B24" s="147"/>
      <c r="C24" s="58"/>
      <c r="D24" s="17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47"/>
      <c r="C25" s="58"/>
      <c r="D25" s="171"/>
      <c r="E25" t="s">
        <v>88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47"/>
      <c r="C26" s="58"/>
      <c r="D26" s="171"/>
      <c r="E26" t="s">
        <v>89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47"/>
      <c r="C27" s="58"/>
      <c r="D27" s="171"/>
      <c r="E27" t="s">
        <v>90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47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47"/>
      <c r="C29" s="58"/>
      <c r="D29" s="58"/>
      <c r="E29" s="1" t="s">
        <v>92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47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47"/>
      <c r="C31" s="58"/>
      <c r="D31" s="170" t="s">
        <v>93</v>
      </c>
      <c r="E31" s="61" t="s">
        <v>94</v>
      </c>
      <c r="F31" s="62" t="s">
        <v>95</v>
      </c>
      <c r="G31" s="62" t="s">
        <v>96</v>
      </c>
      <c r="H31" s="62" t="s">
        <v>97</v>
      </c>
      <c r="I31" s="63" t="s">
        <v>98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47"/>
      <c r="C32" s="58"/>
      <c r="D32" s="170"/>
      <c r="E32" s="66" t="s">
        <v>99</v>
      </c>
      <c r="F32" s="67" t="s">
        <v>100</v>
      </c>
      <c r="G32" s="67" t="s">
        <v>101</v>
      </c>
      <c r="H32" s="67" t="s">
        <v>102</v>
      </c>
      <c r="I32" s="68" t="s">
        <v>103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47"/>
      <c r="C33" s="58"/>
      <c r="D33" s="170"/>
      <c r="E33" s="69" t="s">
        <v>104</v>
      </c>
      <c r="F33" s="70" t="s">
        <v>105</v>
      </c>
      <c r="G33" s="70" t="s">
        <v>101</v>
      </c>
      <c r="H33" s="70" t="s">
        <v>102</v>
      </c>
      <c r="I33" s="71" t="s">
        <v>103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47"/>
      <c r="C34" s="58"/>
      <c r="D34" s="170"/>
      <c r="E34" s="72" t="s">
        <v>106</v>
      </c>
      <c r="F34" s="73" t="s">
        <v>107</v>
      </c>
      <c r="G34" s="73" t="s">
        <v>101</v>
      </c>
      <c r="H34" s="73" t="s">
        <v>102</v>
      </c>
      <c r="I34" s="74" t="s">
        <v>103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47"/>
      <c r="C35" s="58"/>
      <c r="D35" s="170"/>
      <c r="E35" s="69" t="s">
        <v>108</v>
      </c>
      <c r="F35" s="70" t="s">
        <v>109</v>
      </c>
      <c r="G35" s="70" t="s">
        <v>101</v>
      </c>
      <c r="H35" s="70" t="s">
        <v>102</v>
      </c>
      <c r="I35" s="71" t="s">
        <v>103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47"/>
      <c r="C36" s="58"/>
      <c r="D36" s="170"/>
      <c r="E36" s="75" t="s">
        <v>110</v>
      </c>
      <c r="F36" s="76" t="s">
        <v>111</v>
      </c>
      <c r="G36" s="76" t="s">
        <v>101</v>
      </c>
      <c r="H36" s="76" t="s">
        <v>102</v>
      </c>
      <c r="I36" s="77" t="s">
        <v>103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46" t="s">
        <v>112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113</v>
      </c>
    </row>
    <row r="41" spans="2:74" x14ac:dyDescent="0.25">
      <c r="D41" t="s">
        <v>114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78" t="s">
        <v>67</v>
      </c>
      <c r="D43" s="169" t="s">
        <v>115</v>
      </c>
      <c r="E43" s="79" t="s">
        <v>99</v>
      </c>
      <c r="F43" s="80" t="s">
        <v>88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78"/>
      <c r="D44" s="170"/>
      <c r="E44" s="82" t="s">
        <v>99</v>
      </c>
      <c r="F44" s="80" t="s">
        <v>89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78"/>
      <c r="D45" s="170"/>
      <c r="E45" s="83" t="s">
        <v>99</v>
      </c>
      <c r="F45" s="80" t="s">
        <v>90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78"/>
      <c r="D46" s="171"/>
      <c r="E46" s="79" t="s">
        <v>104</v>
      </c>
      <c r="F46" s="80" t="s">
        <v>88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78"/>
      <c r="D47" s="171"/>
      <c r="E47" s="79" t="s">
        <v>104</v>
      </c>
      <c r="F47" s="80" t="s">
        <v>89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78"/>
      <c r="D48" s="171"/>
      <c r="E48" s="79" t="s">
        <v>104</v>
      </c>
      <c r="F48" s="80" t="s">
        <v>90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78"/>
      <c r="D49" s="171"/>
      <c r="E49" s="79" t="s">
        <v>106</v>
      </c>
      <c r="F49" s="80" t="s">
        <v>88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78"/>
      <c r="D50" s="171"/>
      <c r="E50" s="79" t="s">
        <v>106</v>
      </c>
      <c r="F50" s="80" t="s">
        <v>89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78"/>
      <c r="D51" s="171"/>
      <c r="E51" s="79" t="s">
        <v>106</v>
      </c>
      <c r="F51" s="80" t="s">
        <v>90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78"/>
      <c r="D52" s="171"/>
      <c r="E52" s="79" t="s">
        <v>108</v>
      </c>
      <c r="F52" s="80" t="s">
        <v>88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78"/>
      <c r="D53" s="171"/>
      <c r="E53" s="79" t="s">
        <v>108</v>
      </c>
      <c r="F53" s="80" t="s">
        <v>89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78"/>
      <c r="D54" s="171"/>
      <c r="E54" s="79" t="s">
        <v>108</v>
      </c>
      <c r="F54" s="80" t="s">
        <v>90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78"/>
      <c r="D55" s="171"/>
      <c r="E55" s="79" t="s">
        <v>110</v>
      </c>
      <c r="F55" s="80" t="s">
        <v>88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78"/>
      <c r="D56" s="171"/>
      <c r="E56" s="79" t="s">
        <v>110</v>
      </c>
      <c r="F56" s="80" t="s">
        <v>89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78"/>
      <c r="D57" s="171"/>
      <c r="E57" s="79" t="s">
        <v>110</v>
      </c>
      <c r="F57" s="80" t="s">
        <v>90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78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78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78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78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78"/>
      <c r="D62" s="169" t="s">
        <v>116</v>
      </c>
      <c r="E62" s="79" t="s">
        <v>99</v>
      </c>
      <c r="F62" s="80" t="s">
        <v>88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78"/>
      <c r="D63" s="170"/>
      <c r="E63" s="82" t="s">
        <v>99</v>
      </c>
      <c r="F63" s="80" t="s">
        <v>89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78"/>
      <c r="D64" s="170"/>
      <c r="E64" s="83" t="s">
        <v>99</v>
      </c>
      <c r="F64" s="80" t="s">
        <v>90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78"/>
      <c r="D65" s="171"/>
      <c r="E65" s="79" t="s">
        <v>104</v>
      </c>
      <c r="F65" s="80" t="s">
        <v>88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78"/>
      <c r="D66" s="171"/>
      <c r="E66" s="79" t="s">
        <v>104</v>
      </c>
      <c r="F66" s="80" t="s">
        <v>89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78"/>
      <c r="D67" s="171"/>
      <c r="E67" s="79" t="s">
        <v>104</v>
      </c>
      <c r="F67" s="80" t="s">
        <v>90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78"/>
      <c r="D68" s="171"/>
      <c r="E68" s="79" t="s">
        <v>106</v>
      </c>
      <c r="F68" s="80" t="s">
        <v>88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78"/>
      <c r="D69" s="171"/>
      <c r="E69" s="79" t="s">
        <v>106</v>
      </c>
      <c r="F69" s="80" t="s">
        <v>89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78"/>
      <c r="D70" s="171"/>
      <c r="E70" s="79" t="s">
        <v>106</v>
      </c>
      <c r="F70" s="80" t="s">
        <v>90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78"/>
      <c r="D71" s="171"/>
      <c r="E71" s="79" t="s">
        <v>108</v>
      </c>
      <c r="F71" s="80" t="s">
        <v>88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78"/>
      <c r="D72" s="171"/>
      <c r="E72" s="79" t="s">
        <v>108</v>
      </c>
      <c r="F72" s="80" t="s">
        <v>89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78"/>
      <c r="D73" s="171"/>
      <c r="E73" s="79" t="s">
        <v>108</v>
      </c>
      <c r="F73" s="80" t="s">
        <v>90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78"/>
      <c r="D74" s="171"/>
      <c r="E74" s="79" t="s">
        <v>110</v>
      </c>
      <c r="F74" s="80" t="s">
        <v>88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78"/>
      <c r="D75" s="171"/>
      <c r="E75" s="79" t="s">
        <v>110</v>
      </c>
      <c r="F75" s="80" t="s">
        <v>89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78"/>
      <c r="D76" s="171"/>
      <c r="E76" s="79" t="s">
        <v>110</v>
      </c>
      <c r="F76" s="80" t="s">
        <v>90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78"/>
      <c r="D77" s="84"/>
      <c r="E77" s="82"/>
      <c r="F77" s="82"/>
    </row>
    <row r="78" spans="2:74" x14ac:dyDescent="0.25">
      <c r="B78" s="178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78"/>
      <c r="D79" s="169" t="s">
        <v>117</v>
      </c>
      <c r="E79" s="79" t="s">
        <v>99</v>
      </c>
      <c r="F79" s="80" t="s">
        <v>88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78"/>
      <c r="D80" s="170"/>
      <c r="E80" s="82" t="s">
        <v>99</v>
      </c>
      <c r="F80" s="80" t="s">
        <v>89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78"/>
      <c r="D81" s="170"/>
      <c r="E81" s="83" t="s">
        <v>99</v>
      </c>
      <c r="F81" s="80" t="s">
        <v>90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79"/>
      <c r="D82" s="171"/>
      <c r="E82" s="79" t="s">
        <v>104</v>
      </c>
      <c r="F82" s="80" t="s">
        <v>88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79"/>
      <c r="D83" s="171"/>
      <c r="E83" s="79" t="s">
        <v>104</v>
      </c>
      <c r="F83" s="80" t="s">
        <v>89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79"/>
      <c r="D84" s="171"/>
      <c r="E84" s="79" t="s">
        <v>104</v>
      </c>
      <c r="F84" s="80" t="s">
        <v>90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79"/>
      <c r="D85" s="171"/>
      <c r="E85" s="79" t="s">
        <v>106</v>
      </c>
      <c r="F85" s="80" t="s">
        <v>88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79"/>
      <c r="D86" s="171"/>
      <c r="E86" s="79" t="s">
        <v>106</v>
      </c>
      <c r="F86" s="80" t="s">
        <v>89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79"/>
      <c r="D87" s="171"/>
      <c r="E87" s="79" t="s">
        <v>106</v>
      </c>
      <c r="F87" s="80" t="s">
        <v>90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79"/>
      <c r="D88" s="171"/>
      <c r="E88" s="79" t="s">
        <v>108</v>
      </c>
      <c r="F88" s="80" t="s">
        <v>88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79"/>
      <c r="D89" s="171"/>
      <c r="E89" s="79" t="s">
        <v>108</v>
      </c>
      <c r="F89" s="80" t="s">
        <v>89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79"/>
      <c r="D90" s="171"/>
      <c r="E90" s="79" t="s">
        <v>108</v>
      </c>
      <c r="F90" s="80" t="s">
        <v>90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79"/>
      <c r="D91" s="171"/>
      <c r="E91" s="79" t="s">
        <v>110</v>
      </c>
      <c r="F91" s="80" t="s">
        <v>88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79"/>
      <c r="D92" s="171"/>
      <c r="E92" s="79" t="s">
        <v>110</v>
      </c>
      <c r="F92" s="80" t="s">
        <v>89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79"/>
      <c r="D93" s="171"/>
      <c r="E93" s="79" t="s">
        <v>110</v>
      </c>
      <c r="F93" s="80" t="s">
        <v>90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79"/>
    </row>
    <row r="95" spans="2:41" ht="15" customHeight="1" x14ac:dyDescent="0.25">
      <c r="B95" s="179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79"/>
      <c r="D96" s="169" t="s">
        <v>118</v>
      </c>
      <c r="E96" s="79" t="s">
        <v>99</v>
      </c>
      <c r="F96" s="80" t="s">
        <v>88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79"/>
      <c r="D97" s="170"/>
      <c r="E97" s="82" t="s">
        <v>99</v>
      </c>
      <c r="F97" s="80" t="s">
        <v>89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79"/>
      <c r="D98" s="170"/>
      <c r="E98" s="83" t="s">
        <v>99</v>
      </c>
      <c r="F98" s="80" t="s">
        <v>90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79"/>
      <c r="D99" s="171"/>
      <c r="E99" s="79" t="s">
        <v>104</v>
      </c>
      <c r="F99" s="80" t="s">
        <v>88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79"/>
      <c r="D100" s="171"/>
      <c r="E100" s="79" t="s">
        <v>104</v>
      </c>
      <c r="F100" s="80" t="s">
        <v>89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79"/>
      <c r="D101" s="171"/>
      <c r="E101" s="79" t="s">
        <v>104</v>
      </c>
      <c r="F101" s="80" t="s">
        <v>90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79"/>
      <c r="D102" s="171"/>
      <c r="E102" s="79" t="s">
        <v>106</v>
      </c>
      <c r="F102" s="80" t="s">
        <v>88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79"/>
      <c r="D103" s="171"/>
      <c r="E103" s="79" t="s">
        <v>106</v>
      </c>
      <c r="F103" s="80" t="s">
        <v>89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79"/>
      <c r="D104" s="171"/>
      <c r="E104" s="79" t="s">
        <v>106</v>
      </c>
      <c r="F104" s="80" t="s">
        <v>90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79"/>
      <c r="D105" s="171"/>
      <c r="E105" s="79" t="s">
        <v>108</v>
      </c>
      <c r="F105" s="80" t="s">
        <v>88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79"/>
      <c r="D106" s="171"/>
      <c r="E106" s="79" t="s">
        <v>108</v>
      </c>
      <c r="F106" s="80" t="s">
        <v>89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79"/>
      <c r="D107" s="171"/>
      <c r="E107" s="79" t="s">
        <v>108</v>
      </c>
      <c r="F107" s="80" t="s">
        <v>90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79"/>
      <c r="D108" s="171"/>
      <c r="E108" s="79" t="s">
        <v>110</v>
      </c>
      <c r="F108" s="80" t="s">
        <v>88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79"/>
      <c r="D109" s="171"/>
      <c r="E109" s="79" t="s">
        <v>110</v>
      </c>
      <c r="F109" s="80" t="s">
        <v>89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79"/>
      <c r="D110" s="171"/>
      <c r="E110" s="79" t="s">
        <v>110</v>
      </c>
      <c r="F110" s="80" t="s">
        <v>90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79"/>
    </row>
    <row r="112" spans="2:36" x14ac:dyDescent="0.25">
      <c r="B112" s="179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79"/>
      <c r="D113" s="169" t="s">
        <v>119</v>
      </c>
      <c r="E113" s="79" t="s">
        <v>99</v>
      </c>
      <c r="F113" s="80" t="s">
        <v>88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79"/>
      <c r="D114" s="170"/>
      <c r="E114" s="82" t="s">
        <v>99</v>
      </c>
      <c r="F114" s="80" t="s">
        <v>89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79"/>
      <c r="D115" s="170"/>
      <c r="E115" s="83" t="s">
        <v>99</v>
      </c>
      <c r="F115" s="80" t="s">
        <v>90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79"/>
      <c r="D116" s="171"/>
      <c r="E116" s="79" t="s">
        <v>104</v>
      </c>
      <c r="F116" s="80" t="s">
        <v>88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79"/>
      <c r="D117" s="171"/>
      <c r="E117" s="79" t="s">
        <v>104</v>
      </c>
      <c r="F117" s="80" t="s">
        <v>89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79"/>
      <c r="D118" s="171"/>
      <c r="E118" s="79" t="s">
        <v>104</v>
      </c>
      <c r="F118" s="80" t="s">
        <v>90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79"/>
      <c r="D119" s="171"/>
      <c r="E119" s="79" t="s">
        <v>106</v>
      </c>
      <c r="F119" s="80" t="s">
        <v>88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79"/>
      <c r="D120" s="171"/>
      <c r="E120" s="79" t="s">
        <v>106</v>
      </c>
      <c r="F120" s="80" t="s">
        <v>89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79"/>
      <c r="D121" s="171"/>
      <c r="E121" s="79" t="s">
        <v>106</v>
      </c>
      <c r="F121" s="80" t="s">
        <v>90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79"/>
      <c r="D122" s="171"/>
      <c r="E122" s="79" t="s">
        <v>108</v>
      </c>
      <c r="F122" s="80" t="s">
        <v>88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79"/>
      <c r="D123" s="171"/>
      <c r="E123" s="79" t="s">
        <v>108</v>
      </c>
      <c r="F123" s="80" t="s">
        <v>89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79"/>
      <c r="D124" s="171"/>
      <c r="E124" s="79" t="s">
        <v>108</v>
      </c>
      <c r="F124" s="80" t="s">
        <v>90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79"/>
      <c r="D125" s="171"/>
      <c r="E125" s="79" t="s">
        <v>110</v>
      </c>
      <c r="F125" s="80" t="s">
        <v>88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79"/>
      <c r="D126" s="171"/>
      <c r="E126" s="79" t="s">
        <v>110</v>
      </c>
      <c r="F126" s="80" t="s">
        <v>89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79"/>
      <c r="D127" s="171"/>
      <c r="E127" s="79" t="s">
        <v>110</v>
      </c>
      <c r="F127" s="80" t="s">
        <v>90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72" t="s">
        <v>120</v>
      </c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73" t="s">
        <v>121</v>
      </c>
      <c r="D131" s="174"/>
      <c r="E131" s="174"/>
      <c r="F131" s="174"/>
      <c r="G131" s="174"/>
      <c r="H131" s="174"/>
      <c r="I131" s="175" t="s">
        <v>122</v>
      </c>
      <c r="J131" s="176"/>
      <c r="K131" s="176"/>
      <c r="L131" s="176"/>
      <c r="M131" s="177"/>
      <c r="N131" s="89" t="s">
        <v>123</v>
      </c>
      <c r="O131" s="90" t="s">
        <v>124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63" t="s">
        <v>125</v>
      </c>
      <c r="D132" s="164"/>
      <c r="E132" s="164"/>
      <c r="F132" s="164"/>
      <c r="G132" s="164"/>
      <c r="H132" s="165"/>
      <c r="I132" t="s">
        <v>101</v>
      </c>
      <c r="M132" s="96"/>
      <c r="N132" s="97"/>
      <c r="O132" s="98"/>
      <c r="W132" s="99"/>
    </row>
    <row r="133" spans="2:28" ht="14.85" customHeight="1" x14ac:dyDescent="0.25">
      <c r="B133" s="40"/>
      <c r="C133" s="163" t="s">
        <v>126</v>
      </c>
      <c r="D133" s="164"/>
      <c r="E133" s="164"/>
      <c r="F133" s="164"/>
      <c r="G133" s="164"/>
      <c r="H133" s="165"/>
      <c r="I133" s="100" t="s">
        <v>101</v>
      </c>
      <c r="J133" s="101"/>
      <c r="K133" s="101"/>
      <c r="L133" s="101"/>
      <c r="M133" s="102"/>
      <c r="N133" s="103"/>
      <c r="O133" s="103"/>
      <c r="P133" s="101" t="s">
        <v>127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63" t="s">
        <v>115</v>
      </c>
      <c r="D134" s="164"/>
      <c r="E134" s="164"/>
      <c r="F134" s="164"/>
      <c r="G134" s="164"/>
      <c r="H134" s="165"/>
      <c r="I134" s="166" t="s">
        <v>128</v>
      </c>
      <c r="J134" s="167"/>
      <c r="K134" s="167"/>
      <c r="L134" s="167"/>
      <c r="M134" s="168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63" t="s">
        <v>129</v>
      </c>
      <c r="D135" s="164"/>
      <c r="E135" s="164"/>
      <c r="F135" s="164"/>
      <c r="G135" s="164"/>
      <c r="H135" s="165"/>
      <c r="I135" s="166" t="s">
        <v>130</v>
      </c>
      <c r="J135" s="167"/>
      <c r="K135" s="167"/>
      <c r="L135" s="167"/>
      <c r="M135" s="168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63" t="s">
        <v>131</v>
      </c>
      <c r="D136" s="164"/>
      <c r="E136" s="164"/>
      <c r="F136" s="164"/>
      <c r="G136" s="164"/>
      <c r="H136" s="165"/>
      <c r="I136" s="108" t="s">
        <v>101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80" t="s">
        <v>132</v>
      </c>
      <c r="D137" s="181"/>
      <c r="E137" s="181"/>
      <c r="F137" s="181"/>
      <c r="G137" s="181"/>
      <c r="H137" s="182"/>
      <c r="I137" s="112" t="s">
        <v>101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83"/>
      <c r="D138" s="183"/>
      <c r="E138" s="183"/>
      <c r="F138" s="183"/>
      <c r="G138" s="183"/>
      <c r="H138" s="183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73" t="s">
        <v>133</v>
      </c>
      <c r="D139" s="174"/>
      <c r="E139" s="174"/>
      <c r="F139" s="174"/>
      <c r="G139" s="174"/>
      <c r="H139" s="184"/>
      <c r="I139" s="175" t="s">
        <v>122</v>
      </c>
      <c r="J139" s="176"/>
      <c r="K139" s="176"/>
      <c r="L139" s="176"/>
      <c r="M139" s="177"/>
      <c r="N139" s="89" t="s">
        <v>123</v>
      </c>
      <c r="O139" s="89" t="s">
        <v>124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63" t="s">
        <v>126</v>
      </c>
      <c r="D140" s="164"/>
      <c r="E140" s="164"/>
      <c r="F140" s="164"/>
      <c r="G140" s="164"/>
      <c r="H140" s="165"/>
      <c r="I140" s="100" t="s">
        <v>101</v>
      </c>
      <c r="J140" s="101"/>
      <c r="K140" s="101"/>
      <c r="L140" s="101"/>
      <c r="M140" s="121"/>
      <c r="N140" s="103"/>
      <c r="O140" s="103"/>
      <c r="P140" s="101" t="s">
        <v>127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115</v>
      </c>
      <c r="D141" s="94"/>
      <c r="E141" s="94"/>
      <c r="F141" s="94"/>
      <c r="G141" s="94"/>
      <c r="H141" s="95"/>
      <c r="I141" s="122" t="s">
        <v>134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135</v>
      </c>
      <c r="D142" s="94"/>
      <c r="E142" s="94"/>
      <c r="F142" s="94"/>
      <c r="G142" s="94"/>
      <c r="H142" s="95"/>
      <c r="I142" s="127" t="s">
        <v>101</v>
      </c>
      <c r="J142" s="127"/>
      <c r="K142" s="127"/>
      <c r="L142" s="127"/>
      <c r="M142" s="127"/>
      <c r="O142" s="128"/>
      <c r="P142" s="129" t="s">
        <v>136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63" t="s">
        <v>129</v>
      </c>
      <c r="D143" s="164"/>
      <c r="E143" s="164"/>
      <c r="F143" s="164"/>
      <c r="G143" s="164"/>
      <c r="H143" s="165"/>
      <c r="I143" s="122" t="s">
        <v>134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63" t="s">
        <v>131</v>
      </c>
      <c r="D144" s="164"/>
      <c r="E144" s="164"/>
      <c r="F144" s="164"/>
      <c r="G144" s="164"/>
      <c r="H144" s="165"/>
      <c r="I144" s="122" t="s">
        <v>134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80" t="s">
        <v>137</v>
      </c>
      <c r="D145" s="181"/>
      <c r="E145" s="181"/>
      <c r="F145" s="181"/>
      <c r="G145" s="181"/>
      <c r="H145" s="182"/>
      <c r="I145" s="112" t="s">
        <v>101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C140:H140"/>
    <mergeCell ref="C143:H143"/>
    <mergeCell ref="C144:H144"/>
    <mergeCell ref="C145:H145"/>
    <mergeCell ref="C135:H135"/>
    <mergeCell ref="I135:M135"/>
    <mergeCell ref="C136:H136"/>
    <mergeCell ref="C137:H137"/>
    <mergeCell ref="C138:H138"/>
    <mergeCell ref="C139:H139"/>
    <mergeCell ref="I139:M139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I16" sqref="I16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22</v>
      </c>
      <c r="C2" s="186"/>
      <c r="D2" s="187"/>
      <c r="E2" s="39"/>
      <c r="F2" s="185" t="s">
        <v>23</v>
      </c>
      <c r="G2" s="186"/>
      <c r="H2" s="187"/>
      <c r="I2" s="185" t="s">
        <v>24</v>
      </c>
      <c r="J2" s="186"/>
      <c r="K2" s="187"/>
      <c r="L2" s="185" t="s">
        <v>25</v>
      </c>
      <c r="M2" s="186"/>
      <c r="N2" s="187"/>
    </row>
    <row r="3" spans="1:14" x14ac:dyDescent="0.25">
      <c r="A3" s="18" t="s">
        <v>43</v>
      </c>
      <c r="B3" s="19" t="s">
        <v>40</v>
      </c>
      <c r="C3" s="20" t="s">
        <v>1</v>
      </c>
      <c r="D3" s="18" t="s">
        <v>41</v>
      </c>
      <c r="E3" s="20"/>
      <c r="F3" s="21" t="s">
        <v>42</v>
      </c>
      <c r="G3" s="20" t="s">
        <v>1</v>
      </c>
      <c r="H3" s="18" t="s">
        <v>41</v>
      </c>
      <c r="I3" s="21" t="s">
        <v>42</v>
      </c>
      <c r="J3" s="20" t="s">
        <v>1</v>
      </c>
      <c r="K3" s="18" t="s">
        <v>41</v>
      </c>
      <c r="L3" s="21" t="s">
        <v>42</v>
      </c>
      <c r="M3" s="20" t="s">
        <v>1</v>
      </c>
      <c r="N3" s="18" t="s">
        <v>41</v>
      </c>
    </row>
    <row r="4" spans="1:14" x14ac:dyDescent="0.25">
      <c r="A4" s="16" t="s">
        <v>26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27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28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29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44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30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31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32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33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34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35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36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37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38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39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53</v>
      </c>
    </row>
    <row r="22" spans="1:14" x14ac:dyDescent="0.25">
      <c r="A22" t="s">
        <v>54</v>
      </c>
      <c r="D22" s="35">
        <f>SUM(D5:D9,D12:D17)</f>
        <v>0.57999999999999985</v>
      </c>
      <c r="E22" s="35"/>
      <c r="F22" s="37" t="s">
        <v>62</v>
      </c>
    </row>
    <row r="23" spans="1:14" x14ac:dyDescent="0.25">
      <c r="A23" t="s">
        <v>55</v>
      </c>
      <c r="D23" s="36">
        <f>D10*SUM(D5:D7)/SUM(D4:D7)</f>
        <v>2.1272727272727273E-2</v>
      </c>
      <c r="E23" s="36"/>
      <c r="F23" s="37" t="s">
        <v>62</v>
      </c>
    </row>
    <row r="24" spans="1:14" x14ac:dyDescent="0.25">
      <c r="A24" t="s">
        <v>20</v>
      </c>
      <c r="D24" s="35">
        <f>SUM(D22:D23)</f>
        <v>0.60127272727272707</v>
      </c>
      <c r="E24" s="35"/>
      <c r="F24" s="37" t="s">
        <v>62</v>
      </c>
    </row>
    <row r="25" spans="1:14" x14ac:dyDescent="0.25">
      <c r="A25" t="s">
        <v>20</v>
      </c>
      <c r="D25" s="5">
        <f>D24*10^6</f>
        <v>601272.72727272706</v>
      </c>
      <c r="E25" s="5"/>
      <c r="F25" s="37" t="s">
        <v>63</v>
      </c>
    </row>
    <row r="26" spans="1:14" x14ac:dyDescent="0.25">
      <c r="A26" t="s">
        <v>20</v>
      </c>
      <c r="D26" s="5">
        <f>D25*About!A49</f>
        <v>549760.10443936056</v>
      </c>
      <c r="E26" s="5"/>
      <c r="F26" s="37" t="s">
        <v>65</v>
      </c>
    </row>
    <row r="28" spans="1:14" x14ac:dyDescent="0.25">
      <c r="A28" t="s">
        <v>66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138</v>
      </c>
    </row>
    <row r="2" spans="1:7" x14ac:dyDescent="0.25">
      <c r="A2">
        <v>2021</v>
      </c>
      <c r="B2" s="5">
        <f>'NREL ATB 2024'!F20*1000*About!A52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2024'!G20*1000*cpi_2022_to_2021</f>
        <v>306691.70357876847</v>
      </c>
      <c r="E3" s="5"/>
    </row>
    <row r="4" spans="1:7" x14ac:dyDescent="0.25">
      <c r="A4">
        <v>2023</v>
      </c>
      <c r="B4" s="5">
        <f>'NREL ATB 2024'!H20*1000*cpi_2022_to_2021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tabSelected="1" workbookViewId="0">
      <selection activeCell="B5" sqref="B5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2024'!F26*1000*cpi_2022_to_2021</f>
        <v>234609.28624090937</v>
      </c>
      <c r="G2" s="5"/>
    </row>
    <row r="3" spans="1:7" x14ac:dyDescent="0.25">
      <c r="A3">
        <v>2022</v>
      </c>
      <c r="B3" s="5">
        <f>'NREL ATB 2024'!G26*1000*cpi_2022_to_2021</f>
        <v>284785.53121122846</v>
      </c>
    </row>
    <row r="4" spans="1:7" x14ac:dyDescent="0.25">
      <c r="A4">
        <v>2023</v>
      </c>
      <c r="B4" s="5">
        <f>'NREL ATB 2024'!H26*1000*About!A52</f>
        <v>304421.72028734331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2" sqref="B2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139</v>
      </c>
      <c r="B1" t="s">
        <v>45</v>
      </c>
    </row>
    <row r="2" spans="1:31" x14ac:dyDescent="0.25">
      <c r="A2" t="s">
        <v>140</v>
      </c>
      <c r="B2" s="36">
        <f>'Balance of System Calculations'!$D$26/('NREL ATB 2024'!G47*1000)</f>
        <v>0.34635968607339007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About</vt:lpstr>
      <vt:lpstr>NREL ATB 2024</vt:lpstr>
      <vt:lpstr>Balance of System Calculations</vt:lpstr>
      <vt:lpstr>BCpUC-energy</vt:lpstr>
      <vt:lpstr>BCpUC-power</vt:lpstr>
      <vt:lpstr>BBoSCaSoFYC</vt:lpstr>
      <vt:lpstr>cpi_2020_to_2012</vt:lpstr>
      <vt:lpstr>cpi_2022_to_2021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2024-08-24T16:28:53Z</dcterms:modified>
</cp:coreProperties>
</file>