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MT/bldgs/BCEU/"/>
    </mc:Choice>
  </mc:AlternateContent>
  <xr:revisionPtr revIDLastSave="0" documentId="8_{A1F090E4-9BC3-3241-BD4B-4B046E0FBF1C}"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82" i="36" l="1"/>
  <c r="AB11" i="16" s="1"/>
  <c r="AG182" i="36"/>
  <c r="T11" i="16" s="1"/>
  <c r="AO156" i="36"/>
  <c r="AB11" i="14" s="1"/>
  <c r="AG156" i="36"/>
  <c r="T11" i="14" s="1"/>
  <c r="U151" i="36"/>
  <c r="H6" i="14" s="1"/>
  <c r="AL182" i="36"/>
  <c r="Y11" i="16" s="1"/>
  <c r="AD182" i="36"/>
  <c r="Q11" i="16" s="1"/>
  <c r="V182" i="36"/>
  <c r="I11" i="16" s="1"/>
  <c r="AL156" i="36"/>
  <c r="Y11" i="14" s="1"/>
  <c r="AD156" i="36"/>
  <c r="Q11" i="14" s="1"/>
  <c r="V156" i="36"/>
  <c r="I11" i="14" s="1"/>
  <c r="AP151" i="36"/>
  <c r="AC6" i="14" s="1"/>
  <c r="AH151" i="36"/>
  <c r="U6" i="14" s="1"/>
  <c r="Z151" i="36"/>
  <c r="M6" i="14" s="1"/>
  <c r="R151" i="36"/>
  <c r="E6" i="14" s="1"/>
  <c r="Y182" i="36"/>
  <c r="L11" i="16" s="1"/>
  <c r="Y156" i="36"/>
  <c r="L11" i="14"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S151" i="36"/>
  <c r="AF6" i="14" s="1"/>
  <c r="AC151" i="36"/>
  <c r="P6" i="14" s="1"/>
  <c r="AN156" i="36"/>
  <c r="AA11" i="14" s="1"/>
  <c r="AM182" i="36"/>
  <c r="Z11" i="16" s="1"/>
  <c r="AE182" i="36"/>
  <c r="R11" i="16" s="1"/>
  <c r="W182" i="36"/>
  <c r="J11" i="16" s="1"/>
  <c r="AI151" i="36"/>
  <c r="V6" i="14"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K151" i="36"/>
  <c r="X6" i="14" s="1"/>
  <c r="AN182" i="36"/>
  <c r="AA11" i="16" s="1"/>
  <c r="AF182" i="36"/>
  <c r="S11" i="16" s="1"/>
  <c r="X182" i="36"/>
  <c r="K11" i="16" s="1"/>
  <c r="AF156" i="36"/>
  <c r="S11" i="14" s="1"/>
  <c r="X156" i="36"/>
  <c r="K11" i="14" s="1"/>
  <c r="AR151" i="36"/>
  <c r="AE6" i="14" s="1"/>
  <c r="AJ151" i="36"/>
  <c r="W6" i="14" s="1"/>
  <c r="AB151" i="36"/>
  <c r="O6" i="14" s="1"/>
  <c r="T151" i="36"/>
  <c r="G6" i="14" s="1"/>
  <c r="AM156" i="36"/>
  <c r="Z11" i="14" s="1"/>
  <c r="AE156" i="36"/>
  <c r="R11" i="14" s="1"/>
  <c r="W156" i="36"/>
  <c r="J11" i="14" s="1"/>
  <c r="AQ151" i="36"/>
  <c r="AD6" i="14" s="1"/>
  <c r="AA151" i="36"/>
  <c r="N6" i="14" s="1"/>
  <c r="S151" i="36"/>
  <c r="F6" i="14"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AO4" i="36"/>
  <c r="AA2" i="18" s="1"/>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X2" i="18" s="1"/>
  <c r="AT4" i="36"/>
  <c r="AF2" i="18" s="1"/>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AC2" i="23" s="1"/>
  <c r="T69" i="36"/>
  <c r="G2" i="23" s="1"/>
  <c r="AJ69" i="36"/>
  <c r="W2" i="23" s="1"/>
  <c r="AR69" i="36"/>
  <c r="AE2" i="23" s="1"/>
  <c r="V69" i="36"/>
  <c r="I2" i="23" s="1"/>
  <c r="AQ69" i="36"/>
  <c r="AD2" i="23" s="1"/>
  <c r="AK69" i="36"/>
  <c r="AS69" i="36"/>
  <c r="AF2" i="23" s="1"/>
  <c r="W69" i="36"/>
  <c r="J2" i="23" s="1"/>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S2" i="18"/>
  <c r="Z2" i="18"/>
  <c r="X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<sst xmlns="http://schemas.openxmlformats.org/spreadsheetml/2006/main" count="211474" uniqueCount="1097">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</sst>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18969000000000</c:v>
                </c:pt>
                <c:pt idx="1">
                  <c:v>18969000000000</c:v>
                </c:pt>
                <c:pt idx="2">
                  <c:v>18983542597628.395</c:v>
                </c:pt>
                <c:pt idx="3">
                  <c:v>18999608121587.875</c:v>
                </c:pt>
                <c:pt idx="4">
                  <c:v>19021940705128.539</c:v>
                </c:pt>
                <c:pt idx="5">
                  <c:v>19048332922981.418</c:v>
                </c:pt>
                <c:pt idx="6">
                  <c:v>19076600464192.898</c:v>
                </c:pt>
                <c:pt idx="7">
                  <c:v>19114801395721.352</c:v>
                </c:pt>
                <c:pt idx="8">
                  <c:v>19160096253286.207</c:v>
                </c:pt>
                <c:pt idx="9">
                  <c:v>19204498815014.27</c:v>
                </c:pt>
                <c:pt idx="10">
                  <c:v>19247898407227.336</c:v>
                </c:pt>
                <c:pt idx="11">
                  <c:v>19294139519636.516</c:v>
                </c:pt>
                <c:pt idx="12">
                  <c:v>19337874516594.527</c:v>
                </c:pt>
                <c:pt idx="13">
                  <c:v>19389844883812.363</c:v>
                </c:pt>
                <c:pt idx="14">
                  <c:v>19456753605573.223</c:v>
                </c:pt>
                <c:pt idx="15">
                  <c:v>19531852200917.586</c:v>
                </c:pt>
                <c:pt idx="16">
                  <c:v>19604939469629.391</c:v>
                </c:pt>
                <c:pt idx="17">
                  <c:v>19670906688912.027</c:v>
                </c:pt>
                <c:pt idx="18">
                  <c:v>19732152858264.633</c:v>
                </c:pt>
                <c:pt idx="19">
                  <c:v>19778375955745.535</c:v>
                </c:pt>
                <c:pt idx="20">
                  <c:v>19803808520484.211</c:v>
                </c:pt>
                <c:pt idx="21">
                  <c:v>19765272972323.934</c:v>
                </c:pt>
                <c:pt idx="22">
                  <c:v>19710850351269.609</c:v>
                </c:pt>
                <c:pt idx="23">
                  <c:v>19644672878917.387</c:v>
                </c:pt>
                <c:pt idx="24">
                  <c:v>19567985371796.277</c:v>
                </c:pt>
                <c:pt idx="25">
                  <c:v>19475501743617.434</c:v>
                </c:pt>
                <c:pt idx="26">
                  <c:v>19362391903828.285</c:v>
                </c:pt>
                <c:pt idx="27">
                  <c:v>19222259542253.402</c:v>
                </c:pt>
                <c:pt idx="28">
                  <c:v>19056519119488.246</c:v>
                </c:pt>
                <c:pt idx="29">
                  <c:v>18870252674454.844</c:v>
                </c:pt>
                <c:pt idx="30">
                  <c:v>18667206937286.969</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16740000000000</c:v>
                </c:pt>
                <c:pt idx="1">
                  <c:v>16740000000000</c:v>
                </c:pt>
                <c:pt idx="2">
                  <c:v>16885641591301.318</c:v>
                </c:pt>
                <c:pt idx="3">
                  <c:v>17026042607353.037</c:v>
                </c:pt>
                <c:pt idx="4">
                  <c:v>17172986106513.969</c:v>
                </c:pt>
                <c:pt idx="5">
                  <c:v>17315670963834.291</c:v>
                </c:pt>
                <c:pt idx="6">
                  <c:v>17457666847841.598</c:v>
                </c:pt>
                <c:pt idx="7">
                  <c:v>17599378277231.355</c:v>
                </c:pt>
                <c:pt idx="8">
                  <c:v>17740858888647.461</c:v>
                </c:pt>
                <c:pt idx="9">
                  <c:v>17886982341325.102</c:v>
                </c:pt>
                <c:pt idx="10">
                  <c:v>18038927180796.711</c:v>
                </c:pt>
                <c:pt idx="11">
                  <c:v>18200027283893.414</c:v>
                </c:pt>
                <c:pt idx="12">
                  <c:v>18376390942064.922</c:v>
                </c:pt>
                <c:pt idx="13">
                  <c:v>18561123535763.531</c:v>
                </c:pt>
                <c:pt idx="14">
                  <c:v>18757367657080.156</c:v>
                </c:pt>
                <c:pt idx="15">
                  <c:v>18962419060935.547</c:v>
                </c:pt>
                <c:pt idx="16">
                  <c:v>19172452332247.266</c:v>
                </c:pt>
                <c:pt idx="17">
                  <c:v>19393088336958.992</c:v>
                </c:pt>
                <c:pt idx="18">
                  <c:v>19620332622567.711</c:v>
                </c:pt>
                <c:pt idx="19">
                  <c:v>19857661125239.172</c:v>
                </c:pt>
                <c:pt idx="20">
                  <c:v>20102694168783.934</c:v>
                </c:pt>
                <c:pt idx="21">
                  <c:v>20358790936677.711</c:v>
                </c:pt>
                <c:pt idx="22">
                  <c:v>20624943640968.352</c:v>
                </c:pt>
                <c:pt idx="23">
                  <c:v>20902174709050.773</c:v>
                </c:pt>
                <c:pt idx="24">
                  <c:v>21187977814047.258</c:v>
                </c:pt>
                <c:pt idx="25">
                  <c:v>21481456411195.562</c:v>
                </c:pt>
                <c:pt idx="26">
                  <c:v>21788050457869.332</c:v>
                </c:pt>
                <c:pt idx="27">
                  <c:v>22098042632511.672</c:v>
                </c:pt>
                <c:pt idx="28">
                  <c:v>22419503190068.418</c:v>
                </c:pt>
                <c:pt idx="29">
                  <c:v>22751134965788.359</c:v>
                </c:pt>
                <c:pt idx="30">
                  <c:v>23094483958741.539</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767</v>
      </c>
      <c r="C1" s="95">
        <v>45275</v>
      </c>
      <c r="E1" s="128" t="s">
        <v>915</v>
      </c>
      <c r="F1" s="129" t="str">
        <f>B1</f>
        <v>Montana</v>
      </c>
      <c r="H1" t="s">
        <v>712</v>
      </c>
      <c r="I1" t="s">
        <v>817</v>
      </c>
    </row>
    <row r="2" spans="1:9" x14ac:dyDescent="0.2">
      <c r="B2" t="str">
        <f>VLOOKUP(B1,H2:I52,2)</f>
        <v>MT</v>
      </c>
      <c r="E2" s="128" t="s">
        <v>817</v>
      </c>
      <c r="F2" s="130" t="str">
        <f>LOOKUP(F1,H:H,I:I)</f>
        <v>MT</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0.46581475247296455</v>
      </c>
      <c r="H5" s="100" t="s">
        <v>724</v>
      </c>
      <c r="I5" s="100" t="s">
        <v>725</v>
      </c>
    </row>
    <row r="6" spans="1:9" x14ac:dyDescent="0.2">
      <c r="B6" t="s">
        <v>551</v>
      </c>
      <c r="E6" s="119" t="s">
        <v>910</v>
      </c>
      <c r="F6" s="120">
        <f>SUMIFS('Rural Urban'!F:F,'Rural Urban'!B:B,About!F2) / 100</f>
        <v>0.53418524752703545</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0.46581475247296455</v>
      </c>
      <c r="R11" s="207">
        <f>1-Q11</f>
        <v>0.53418524752703545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MT</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62261000000000</v>
      </c>
      <c r="G23" s="6">
        <f>BF2</f>
        <v>1.1695032E+16</v>
      </c>
      <c r="H23" s="207">
        <f>IFERROR(F23/G23,0)</f>
        <v>5.3237135221177673E-3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433000000000</v>
      </c>
      <c r="G25" s="6">
        <f t="shared" si="2"/>
        <v>473453000000000</v>
      </c>
      <c r="H25" s="207">
        <f t="shared" si="3"/>
        <v>9.1455751679680986E-4</v>
      </c>
    </row>
    <row r="26" spans="1:58" x14ac:dyDescent="0.2">
      <c r="C26" s="204" t="s">
        <v>966</v>
      </c>
      <c r="D26" s="204" t="s">
        <v>635</v>
      </c>
      <c r="E26" t="s">
        <v>1022</v>
      </c>
      <c r="F26">
        <f t="shared" si="1"/>
        <v>18969000000000</v>
      </c>
      <c r="G26" s="6">
        <f t="shared" si="2"/>
        <v>5017299000000000</v>
      </c>
      <c r="H26" s="213">
        <f t="shared" si="3"/>
        <v>3.7807194667888039E-3</v>
      </c>
    </row>
    <row r="27" spans="1:58" x14ac:dyDescent="0.2">
      <c r="C27" s="204" t="s">
        <v>968</v>
      </c>
      <c r="D27" s="204" t="s">
        <v>969</v>
      </c>
      <c r="E27" t="s">
        <v>1022</v>
      </c>
      <c r="F27">
        <f t="shared" si="1"/>
        <v>1000000000</v>
      </c>
      <c r="G27" s="6">
        <f t="shared" si="2"/>
        <v>9410000000000</v>
      </c>
      <c r="H27" s="207">
        <f t="shared" si="3"/>
        <v>1.0626992561105207E-4</v>
      </c>
    </row>
    <row r="28" spans="1:58" x14ac:dyDescent="0.2">
      <c r="C28" s="204" t="s">
        <v>971</v>
      </c>
      <c r="D28" s="204" t="s">
        <v>972</v>
      </c>
      <c r="E28" t="s">
        <v>1022</v>
      </c>
      <c r="F28">
        <f t="shared" si="1"/>
        <v>22335000000000</v>
      </c>
      <c r="G28" s="6">
        <f t="shared" si="2"/>
        <v>4914171000000000</v>
      </c>
      <c r="H28" s="213">
        <f t="shared" si="3"/>
        <v>4.5450188851792091E-3</v>
      </c>
    </row>
    <row r="29" spans="1:58" x14ac:dyDescent="0.2">
      <c r="C29" s="204" t="s">
        <v>974</v>
      </c>
      <c r="D29" s="204" t="s">
        <v>975</v>
      </c>
      <c r="E29" t="s">
        <v>1022</v>
      </c>
      <c r="F29">
        <f t="shared" si="1"/>
        <v>7863000000000</v>
      </c>
      <c r="G29" s="6">
        <f t="shared" si="2"/>
        <v>484129000000000</v>
      </c>
      <c r="H29" s="207">
        <f t="shared" si="3"/>
        <v>1.6241538928673967E-2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12260000000000</v>
      </c>
      <c r="G31" s="6">
        <f t="shared" si="2"/>
        <v>438967000000000</v>
      </c>
      <c r="H31" s="207">
        <f t="shared" si="3"/>
        <v>2.7929206523497209E-2</v>
      </c>
    </row>
    <row r="32" spans="1:58" x14ac:dyDescent="0.2">
      <c r="C32" s="204" t="s">
        <v>983</v>
      </c>
      <c r="D32" s="204" t="s">
        <v>983</v>
      </c>
      <c r="E32" t="s">
        <v>1013</v>
      </c>
      <c r="F32">
        <f t="shared" si="1"/>
        <v>48971000000000</v>
      </c>
      <c r="G32" s="6">
        <f t="shared" si="2"/>
        <v>9178628000000000</v>
      </c>
      <c r="H32" s="207">
        <f t="shared" si="3"/>
        <v>5.3353289838089088E-3</v>
      </c>
    </row>
    <row r="33" spans="3:8" x14ac:dyDescent="0.2">
      <c r="C33" s="204" t="s">
        <v>985</v>
      </c>
      <c r="D33" s="204" t="s">
        <v>961</v>
      </c>
      <c r="E33" t="s">
        <v>1013</v>
      </c>
      <c r="F33">
        <f t="shared" si="1"/>
        <v>30000000000</v>
      </c>
      <c r="G33" s="6">
        <f t="shared" si="2"/>
        <v>14648000000000</v>
      </c>
      <c r="H33" s="207">
        <f t="shared" si="3"/>
        <v>2.0480611687602405E-3</v>
      </c>
    </row>
    <row r="34" spans="3:8" x14ac:dyDescent="0.2">
      <c r="C34" s="204" t="s">
        <v>988</v>
      </c>
      <c r="D34" s="204" t="s">
        <v>964</v>
      </c>
      <c r="E34" t="s">
        <v>1013</v>
      </c>
      <c r="F34">
        <f t="shared" si="1"/>
        <v>1355000000000</v>
      </c>
      <c r="G34" s="6">
        <f t="shared" si="2"/>
        <v>707192000000000</v>
      </c>
      <c r="H34" s="207">
        <f t="shared" si="3"/>
        <v>1.9160284618604283E-3</v>
      </c>
    </row>
    <row r="35" spans="3:8" x14ac:dyDescent="0.2">
      <c r="C35" s="204" t="s">
        <v>990</v>
      </c>
      <c r="D35" s="204" t="s">
        <v>635</v>
      </c>
      <c r="E35" t="s">
        <v>1013</v>
      </c>
      <c r="F35">
        <f t="shared" si="1"/>
        <v>16740000000000</v>
      </c>
      <c r="G35" s="6">
        <f t="shared" si="2"/>
        <v>4532636000000000</v>
      </c>
      <c r="H35" s="213">
        <f t="shared" si="3"/>
        <v>3.6932151622146585E-3</v>
      </c>
    </row>
    <row r="36" spans="3:8" x14ac:dyDescent="0.2">
      <c r="C36" s="204" t="s">
        <v>992</v>
      </c>
      <c r="D36" s="204" t="s">
        <v>969</v>
      </c>
      <c r="E36" t="s">
        <v>1013</v>
      </c>
      <c r="F36">
        <f t="shared" si="1"/>
        <v>0</v>
      </c>
      <c r="G36" s="6">
        <f t="shared" si="2"/>
        <v>1434000000000</v>
      </c>
      <c r="H36" s="207">
        <f t="shared" si="3"/>
        <v>0</v>
      </c>
    </row>
    <row r="37" spans="3:8" x14ac:dyDescent="0.2">
      <c r="C37" s="204" t="s">
        <v>994</v>
      </c>
      <c r="D37" s="204" t="s">
        <v>972</v>
      </c>
      <c r="E37" t="s">
        <v>1013</v>
      </c>
      <c r="F37">
        <f t="shared" si="1"/>
        <v>26103000000000</v>
      </c>
      <c r="G37" s="6">
        <f t="shared" si="2"/>
        <v>3434314000000000</v>
      </c>
      <c r="H37" s="213">
        <f t="shared" si="3"/>
        <v>7.6006445537594993E-3</v>
      </c>
    </row>
    <row r="38" spans="3:8" x14ac:dyDescent="0.2">
      <c r="C38" s="204" t="s">
        <v>996</v>
      </c>
      <c r="D38" s="204" t="s">
        <v>975</v>
      </c>
      <c r="E38" t="s">
        <v>1013</v>
      </c>
      <c r="F38">
        <f t="shared" si="1"/>
        <v>2291000000000</v>
      </c>
      <c r="G38" s="6">
        <f t="shared" si="2"/>
        <v>216973000000000</v>
      </c>
      <c r="H38" s="207">
        <f t="shared" si="3"/>
        <v>1.0558917468993838E-2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2199000000000</v>
      </c>
      <c r="G40" s="6">
        <f t="shared" si="2"/>
        <v>122008000000000</v>
      </c>
      <c r="H40" s="207">
        <f t="shared" si="3"/>
        <v>1.8023408301095011E-2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Montana</v>
      </c>
      <c r="H2" s="1" t="s">
        <v>354</v>
      </c>
      <c r="I2" s="1"/>
      <c r="J2" s="1"/>
      <c r="K2" s="1"/>
      <c r="L2" s="1"/>
      <c r="M2" s="1"/>
      <c r="P2" s="1" t="s">
        <v>1087</v>
      </c>
      <c r="Q2">
        <f>SUMIFS(BDEQ!C:C,BDEQ!$AG:$AG,About!$B$2,BDEQ!$AH:$AH,Calculations!$I4)*BDEQ!$C$2</f>
        <v>45375505.600000001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0.17522074179729599</v>
      </c>
      <c r="K4" s="207">
        <f>$B$12</f>
        <v>0.53418524752703545</v>
      </c>
      <c r="L4" s="209" t="s">
        <v>1022</v>
      </c>
      <c r="M4" s="12" t="s">
        <v>1015</v>
      </c>
      <c r="N4" s="1" t="s">
        <v>635</v>
      </c>
      <c r="O4" s="7">
        <f>P4</f>
        <v>1775504760853.1326</v>
      </c>
      <c r="P4" s="7">
        <f>Q4</f>
        <v>1775504760853.1326</v>
      </c>
      <c r="Q4" s="45">
        <f>SUMIFS('SEDS 2021'!$F$23:$F$40,'SEDS 2021'!E$23:E$40,Calculations!L4,'SEDS 2021'!D$23:D$40,Calculations!N4)*J4*K4</f>
        <v>1775504760853.1326</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1785276816569.2883</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1793615129103.7173</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1800674517851.5581</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1807647453731.6643</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1814337285136.7732</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1820501717155.0747</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1826526311437.5974</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1831892243323.4617</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1838006338383.9829</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1844342525370.198</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1851198661052.0078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1858913653235.7808</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1867909547383.4346</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1877913514590.4299</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1889924632308.6665</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1902935495447.2256</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1917172812611.0691</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1931845930764.4431</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1946827649220.8833</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1955762386886.4253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1965184010816.9402</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1974563654043.2957</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1984352055040.8518</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1994043722694.6575</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2004229586463.0657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2014449072708.1924</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2025215475289.8787</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2036079833523.1599</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2047605871745.3428</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0.53418524752703545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0.7253650659743115</v>
      </c>
      <c r="K6" s="207">
        <f t="shared" si="0"/>
        <v>0.53418524752703545</v>
      </c>
      <c r="L6" s="209" t="s">
        <v>1022</v>
      </c>
      <c r="M6" s="12" t="s">
        <v>1015</v>
      </c>
      <c r="N6" s="1" t="s">
        <v>972</v>
      </c>
      <c r="O6" s="7">
        <f t="shared" si="1"/>
        <v>8654350552229.4531</v>
      </c>
      <c r="P6" s="7">
        <f t="shared" si="1"/>
        <v>8654350552229.4531</v>
      </c>
      <c r="Q6" s="45">
        <f>SUMIFS('SEDS 2021'!$F$23:$F$40,'SEDS 2021'!E$23:E$40,Calculations!L6,'SEDS 2021'!D$23:D$40,Calculations!N6)*J6*K6</f>
        <v>8654350552229.4531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8705131313897.1201</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8746559659875.3691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8778053078575.9326</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8808825932744.8047</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8838336143462.0352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8865714779908.5234</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8891659934317.4004</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8909282578379.0547</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8930696612391.7812</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8951736887623.6855</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8974503822432.9316</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8998295557491.2871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9025798869790.2012</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9054387981576.6152</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9095498521646.5</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9141174626819.0879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9194862949346.9902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9252884863988.1816</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9317320772864.248</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9335327860765.0625</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9360599156446.7949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9388460630257.4824</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9422521329935.3711</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9458100015485.4238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9498450269297.3242</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9538545865483.3828</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9581847964768.0938</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9623399836413.5508</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9667000485469.6348</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0.98918490449145857</v>
      </c>
      <c r="K7" s="207">
        <f t="shared" si="0"/>
        <v>0.53418524752703545</v>
      </c>
      <c r="L7" s="209" t="s">
        <v>1022</v>
      </c>
      <c r="M7" s="12" t="s">
        <v>1015</v>
      </c>
      <c r="N7" s="1" t="s">
        <v>964</v>
      </c>
      <c r="O7" s="7">
        <f t="shared" si="1"/>
        <v>228800656663.15134</v>
      </c>
      <c r="P7" s="7">
        <f t="shared" si="1"/>
        <v>228800656663.15134</v>
      </c>
      <c r="Q7" s="45">
        <f>SUMIFS('SEDS 2021'!$F$23:$F$40,'SEDS 2021'!E$23:E$40,Calculations!L7,'SEDS 2021'!D$23:D$40,Calculations!N7)*J7*K7</f>
        <v>228800656663.15134</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230245437214.4126</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231318070556.15622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231902793364.57159</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232092485553.92871</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231704142127.54062</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230529178655.28931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228308956706.49261</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224679495450.14124</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219843358998.03342</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213733008307.61505</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206537356627.74515</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198303784883.41168</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189168910247.80902</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179228096444.51611</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168917948101.98669</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158276622315.06262</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147536183152.26749</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136804482521.75681</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126280756834.29399</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115576351262.26826</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105504512927.6635</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96097609942.945374</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87486234752.273895</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79712898244.388901</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72876115576.417816</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66973526398.517059</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62033885615.300102</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57988642102.049614</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54795806547.647957</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0.53418524752703545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0.53418524752703545</v>
      </c>
      <c r="L9" s="209" t="s">
        <v>1022</v>
      </c>
      <c r="M9" s="12" t="s">
        <v>1015</v>
      </c>
      <c r="N9" s="1" t="s">
        <v>981</v>
      </c>
      <c r="O9" s="7">
        <f t="shared" si="1"/>
        <v>6549111134681.4541</v>
      </c>
      <c r="P9" s="7">
        <f t="shared" si="1"/>
        <v>6549111134681.4541</v>
      </c>
      <c r="Q9" s="45">
        <f>SUMIFS('SEDS 2021'!$F$23:$F$40,'SEDS 2021'!E$23:E$40,Calculations!L9,'SEDS 2021'!D$23:D$40,Calculations!N9)*J9*K9</f>
        <v>6549111134681.4541</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6580092882804.0029</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6606202557898.6113</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6628504021594.0801</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6652706128061.8906</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6678170737490.6152</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6705432313648.8086</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6733835534828.9297</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6759234153022.4033</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6788962758790.9023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6820420091436.0918</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6855040201099.8027</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6891666587651.2061</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6931935136707.4492</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6974592660817.6455</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7027323938519.6377</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7084679721688.7793</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7148284367236.874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7213523388837.1475</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7281123339038.792</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7319470972652.3135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7357505643775.8457</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7390506091013.0879</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7421464001029.8154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7448303373279.9463</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7475972140422.1924</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7502530879309.5703</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7531950633635.4844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7560850045527.3389</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7592491899612.5664</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0.53418524752703545</v>
      </c>
      <c r="L10" s="209" t="s">
        <v>1022</v>
      </c>
      <c r="M10" s="12" t="s">
        <v>1015</v>
      </c>
      <c r="N10" s="1" t="s">
        <v>969</v>
      </c>
      <c r="O10" s="7">
        <f t="shared" si="1"/>
        <v>534185247.52703547</v>
      </c>
      <c r="P10" s="7">
        <f t="shared" si="1"/>
        <v>534185247.52703547</v>
      </c>
      <c r="Q10" s="45">
        <f>SUMIFS('SEDS 2021'!$F$23:$F$40,'SEDS 2021'!E$23:E$40,Calculations!L10,'SEDS 2021'!D$23:D$40,Calculations!N10)*J10*K10</f>
        <v>534185247.52703547</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538081112.52883065</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541852213.47180021</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545648302.06345201</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549555313.71856725</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553351287.24903381</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557075506.72598505</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560657742.57126892</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563859650.76286912</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567031417.27348244</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569967364.27530825</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572716708.82360482</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575247427.58544016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577704370.0068835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580044494.72580874</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582592553.80642474</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585059083.97517633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587703668.34554172</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590248049.90673494</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592919207.30680871</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596339800.48909783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599877057.80934155</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603271189.57405424</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606787761.94613588</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610171047.31302965</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613693885.12543762</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617093062.22869718</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620643389.59098923</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624077634.18316805</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627672785.14371979</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0.53418524752703545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0.53418524752703545</v>
      </c>
      <c r="C12" s="207">
        <f>'Rural Urban'!Q11</f>
        <v>0.46581475247296455</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0.82005523080183551</v>
      </c>
      <c r="K12" s="207">
        <f t="shared" si="0"/>
        <v>0.53418524752703545</v>
      </c>
      <c r="L12" s="209" t="s">
        <v>1022</v>
      </c>
      <c r="M12" s="12" t="s">
        <v>1015</v>
      </c>
      <c r="N12" s="1" t="s">
        <v>975</v>
      </c>
      <c r="O12" s="7">
        <f t="shared" si="1"/>
        <v>3444476838929.8643</v>
      </c>
      <c r="P12" s="7">
        <f t="shared" si="1"/>
        <v>3444476838929.8643</v>
      </c>
      <c r="Q12" s="45">
        <f>SUMIFS('SEDS 2021'!$F$23:$F$40,'SEDS 2021'!E$23:E$40,Calculations!L12,'SEDS 2021'!D$23:D$40,Calculations!N12)*J12*K12</f>
        <v>3444476838929.8643</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3475370138845.1797</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3505123406777.6147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3533780255590.7456</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3565355250247.9858</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3599573669286.9995</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3636228004628.9761</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3675613122767.5469</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3715052276084.9922</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3758622492454.376</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3802975705377.2832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3847809694832.3057</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3891237354018.3159</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3932999708295.3984</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3971396511551.897</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4010601010623.5356</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4047257821349.1919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4083253530124.3101</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4118077133348.207</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4153337639861.0171</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4168199068572.7168</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4185146776349.6431</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4202481996005.2739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4222101886862.0752</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4242077748875.2305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4263927070558.2686</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4285436604572.1255</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4308193589075.9526</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4329953252577.0264</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4352468030535.397</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0.53418524752703545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2.485386025642583E-2</v>
      </c>
      <c r="K17" s="207">
        <f>$B$12</f>
        <v>0.53418524752703545</v>
      </c>
      <c r="L17" s="209" t="s">
        <v>1022</v>
      </c>
      <c r="M17" s="12" t="s">
        <v>1018</v>
      </c>
      <c r="N17" s="1" t="s">
        <v>635</v>
      </c>
      <c r="O17" s="7">
        <f>P17</f>
        <v>251843170838.25693</v>
      </c>
      <c r="P17" s="7">
        <f>Q17</f>
        <v>251843170838.25693</v>
      </c>
      <c r="Q17" s="45">
        <f>SUMIFS('SEDS 2021'!$F$23:$F$40,'SEDS 2021'!E$23:E$40,Calculations!L17,'SEDS 2021'!D$23:D$40,Calculations!N17)*J17*K17</f>
        <v>251843170838.25693</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246894773163.07123</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242285174687.06903</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238075085664.45572</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234461693490.44293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231236661496.45172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228695477864.86371</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226544662792.78558</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225014670186.22369</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223895704992.21323</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223156950614.50311</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222720202126.72894</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222519597836.42212</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222634384330.31967</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222775749380.03104</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223178621468.91327</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223571004668.70761</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224191544533.2998</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224774803810.42291</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225559693748.2019</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226278203080.15344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227190904678.74994</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228163212049.06464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229064937298.3718</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230136990161.89981</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231245583352.63345</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232258277700.5849</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233413166528.42065</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234577643033.71759</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235623513264.54358</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0.53418524752703545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0.53418524752703545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0.53418524752703545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0.53418524752703545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0.53418524752703545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0.53418524752703545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0.53418524752703545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0.53418524752703545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0.53418524752703545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6.9992651309162324E-2</v>
      </c>
      <c r="K30" s="207">
        <f>$B$12</f>
        <v>0.53418524752703545</v>
      </c>
      <c r="L30" s="209" t="s">
        <v>1022</v>
      </c>
      <c r="M30" s="12" t="s">
        <v>1019</v>
      </c>
      <c r="N30" s="1" t="s">
        <v>635</v>
      </c>
      <c r="O30" s="7">
        <f>P30</f>
        <v>709232733233.80432</v>
      </c>
      <c r="P30" s="7">
        <f>Q30</f>
        <v>709232733233.80432</v>
      </c>
      <c r="Q30" s="45">
        <f>SUMIFS('SEDS 2021'!$F$23:$F$40,'SEDS 2021'!E$23:E$40,Calculations!L30,'SEDS 2021'!D$23:D$40,Calculations!N30)*J30*K30</f>
        <v>709232733233.80432</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712880811046.72192</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717064560176.11462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721693562240.80066</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728699592312.0498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737553367233.80139</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747585326873.66602</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757327182053.9176</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767340365284.84668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777745788305.27087</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789410063248.00293</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801977897082.5708</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815444414092.76013</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829019885458.82959</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842525089308.25623</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853065233272.14197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863465727588.21228</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873797038744.04419</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884089573418.849</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894363026257.16589</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904186965508.59534</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914355244744.5</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924944970069.03943</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936017968128.14856</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947563700473.9646</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959548577546.4397</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971917204635.56519</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984609301985.97534</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997590524378.72925</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1010848640750.0588</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0.53418524752703545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0.53418524752703545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0.53418524752703545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0.53418524752703545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0.53418524752703545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0.53418524752703545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0.53418524752703545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0.53418524752703545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0.53418524752703545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0.29922802040322843</v>
      </c>
      <c r="K43" s="207">
        <f>$B$12</f>
        <v>0.53418524752703545</v>
      </c>
      <c r="L43" s="209" t="s">
        <v>1022</v>
      </c>
      <c r="M43" s="12" t="s">
        <v>1014</v>
      </c>
      <c r="N43" s="1" t="s">
        <v>635</v>
      </c>
      <c r="O43" s="7">
        <f>P43</f>
        <v>3032065549757.8145</v>
      </c>
      <c r="P43" s="7">
        <f>Q43</f>
        <v>3032065549757.8145</v>
      </c>
      <c r="Q43" s="45">
        <f>SUMIFS('SEDS 2021'!$F$23:$F$40,'SEDS 2021'!E$23:E$40,Calculations!L43,'SEDS 2021'!D$23:D$40,Calculations!N43)*J43*K43</f>
        <v>3032065549757.8145</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3028352153784.335</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3024928043210.6704</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3022705802719.3374</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3022341631792.9917</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3024755770345.9902</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3030175214521.293</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3038723235029.9199</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3049933251941.1147</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3064208727217.7539</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3081998098220.4595</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3102630156448.6294</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3125425615996.1265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3150639215941.3081</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3178110338934.4829</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3207568261156.2148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3238041167258.1104</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3269013586538.5405</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3300222017971.4287</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3331528468585.1074</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3359563248230.4297</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3387912389754.1943</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3416544657722.9844</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3445455380369.9521</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3474664932643.4492</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3504182464462.1367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3533993961753.1323</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3564125441163.6133</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3594546072818.5259</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3625230126944.9971</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0.53418524752703545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0.27436021493960178</v>
      </c>
      <c r="K45" s="207">
        <f t="shared" si="8"/>
        <v>0.53418524752703545</v>
      </c>
      <c r="L45" s="209" t="s">
        <v>1022</v>
      </c>
      <c r="M45" s="12" t="s">
        <v>1014</v>
      </c>
      <c r="N45" s="1" t="s">
        <v>972</v>
      </c>
      <c r="O45" s="7">
        <f t="shared" ref="O45:O52" si="10">P45</f>
        <v>3273399270315.0425</v>
      </c>
      <c r="P45" s="7">
        <f t="shared" si="9"/>
        <v>3273399270315.0425</v>
      </c>
      <c r="Q45" s="45">
        <f>SUMIFS('SEDS 2021'!$F$23:$F$40,'SEDS 2021'!E$23:E$40,Calculations!L45,'SEDS 2021'!D$23:D$40,Calculations!N45)*J45*K45</f>
        <v>3273399270315.0425</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3293946134089.7231</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3314914579177.2852</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3336967958880.9033</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3360541461117.9072</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3386370169594.6284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3414218091865.1196</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3443570160354.084</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3473499976649.7368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3504368490023.8901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3536112538803.644</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3567956098802.1948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3599655233225.0024</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3632168782045.5601</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3665787994524.8325</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3700478968204.5073</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3735458089965.1211</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3770513345697.4668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3805413239380.0049</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3840103936338.353</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3870903934831.6416</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3901855148290.3418</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3933074755642.3384</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3964656598282.1465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3996645460584.394</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4029046133033.0688</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4061904309806.9585</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4095186686795.2295</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4128931255097.6309</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4163161550806.7686</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1.0815095508541518E-2</v>
      </c>
      <c r="K46" s="207">
        <f t="shared" si="8"/>
        <v>0.53418524752703545</v>
      </c>
      <c r="L46" s="209" t="s">
        <v>1022</v>
      </c>
      <c r="M46" s="12" t="s">
        <v>1014</v>
      </c>
      <c r="N46" s="1" t="s">
        <v>964</v>
      </c>
      <c r="O46" s="7">
        <f t="shared" si="10"/>
        <v>2501555516.0550518</v>
      </c>
      <c r="P46" s="7">
        <f t="shared" si="9"/>
        <v>2501555516.0550518</v>
      </c>
      <c r="Q46" s="45">
        <f>SUMIFS('SEDS 2021'!$F$23:$F$40,'SEDS 2021'!E$23:E$40,Calculations!L46,'SEDS 2021'!D$23:D$40,Calculations!N46)*J46*K46</f>
        <v>2501555516.0550518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2406361406.3451657</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2289850828.1196966</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2163320582.2275791</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2038198485.9519503</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1924730425.3209555</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1829755154.3822193</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1756501817.141679</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1704826930.7901483</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1672924622.3628981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1657267438.4171493</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1653378619.2811525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1657283390.642411</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1666440840.1168501</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1678839639.4989905</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1693104976.0848193</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1708130906.427933</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1723472936.9923174</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1738844104.4395926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1754129166.4661133</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1767852912.454339</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1781680035.3773575</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1795671427.1272767</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1809875487.631496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1824315898.8642561</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1838980071.6481261</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1853881630.6123233</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1868998053.7718532</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1884337925.0228333</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1899913017.0979445</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0.53418524752703545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0.53418524752703545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0.53418524752703545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0.53418524752703545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0.17994476919816446</v>
      </c>
      <c r="K51" s="207">
        <f t="shared" si="8"/>
        <v>0.53418524752703545</v>
      </c>
      <c r="L51" s="209" t="s">
        <v>1022</v>
      </c>
      <c r="M51" s="12" t="s">
        <v>1014</v>
      </c>
      <c r="N51" s="1" t="s">
        <v>975</v>
      </c>
      <c r="O51" s="7">
        <f t="shared" si="10"/>
        <v>755821762375.21558</v>
      </c>
      <c r="P51" s="7">
        <f t="shared" si="9"/>
        <v>755821762375.21558</v>
      </c>
      <c r="Q51" s="45">
        <f>SUMIFS('SEDS 2021'!$F$23:$F$40,'SEDS 2021'!E$23:E$40,Calculations!L51,'SEDS 2021'!D$23:D$40,Calculations!N51)*J51*K51</f>
        <v>755821762375.21558</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747100986321.28577</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741603825876.90771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738859098375.48987</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738315069325.26599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739540535164.47595</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742094751271.55261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745626900558.9928</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749770157111.52783</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754495628247.35486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759699898069.15015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765137806917.05701</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770677705222.92981</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776421460879.13074</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782392152731.09448</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788586777235.98328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794856445485.55566</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801166468079.87537</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807475726728.84656</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813777966313.91296</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820599039435.06287</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827432240771.41357</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834296453146.42297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841207953317.25037</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848175261168.9967</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855204461570.98145</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862305782045.98792</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869477082505.60425</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876728871195.74329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884067869877.37427</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0.53418524752703545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0.43070472623388739</v>
      </c>
      <c r="K56" s="207">
        <f>$B$12</f>
        <v>0.53418524752703545</v>
      </c>
      <c r="L56" s="209" t="s">
        <v>1022</v>
      </c>
      <c r="M56" s="12" t="s">
        <v>1016</v>
      </c>
      <c r="N56" s="1" t="s">
        <v>635</v>
      </c>
      <c r="O56" s="7">
        <f>P56</f>
        <v>4364313745657.3267</v>
      </c>
      <c r="P56" s="7">
        <f>Q56</f>
        <v>4364313745657.3267</v>
      </c>
      <c r="Q56" s="45">
        <f>SUMIFS('SEDS 2021'!$F$23:$F$40,'SEDS 2021'!E$23:E$40,Calculations!L56,'SEDS 2021'!D$23:D$40,Calculations!N56)*J56*K56</f>
        <v>4364313745657.3267</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4367323846890.7285</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4371417460169.5195</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4378091135537.5278</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4382188066113.0581</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4382555456726.2266</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4383887178588.6333</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4385919368389.2959</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4384579422395.4106</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4378086816140.7451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4367737057665.0254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4351480368583.8608</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4335465807609.041</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4323307707751.7803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4312302610395.4316</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4298932695130.5864</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4279894763735.4331</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4256449976406.439</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4224384329637.5513</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4180623518681.5127</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4112526431454.6812</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4034602923866.9243</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3949677950527.7378</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3858038768601.0791</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3757116373653.5176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3643897900037.7051</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3515628954810.0776</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3372347997879.6255</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3217416522047.2319</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3052438405728.0903</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0.53418524752703545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0.53418524752703545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0.53418524752703545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0.53418524752703545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0.53418524752703545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0.53418524752703545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0.53418524752703545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0.53418524752703545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0.53418524752703545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0.17522074179729599</v>
      </c>
      <c r="K69" s="210">
        <f>$C$12</f>
        <v>0.46581475247296455</v>
      </c>
      <c r="L69" s="209" t="s">
        <v>1022</v>
      </c>
      <c r="M69" s="12" t="s">
        <v>1015</v>
      </c>
      <c r="N69" s="1" t="s">
        <v>635</v>
      </c>
      <c r="O69" s="7">
        <f>P69</f>
        <v>1548257490299.7751</v>
      </c>
      <c r="P69" s="7">
        <f>Q69</f>
        <v>1548257490299.7751</v>
      </c>
      <c r="Q69" s="45">
        <f>SUMIFS('SEDS 2021'!$F$23:$F$40,'SEDS 2021'!E$23:E$40,Calculations!L69,'SEDS 2021'!D$23:D$40,Calculations!N69)*J69*K69</f>
        <v>1548257490299.7751</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1556778818314.0662</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1564049908272.5562</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1570205764199.707</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1576286232381.9309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1582119830697.2773</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1587495275616.4973</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1592748780664.5217</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1597427925670.4387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1602759476270.9048</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1608284693199.4326</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1614263310468.1204</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1620990858993.7527</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1628835366540.6414</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1637558923639.6948</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1648032735585.542</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1659378335301.0054</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1671793414903.5532</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1684588517224.8215</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1697652722024.0249</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1705443900521.2832</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1713659648596.3254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1721838789087.3748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1730374370346.668</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1738825599185.5535</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1747707771862.4846</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1756619263667.4573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1766007671858.866</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1775481498335.0593</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1785532316223.2644</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0.46581475247296455</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0.7253650659743115</v>
      </c>
      <c r="K71" s="210">
        <f t="shared" si="14"/>
        <v>0.46581475247296455</v>
      </c>
      <c r="L71" s="209" t="s">
        <v>1022</v>
      </c>
      <c r="M71" s="12" t="s">
        <v>1015</v>
      </c>
      <c r="N71" s="1" t="s">
        <v>972</v>
      </c>
      <c r="O71" s="7">
        <f t="shared" si="15"/>
        <v>7546678196306.7949</v>
      </c>
      <c r="P71" s="7">
        <f t="shared" si="16"/>
        <v>7546678196306.7949</v>
      </c>
      <c r="Q71" s="45">
        <f>SUMIFS('SEDS 2021'!$F$23:$F$40,'SEDS 2021'!E$23:E$40,Calculations!L71,'SEDS 2021'!D$23:D$40,Calculations!N71)*J71*K71</f>
        <v>7546678196306.7949</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7590959516384.6504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7627085438649.5586</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7654548007307.9863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7681382236658.0488</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7707115428587.8311</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7730989866937.4658</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7753614294951.5176</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7768981412668.6406</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7787654659448.2256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7806001984920.9609</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7825854974406.9736</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7846601599717.9795</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7870584756628.46</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7895514741295.5049</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7931363533704.7607</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7971193543468.9697</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8018010285010.9727</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8068605961195.8076</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8124794702989.8359</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8140497059489.0234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8162533876112.3838</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8186829353358.7871</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8216530616100.4326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8247555577346.6191</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8282741392714.2754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8317705144145.3164</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8355464997591.749</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8391698635444.7617</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8429718827207.3447</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0.98918490449145857</v>
      </c>
      <c r="K72" s="210">
        <f t="shared" si="14"/>
        <v>0.46581475247296455</v>
      </c>
      <c r="L72" s="209" t="s">
        <v>1022</v>
      </c>
      <c r="M72" s="12" t="s">
        <v>1015</v>
      </c>
      <c r="N72" s="1" t="s">
        <v>964</v>
      </c>
      <c r="O72" s="7">
        <f t="shared" si="15"/>
        <v>199516406981.65024</v>
      </c>
      <c r="P72" s="7">
        <f t="shared" si="16"/>
        <v>199516406981.65024</v>
      </c>
      <c r="Q72" s="45">
        <f>SUMIFS('SEDS 2021'!$F$23:$F$40,'SEDS 2021'!E$23:E$40,Calculations!L72,'SEDS 2021'!D$23:D$40,Calculations!N72)*J72*K72</f>
        <v>199516406981.65024</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200776269731.4718</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201711616480.3602</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202221500479.45645</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202386913921.03033</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202048274660.82068</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201023695038.81638</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199087639817.70801</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195922714158.37112</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191705555944.45007</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186377270471.27966</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180102591936.71262</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172922836970.04074</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164957137080.43558</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156288650366.14017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147298100326.86407</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138018760321.93567</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128652992485.34798</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119294844734.24916</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110118053164.48428</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100783706970.93646</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92000965585.806412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83798054319.257629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76288851057.908768</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69510425711.884491</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63548684460.257675</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58401569054.914543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54094154053.486382</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50566662205.778114</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47782478422.445129</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0.46581475247296455</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0.46581475247296455</v>
      </c>
      <c r="L74" s="209" t="s">
        <v>1022</v>
      </c>
      <c r="M74" s="12" t="s">
        <v>1015</v>
      </c>
      <c r="N74" s="1" t="s">
        <v>981</v>
      </c>
      <c r="O74" s="7">
        <f t="shared" si="15"/>
        <v>5710888865318.5459</v>
      </c>
      <c r="P74" s="7">
        <f t="shared" si="16"/>
        <v>5710888865318.5459</v>
      </c>
      <c r="Q74" s="45">
        <f>SUMIFS('SEDS 2021'!$F$23:$F$40,'SEDS 2021'!E$23:E$40,Calculations!L74,'SEDS 2021'!D$23:D$40,Calculations!N74)*J74*K74</f>
        <v>5710888865318.5459</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5737905252236.1846</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5760673143894.834</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5780120238024.0361</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5801224711211.6025</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5823430099310.1602</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5847202459945.2393</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5871970346188.2666</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5894118189285.2432</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5920041823832.4863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5947472925098.2266</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5977661998810.4727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6009600565561.2461</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6044715133584.0742</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6081912911183.6787</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6127895100291.3877</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6177909903327.4346</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6233373775381.7021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6290262839314.1016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6349210656042.7363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6382650167040.6553</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6415816771691.043</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6444593483950.4639</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6471589083807.0332</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6494993278511.2158</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6519120713660.8457</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6542280193332.1602</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6567934506405.3555</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6593135075794.6045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6620727081558.0166</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0.46581475247296455</v>
      </c>
      <c r="L75" s="209" t="s">
        <v>1022</v>
      </c>
      <c r="M75" s="12" t="s">
        <v>1015</v>
      </c>
      <c r="N75" s="1" t="s">
        <v>969</v>
      </c>
      <c r="O75" s="7">
        <f t="shared" si="15"/>
        <v>465814752.47296453</v>
      </c>
      <c r="P75" s="7">
        <f t="shared" si="16"/>
        <v>465814752.47296453</v>
      </c>
      <c r="Q75" s="45">
        <f>SUMIFS('SEDS 2021'!$F$23:$F$40,'SEDS 2021'!E$23:E$40,Calculations!L75,'SEDS 2021'!D$23:D$40,Calculations!N75)*J75*K75</f>
        <v>465814752.47296453</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469211984.79991579</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472500421.64917761</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475810647.97210926</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479217600.28960919</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482527726.2780636</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485775282.03113264</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488899026.67083508</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491691121.8824048</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494456933.2538029</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497017107.71062368</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499414563.00568563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501621374.47994548</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503763852.26491469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505804463.87249535</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508026396.27407026</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510177234.66832221</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512483338.06518418</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514702063.63390929</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517031338.97217804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520014129.63121456</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523098652.55784053</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526058368.60233921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529124854.05216736</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532075111.93184656</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535147060.90682483</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538111176.53580713</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541207096.66673577</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544201791.48850989</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547336798.23484945</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0.46581475247296455</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0.82005523080183551</v>
      </c>
      <c r="K77" s="210">
        <f t="shared" si="14"/>
        <v>0.46581475247296455</v>
      </c>
      <c r="L77" s="209" t="s">
        <v>1022</v>
      </c>
      <c r="M77" s="12" t="s">
        <v>1015</v>
      </c>
      <c r="N77" s="1" t="s">
        <v>975</v>
      </c>
      <c r="O77" s="7">
        <f t="shared" si="15"/>
        <v>3003617440864.9688</v>
      </c>
      <c r="P77" s="7">
        <f t="shared" si="16"/>
        <v>3003617440864.9688</v>
      </c>
      <c r="Q77" s="45">
        <f>SUMIFS('SEDS 2021'!$F$23:$F$40,'SEDS 2021'!E$23:E$40,Calculations!L77,'SEDS 2021'!D$23:D$40,Calculations!N77)*J77*K77</f>
        <v>3003617440864.9688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3030556700082.1519</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3056501840277.188</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3081490892293.021</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3109024595982.3076</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3138863391547.0762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3170826329916.1665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3205170537551.5679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3239561864390.6328</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3277555518553.2197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3316231953356.895</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3355327629991.6372</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3393196972898.1685</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3429614153661.4448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3463096541068.21</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3497283247113.3965</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3529248344041.229</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3560636953612.1475</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3591003475696.1089</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3621750981714.6172</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3634710292681.7075</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3649488859367.4028</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3664605340195.6074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3681714076622.3745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3699133223373.7476</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3718186045252.6812</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3736942568965.8647</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3756786881688.3809</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3775761520757.0771</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3795394627006.6675</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0.46581475247296455</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2.485386025642583E-2</v>
      </c>
      <c r="K82" s="210">
        <f>$C$12</f>
        <v>0.46581475247296455</v>
      </c>
      <c r="L82" s="209" t="s">
        <v>1022</v>
      </c>
      <c r="M82" s="12" t="s">
        <v>1018</v>
      </c>
      <c r="N82" s="1" t="s">
        <v>635</v>
      </c>
      <c r="O82" s="7">
        <f>P82</f>
        <v>219609704365.88467</v>
      </c>
      <c r="P82" s="7">
        <f>Q82</f>
        <v>219609704365.88467</v>
      </c>
      <c r="Q82" s="45">
        <f>SUMIFS('SEDS 2021'!$F$23:$F$40,'SEDS 2021'!E$23:E$40,Calculations!L82,'SEDS 2021'!D$23:D$40,Calculations!N82)*J82*K82</f>
        <v>219609704365.88467</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215294653269.14362</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211275038382.66165</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207603799640.97678</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204452886378.3631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201640626985.29108</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199424690042.41135</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197549158295.60007</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196214989801.4111</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195239241224.88855</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194595040193.15948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194214191246.71759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194039262346.55258</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194139357290.18808</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194262628994.04825</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194613937389.83365</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194956099371.9043</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195497216193.76111</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196005823979.27826</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196690255669.92792</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197316802824.05084</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198112687531.08853</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198960549053.14951</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199746862276.41644</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200681702842.63211</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201648406931.00861</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202531486291.9711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203538560628.00446</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204553995512.41321</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205466004567.22409</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0.46581475247296455</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0.46581475247296455</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0.46581475247296455</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0.46581475247296455</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0.46581475247296455</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0.46581475247296455</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0.46581475247296455</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0.46581475247296455</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0.46581475247296455</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6.9992651309162324E-2</v>
      </c>
      <c r="K95" s="210">
        <f>$C$12</f>
        <v>0.46581475247296455</v>
      </c>
      <c r="L95" s="209" t="s">
        <v>1022</v>
      </c>
      <c r="M95" s="12" t="s">
        <v>1019</v>
      </c>
      <c r="N95" s="1" t="s">
        <v>635</v>
      </c>
      <c r="O95" s="7">
        <f>P95</f>
        <v>618457869449.69568</v>
      </c>
      <c r="P95" s="7">
        <f>Q95</f>
        <v>618457869449.69568</v>
      </c>
      <c r="Q95" s="45">
        <f>SUMIFS('SEDS 2021'!$F$23:$F$40,'SEDS 2021'!E$23:E$40,Calculations!L95,'SEDS 2021'!D$23:D$40,Calculations!N95)*J95*K95</f>
        <v>618457869449.69568</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621639028928.15979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625287299025.73193</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629323834031.03345</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635433160671.11792</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643153738865.14294</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651901705639.021</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660396698491.07776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669128292053.00146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678201922541.81445</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688373284200.30042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699332558036.24487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711075492377.49487</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722913435981.07483</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734690105623.93909</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743881214091.07874</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752950546701.56335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761959550920.70642</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770934741669.71899</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779893292870.96887</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788459863834.69141</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797326702627.5564</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806561046525.37695</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816216808967.1814</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826284800323.51929</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836735730170.00732</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847521293778.5564</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858588926613.8208</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869908679309.48303</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881469886258.4939</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0.46581475247296455</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0.46581475247296455</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0.46581475247296455</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0.46581475247296455</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0.46581475247296455</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0.46581475247296455</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0.46581475247296455</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0.46581475247296455</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0.46581475247296455</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0.29922802040322843</v>
      </c>
      <c r="K108" s="210">
        <f>$C$12</f>
        <v>0.46581475247296455</v>
      </c>
      <c r="L108" s="209" t="s">
        <v>1022</v>
      </c>
      <c r="M108" s="12" t="s">
        <v>1014</v>
      </c>
      <c r="N108" s="1" t="s">
        <v>635</v>
      </c>
      <c r="O108" s="7">
        <f>P108</f>
        <v>2643990769271.0254</v>
      </c>
      <c r="P108" s="7">
        <f>Q108</f>
        <v>2643990769271.0254</v>
      </c>
      <c r="Q108" s="45">
        <f>SUMIFS('SEDS 2021'!$F$23:$F$40,'SEDS 2021'!E$23:E$40,Calculations!L108,'SEDS 2021'!D$23:D$40,Calculations!N108)*J108*K108</f>
        <v>2643990769271.0254</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2640752651718.6816</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2637766793860.0166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2635828978450.1045</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2635511417845.9902</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2637616570239.6709</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2642342378484.5566</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2649796335844.4678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2659571580063.3594</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2672019933912.9014</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2687532439150.8071</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2705523795409.8101</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2725401658746.1377</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2747388164123.7925</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2771343251645.3218</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2797030847496.4023</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2823603519202.8931</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2850611771279.1025</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2877825828257.0513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2905125358917.8633</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2929571960544.5005</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2954292688799.0659</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2979260306078.5874</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3004470738556.752</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3029941753387.4946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3055681329389.2427</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3081677246153.5869</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3107952190450.9341</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3134479278329.165</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3161236073175.0688</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0.46581475247296455</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0.27436021493960178</v>
      </c>
      <c r="K110" s="210">
        <f t="shared" si="23"/>
        <v>0.46581475247296455</v>
      </c>
      <c r="L110" s="209" t="s">
        <v>1022</v>
      </c>
      <c r="M110" s="12" t="s">
        <v>1014</v>
      </c>
      <c r="N110" s="1" t="s">
        <v>972</v>
      </c>
      <c r="O110" s="7">
        <f t="shared" si="24"/>
        <v>2854436130360.9634</v>
      </c>
      <c r="P110" s="7">
        <f t="shared" si="25"/>
        <v>2854436130360.9634</v>
      </c>
      <c r="Q110" s="45">
        <f>SUMIFS('SEDS 2021'!$F$23:$F$40,'SEDS 2021'!E$23:E$40,Calculations!L110,'SEDS 2021'!D$23:D$40,Calculations!N110)*J110*K110</f>
        <v>2854436130360.9634</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2872353196224.5508</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2890637885109.957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2909868647575.5811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2930424971735.1978</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2952947857759.2476</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2977231517930.2612</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3002826808292.645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3028925900384.5044</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3055843545495.7388</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3083524666030.769</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3111292561320.375</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3138934516097.5332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3167286648182.7593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3196602929775.833</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3226853797602.0283</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3257355933368.7358</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3287924458702.2861</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3318357506811.2036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3348608133333.6997</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3375466032799.7324</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3402455793192.3062</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3429679595680.8564</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3457219270877.8169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3485113871195.2075</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3513367573981.8481</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3542020225007.8716</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3571042782763.3975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3600468375858.4121</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3630317527995.5112</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1.0815095508541518E-2</v>
      </c>
      <c r="K111" s="210">
        <f t="shared" si="23"/>
        <v>0.46581475247296455</v>
      </c>
      <c r="L111" s="209" t="s">
        <v>1022</v>
      </c>
      <c r="M111" s="12" t="s">
        <v>1014</v>
      </c>
      <c r="N111" s="1" t="s">
        <v>964</v>
      </c>
      <c r="O111" s="7">
        <f t="shared" si="24"/>
        <v>2181380839.1434259</v>
      </c>
      <c r="P111" s="7">
        <f t="shared" si="25"/>
        <v>2181380839.1434259</v>
      </c>
      <c r="Q111" s="45">
        <f>SUMIFS('SEDS 2021'!$F$23:$F$40,'SEDS 2021'!E$23:E$40,Calculations!L111,'SEDS 2021'!D$23:D$40,Calculations!N111)*J111*K111</f>
        <v>2181380839.1434259</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2098370645.8506007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1996772283.8444839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1886436673.7851717</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1777328983.9428372</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1678383726.9910545</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1595564363.2437599</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1531686737.8085985</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1486625732.2747669</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1458806607.7816226</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1445153390.479429</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1441762302.2162609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1445167300.9756401</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1453152686.3451672</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1463964560.4878752</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1476404073.30002</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1489506831.2961574</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1502885231.7721453</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1516289039.8945525</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1529617763.2491925</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1541585003.7712805</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1553642389.9900436</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1565843020.2300448</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1578229099.7006297</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1590821279.3146045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1603608581.1863086</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1616602886.1254721</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1629784554.7412393</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1643161072.2748516</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1656742704.6641741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0.46581475247296455</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0.46581475247296455</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0.46581475247296455</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0.46581475247296455</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0.17994476919816446</v>
      </c>
      <c r="K116" s="210">
        <f t="shared" si="23"/>
        <v>0.46581475247296455</v>
      </c>
      <c r="L116" s="209" t="s">
        <v>1022</v>
      </c>
      <c r="M116" s="12" t="s">
        <v>1014</v>
      </c>
      <c r="N116" s="1" t="s">
        <v>975</v>
      </c>
      <c r="O116" s="7">
        <f t="shared" si="24"/>
        <v>659083957829.95166</v>
      </c>
      <c r="P116" s="7">
        <f t="shared" si="25"/>
        <v>659083957829.95166</v>
      </c>
      <c r="Q116" s="45">
        <f>SUMIFS('SEDS 2021'!$F$23:$F$40,'SEDS 2021'!E$23:E$40,Calculations!L116,'SEDS 2021'!D$23:D$40,Calculations!N116)*J116*K116</f>
        <v>659083957829.95166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651479355947.47852</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646685778357.0144</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644292349171.91882</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643817950527.36377</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644886568706.54089</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647113870095.31641</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650193938767.45483</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653806898942.57349</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657927555919.98657</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662465730027.3114</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667207639647.02637</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672038485070.07397</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677047096093.39319</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682253597695.58142</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687655370757.95288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693122582698.53418</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698624984021.81873</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704126719177.29907</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709622333640.50903</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715570376013.8949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721528994309.37488</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727514654533.40613</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733541550177.18347</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739617110663.71655</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745746642058.47424</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751939062861.20129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758192506893.90332</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764516137449.63562</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770915815969.6051</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0.46581475247296455</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0.43070472623388739</v>
      </c>
      <c r="K121" s="210">
        <f>$C$12</f>
        <v>0.46581475247296455</v>
      </c>
      <c r="L121" s="209" t="s">
        <v>1022</v>
      </c>
      <c r="M121" s="12" t="s">
        <v>1016</v>
      </c>
      <c r="N121" s="1" t="s">
        <v>635</v>
      </c>
      <c r="O121" s="7">
        <f>P121</f>
        <v>3805724206273.2837</v>
      </c>
      <c r="P121" s="7">
        <f>Q121</f>
        <v>3805724206273.2837</v>
      </c>
      <c r="Q121" s="45">
        <f>SUMIFS('SEDS 2021'!$F$23:$F$40,'SEDS 2021'!E$23:E$40,Calculations!L121,'SEDS 2021'!D$23:D$40,Calculations!N121)*J121*K121</f>
        <v>3805724206273.2837</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3808349043944.1978</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3811918714699.8159</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3817738224793.0376</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3821310788263.8081</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3821631156466.2739</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3822792430935.3306</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3824564520287.0229</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3823396074295.0034</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3817734458236.8618</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3808709367774.6274</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3794533376139.835</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3780568522578.2969</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3769966540771.8545</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3760369988405.9473</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3748711291730.0098</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3732110029636.9717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3711665946134.1157</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3683704389011.9697</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3645544534508.5532</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3586163209439.124</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3518213149854.2622</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3444157743760.772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3364247482210.8569</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3276242168250.7446</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3177514553613.563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3065662780754.2769</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2940720387089.1089</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2805618627167.3604</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2661756098629.8838</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0.46581475247296455</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0.46581475247296455</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0.46581475247296455</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0.46581475247296455</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0.46581475247296455</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0.46581475247296455</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0.46581475247296455</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0.46581475247296455</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0.46581475247296455</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3.7756501348887708E-2</v>
      </c>
      <c r="K134" s="12">
        <v>1</v>
      </c>
      <c r="L134" s="12" t="s">
        <v>1013</v>
      </c>
      <c r="M134" s="12" t="s">
        <v>1015</v>
      </c>
      <c r="N134" s="1" t="s">
        <v>635</v>
      </c>
      <c r="O134" s="7">
        <f>P134</f>
        <v>632043832580.38025</v>
      </c>
      <c r="P134" s="7">
        <f>Q134</f>
        <v>632043832580.38025</v>
      </c>
      <c r="Q134" s="45">
        <f>SUMIFS('SEDS 2021'!$F$23:$F$40,'SEDS 2021'!E$23:E$40,Calculations!L134,'SEDS 2021'!D$23:D$40,Calculations!N134)*J134*K134</f>
        <v>632043832580.38025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638848203349.6759</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645096636637.76868</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650910123543.17346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656251346999.99207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661284542712.00171</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666018363567.78076</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670460458094.18738</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674640466168.00671</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678288166899.21558</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681449288848.39905</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683952108086.64917</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685871394942.65686</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687230704182.97705</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687898242854.5166</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688137732442.1814</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687919149310.39221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687469407677.87256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686743811018.04858</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685950391600.84778</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685251640278.38708</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684783328458.72949</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684438735615.43567</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684364903078.67712</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684490249804.71582</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684769274090.20581</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685234035961.34204</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685799730197.05811</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686592948909.21265</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687539464947.27429</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0.60264004412112904</v>
      </c>
      <c r="K136" s="12">
        <v>1</v>
      </c>
      <c r="L136" s="12" t="s">
        <v>1013</v>
      </c>
      <c r="M136" s="12" t="s">
        <v>1015</v>
      </c>
      <c r="N136" s="1" t="s">
        <v>972</v>
      </c>
      <c r="O136" s="7">
        <f t="shared" si="29"/>
        <v>15730713071693.832</v>
      </c>
      <c r="P136" s="7">
        <f t="shared" si="30"/>
        <v>15730713071693.832</v>
      </c>
      <c r="Q136" s="45">
        <f>SUMIFS('SEDS 2021'!$F$23:$F$40,'SEDS 2021'!E$23:E$40,Calculations!L136,'SEDS 2021'!D$23:D$40,Calculations!N136)*J136*K136</f>
        <v>15730713071693.832</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15782501822274.168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15826596899461.439</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15865788955147.961</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15899389717086.26</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15932066590676.527</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15965255552607.826</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16001035193332.805</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16042578109218.635</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16086011547214.191</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16132550561732.16</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16180117120086.842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16231995787049.406</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16288470820032.805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16344722736600.473</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16404605836049.535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16464081035414.26</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16525720134656.658</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16585781469787.34</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16647600755267.596</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16708204881142.051</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16770031917998.086</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16829365095523.121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16889778669027.975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16948984155108.373</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17006124838023.203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17062158015022.754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17115423033748.131</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17169590286237.498</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17223157215664.189</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4.866535561805424E-2</v>
      </c>
      <c r="K137" s="12">
        <v>1</v>
      </c>
      <c r="L137" s="12" t="s">
        <v>1013</v>
      </c>
      <c r="M137" s="12" t="s">
        <v>1015</v>
      </c>
      <c r="N137" s="1" t="s">
        <v>964</v>
      </c>
      <c r="O137" s="7">
        <f t="shared" si="29"/>
        <v>65941556862.463493</v>
      </c>
      <c r="P137" s="7">
        <f t="shared" si="30"/>
        <v>65941556862.463493</v>
      </c>
      <c r="Q137" s="45">
        <f>SUMIFS('SEDS 2021'!$F$23:$F$40,'SEDS 2021'!E$23:E$40,Calculations!L137,'SEDS 2021'!D$23:D$40,Calculations!N137)*J137*K137</f>
        <v>65941556862.463493</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66251649417.382843</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66484731638.661827</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66629996294.90834</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66653069699.471313</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66532742858.646637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66227894016.771584</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65701211981.55938</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64933859769.528</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63908987996.022041</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62652953425.202652</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61203417722.121567</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59614227128.004448</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57934024317.750374</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56185966632.632477</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54409846826.744278</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52657124726.08313</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50943990223.937775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49276699958.603271</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47683002947.389397</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46180066795.415825</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44797170315.401634</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43550542612.062737</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42463598146.909142</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41545679857.36631</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40797000790.021217</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40216420482.108032</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39787066275.113762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39498060222.604881</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39323473656.77404</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2199000000000</v>
      </c>
      <c r="P139" s="7">
        <f t="shared" si="30"/>
        <v>2199000000000</v>
      </c>
      <c r="Q139" s="45">
        <f>SUMIFS('SEDS 2021'!$F$23:$F$40,'SEDS 2021'!E$23:E$40,Calculations!L139,'SEDS 2021'!D$23:D$40,Calculations!N139)*J139*K139</f>
        <v>2199000000000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0</v>
      </c>
      <c r="P140" s="7">
        <f t="shared" si="30"/>
        <v>0</v>
      </c>
      <c r="Q140" s="45">
        <f>SUMIFS('SEDS 2021'!$F$23:$F$40,'SEDS 2021'!E$23:E$40,Calculations!L140,'SEDS 2021'!D$23:D$40,Calculations!N140)*J140*K140</f>
        <v>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2291000000000</v>
      </c>
      <c r="P142" s="7">
        <f t="shared" si="30"/>
        <v>2291000000000</v>
      </c>
      <c r="Q142" s="45">
        <f>SUMIFS('SEDS 2021'!$F$23:$F$40,'SEDS 2021'!E$23:E$40,Calculations!L142,'SEDS 2021'!D$23:D$40,Calculations!N142)*J142*K142</f>
        <v>2291000000000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0.12269647678600865</v>
      </c>
      <c r="K147" s="12">
        <v>1</v>
      </c>
      <c r="L147" s="12" t="s">
        <v>1013</v>
      </c>
      <c r="M147" s="12" t="s">
        <v>1018</v>
      </c>
      <c r="N147" s="1" t="s">
        <v>635</v>
      </c>
      <c r="O147" s="7">
        <f>P147</f>
        <v>2053939021397.7847</v>
      </c>
      <c r="P147" s="7">
        <f>Q147</f>
        <v>2053939021397.7847</v>
      </c>
      <c r="Q147" s="45">
        <f>SUMIFS('SEDS 2021'!$F$23:$F$40,'SEDS 2021'!E$23:E$40,Calculations!L147,'SEDS 2021'!D$23:D$40,Calculations!N147)*J147*K147</f>
        <v>2053939021397.7847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2076943128829.7957</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2097916382524.3525</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2115894525861.1624</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2131693746304.6182</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2144529549190.4158</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2155192509332.6074</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2163627014458.8872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2168702641825.4275</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2172059358640.2913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2174619466470.4487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2178462443825.6372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2181902617581.9241</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2185928037854.0588</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2190921657874.7324</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2197005264334.5732</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2203167645105.0347</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2211997839177.1099</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2222965510681.3198</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2234995416356.0654</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2248752840320.9126</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2264999111499.4282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2282853856224.9316</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2302412966348.9004</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2324545277569.3198</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2348419076783.2993</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2373972165192.2388</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2401025312919.1436</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2430158143904.7769</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2461145685385.4126</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1.2518214948361919E-4</v>
      </c>
      <c r="K149" s="12">
        <v>1</v>
      </c>
      <c r="L149" s="12" t="s">
        <v>1013</v>
      </c>
      <c r="M149" s="12" t="s">
        <v>1018</v>
      </c>
      <c r="N149" s="1" t="s">
        <v>972</v>
      </c>
      <c r="O149" s="7">
        <f t="shared" si="31"/>
        <v>3267629647.9709115</v>
      </c>
      <c r="P149" s="7">
        <f t="shared" si="32"/>
        <v>3267629647.9709115</v>
      </c>
      <c r="Q149" s="45">
        <f>SUMIFS('SEDS 2021'!$F$23:$F$40,'SEDS 2021'!E$23:E$40,Calculations!L149,'SEDS 2021'!D$23:D$40,Calculations!N149)*J149*K149</f>
        <v>3267629647.9709115</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3081973239.7104335</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2898992300.7520089</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2716771141.2824178</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2533954959.1976361</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2349431708.2871122</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2164944949.2535524</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1983064797.7573218</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1802961768.811094</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1630035877.2958198</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1466804143.8921463</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1316527348.831862</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1178200069.1838648</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1073525373.7693769</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984888361.20566189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898373798.83082795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815028923.22955799</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734833729.21446621</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658001201.41414261</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583539465.86505592</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515193246.94153923</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452124714.41175026</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398144788.97918612</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351750952.06625342</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315381281.17169213</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288166039.53323072</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270912081.54191065</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263576132.26267335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263639166.22049853</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271081181.33246571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1253803.12327228</v>
      </c>
      <c r="S158">
        <f>SUMIFS('NREL Scaling Data'!$F:$F,'NREL Scaling Data'!$B:$B,UPPER(About!$B$1),'NREL Scaling Data'!$E:$E,Calculations!$M160,'NREL Scaling Data'!$A:$A,Q$3,'NREL Scaling Data'!$C:$C,Calculations!$L160,'NREL Scaling Data'!$D:$D,Calculations!$N160)</f>
        <v>1271053.57563371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9.2845380171963851E-2</v>
      </c>
      <c r="K160" s="12">
        <v>1</v>
      </c>
      <c r="L160" s="12" t="s">
        <v>1013</v>
      </c>
      <c r="M160" s="12" t="s">
        <v>1019</v>
      </c>
      <c r="N160" s="1" t="s">
        <v>635</v>
      </c>
      <c r="O160" s="7">
        <f>P160</f>
        <v>1554231664078.6748</v>
      </c>
      <c r="P160" s="7">
        <f>Q160</f>
        <v>1554231664078.6748</v>
      </c>
      <c r="Q160" s="45">
        <f>SUMIFS('SEDS 2021'!$F$23:$F$40,'SEDS 2021'!E$23:E$40,Calculations!L160,'SEDS 2021'!D$23:D$40,Calculations!N160)*J160*K160</f>
        <v>1554231664078.6748</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1533137982589.7195</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1496788876623.1252</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1457001168152.4541</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1419049242698.9165</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1381715271128.1201</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1345800201528.2883</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1312338819053.1582</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1282180014204.8994</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1255609638772.6294</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1233685926160.8259</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1215806736026.0771</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1200760010776.0798</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1187920568048.0107</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1176348247222.5281</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1165542243127.2693</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1155700581510.6738</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1147511307265.9299</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1140394210551.9844</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1133733760853.8713</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1128610142293.9194</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1125008221910.7058</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1123177058260.3835</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1122670896052.7097</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1123504766581.1619</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1125869866642.249</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1129193218706.1294</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1133926571006.1362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1140152469094.1687</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1147804839937.1626</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0.14918530420478671</v>
      </c>
      <c r="K173" s="12">
        <v>1</v>
      </c>
      <c r="L173" s="12" t="s">
        <v>1013</v>
      </c>
      <c r="M173" s="12" t="s">
        <v>1014</v>
      </c>
      <c r="N173" s="1" t="s">
        <v>635</v>
      </c>
      <c r="O173" s="7">
        <f>P173</f>
        <v>2497361992388.1294</v>
      </c>
      <c r="P173" s="7">
        <f>Q173</f>
        <v>2497361992388.1294</v>
      </c>
      <c r="Q173" s="45">
        <f>SUMIFS('SEDS 2021'!$F$23:$F$40,'SEDS 2021'!E$23:E$40,Calculations!L173,'SEDS 2021'!D$23:D$40,Calculations!N173)*J173*K173</f>
        <v>2497361992388.1294</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2535391518915.1816</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2570136294969.9341</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2599658189989.8198</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2622175424789.6631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2637132343482.354</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2646457189582.7954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2651649395608.6445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2655117507166.8984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2658733959957.0098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2664637657356.457</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2673050430724.5547</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2683947691019.5801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2697587362367.875</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2712956123334.9434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2729809022898.7476</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2747986067657.2251</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2767330410959.8501</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2787389236098.521</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2807786258492.146</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2829185164553.5693</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2851735047257.75</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2874601869549.7993</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2898724157966.5459</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2923963782524.8486</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2949835774879.4697</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2976615132450.7173</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3003814618522.9849</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3031409031092.7505</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3059817695247.3159</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0.21053171744833044</v>
      </c>
      <c r="K175" s="12">
        <v>1</v>
      </c>
      <c r="L175" s="12" t="s">
        <v>1013</v>
      </c>
      <c r="M175" s="12" t="s">
        <v>1014</v>
      </c>
      <c r="N175" s="1" t="s">
        <v>972</v>
      </c>
      <c r="O175" s="7">
        <f t="shared" si="35"/>
        <v>5495509420553.7695</v>
      </c>
      <c r="P175" s="7">
        <f t="shared" si="36"/>
        <v>5495509420553.7695</v>
      </c>
      <c r="Q175" s="45">
        <f>SUMIFS('SEDS 2021'!$F$23:$F$40,'SEDS 2021'!E$23:E$40,Calculations!L175,'SEDS 2021'!D$23:D$40,Calculations!N175)*J175*K175</f>
        <v>5495509420553.7695</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5557119529573.0723</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5615906075312.5039</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5673210857959.4023</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5731752651545.3867</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5789794510290.083</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5851680797184.2852</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5918274815143.0645</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5988036920503.0322</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6062419770060.5762</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6137240112944.5596</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6212208085262.0127</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6288209407905.6641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6364195019798.4736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6439165802094.4092</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6514977284071.5684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6588926779280.0127</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6665171935536.7822</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6739702877814.7959</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6815391822560.3027</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6891471482865.9395</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6967534114246.708</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7044161102751.3018</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7121627326531.4668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7199299424307.4258</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7278020903284.3125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7356999150632.167</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7435941643731.959</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7515560371407.3906</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7596454279130.2705</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0.59751633748835309</v>
      </c>
      <c r="K186" s="12">
        <v>1</v>
      </c>
      <c r="L186" s="12" t="s">
        <v>1013</v>
      </c>
      <c r="M186" s="12" t="s">
        <v>1016</v>
      </c>
      <c r="N186" s="1" t="s">
        <v>635</v>
      </c>
      <c r="O186" s="7">
        <f>P186</f>
        <v>10002423489555.031</v>
      </c>
      <c r="P186" s="7">
        <f>Q186</f>
        <v>10002423489555.031</v>
      </c>
      <c r="Q186" s="45">
        <f>SUMIFS('SEDS 2021'!$F$23:$F$40,'SEDS 2021'!E$23:E$40,Calculations!L186,'SEDS 2021'!D$23:D$40,Calculations!N186)*J186*K186</f>
        <v>10002423489555.031</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10101320757616.945</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10216104416597.857</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10349522098967.359</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10486501203041.102</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10633005141328.707</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10785910013219.883</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10942783201432.584</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11106341711959.871</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11274236056527.564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11445634945057.283</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11625119223402.004</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11808641821443.291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11998700984627.236</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12194294789648.826</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12391958069444.496</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12598314893375.664</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12806023657486.949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13020168356889.301</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13240228341481.004</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13466991149230.922</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13698417931841.74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13937103189400.221</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14179804890600.424</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14424952334715.518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14679156465474.109</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14933028080201.244</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15194936957423.096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15462822372787.453</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15738176273224.373</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0.1867030562810568</v>
      </c>
      <c r="K188" s="12">
        <v>1</v>
      </c>
      <c r="L188" s="12" t="s">
        <v>1013</v>
      </c>
      <c r="M188" s="12" t="s">
        <v>1016</v>
      </c>
      <c r="N188" s="1" t="s">
        <v>972</v>
      </c>
      <c r="O188" s="7">
        <f t="shared" si="37"/>
        <v>4873509878104.4258</v>
      </c>
      <c r="P188" s="7">
        <f t="shared" si="38"/>
        <v>4873509878104.4258</v>
      </c>
      <c r="Q188" s="45">
        <f>SUMIFS('SEDS 2021'!$F$23:$F$40,'SEDS 2021'!E$23:E$40,Calculations!L188,'SEDS 2021'!D$23:D$40,Calculations!N188)*J188*K188</f>
        <v>4873509878104.4258</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4856704285292.7197</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4851319493262.6582</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4844149106996.332</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4834331839862.1631</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4824381528451.584</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4802093110985.0801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4783235835384.291</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4769630307537.1729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4763538280142.9287</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4759771026420.9697</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4758622644245.5039</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4760618308391.9043</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4760247184883.9678</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4751900407120.8242</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4745010114068.0439</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4740073471179.6084</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4738659000451.2832</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4737412585651.0791</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4740087475840.2734</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4742314216887.8213</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4741319885979.8105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4736747364268.9512</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4730788381151.1357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4724052139365.792</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4717932102650.1973</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4713359580939.3574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4707099497617.0098</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4702751050476.9736</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4697926444873.9609</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0.9513346443819457</v>
      </c>
      <c r="K189" s="12">
        <v>1</v>
      </c>
      <c r="L189" s="12" t="s">
        <v>1013</v>
      </c>
      <c r="M189" s="12" t="s">
        <v>1016</v>
      </c>
      <c r="N189" s="1" t="s">
        <v>964</v>
      </c>
      <c r="O189" s="7">
        <f t="shared" si="37"/>
        <v>1289058443137.5364</v>
      </c>
      <c r="P189" s="7">
        <f t="shared" si="38"/>
        <v>1289058443137.5364</v>
      </c>
      <c r="Q189" s="45">
        <f>SUMIFS('SEDS 2021'!$F$23:$F$40,'SEDS 2021'!E$23:E$40,Calculations!L189,'SEDS 2021'!D$23:D$40,Calculations!N189)*J189*K189</f>
        <v>1289058443137.5364</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1290494243336.7903</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1290137153131.7935</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1288649277277.6458</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1284594815575.0928</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1280756095871.3909</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1278382933884.0254</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1278680509054.8528</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1278643312158.5012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1276508210307.7983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1273562216116.5852</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1270251692341.1062</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1270177298548.3967</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1270073147238.6067</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1270459994960.686</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1268525756350.2937</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1268414165661.2327</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1269269694277.3679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1269530072551.8438</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1269879723377.5674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1271196493508.489</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1273681246184.9175</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1276471013411.4448</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1279059917397.6614</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1281061110421.4917</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1282191896070.645</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1282474592482.9324</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1283330121099.0676</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1284393952334.7844</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1284795678815.4041</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18969000000000</v>
      </c>
      <c r="Q199" s="7">
        <f t="shared" ref="Q199:AT199" si="40">SUM(Q4,Q17,Q30,Q43,Q56,Q69,Q82,Q95,Q108,Q121)</f>
        <v>18969000000000</v>
      </c>
      <c r="R199" s="7">
        <f t="shared" si="40"/>
        <v>18983542597628.395</v>
      </c>
      <c r="S199" s="7">
        <f t="shared" si="40"/>
        <v>18999608121587.875</v>
      </c>
      <c r="T199" s="7">
        <f t="shared" si="40"/>
        <v>19021940705128.539</v>
      </c>
      <c r="U199" s="7">
        <f t="shared" si="40"/>
        <v>19048332922981.418</v>
      </c>
      <c r="V199" s="7">
        <f t="shared" si="40"/>
        <v>19076600464192.898</v>
      </c>
      <c r="W199" s="7">
        <f t="shared" si="40"/>
        <v>19114801395721.352</v>
      </c>
      <c r="X199" s="7">
        <f t="shared" si="40"/>
        <v>19160096253286.207</v>
      </c>
      <c r="Y199" s="7">
        <f t="shared" si="40"/>
        <v>19204498815014.27</v>
      </c>
      <c r="Z199" s="7">
        <f t="shared" si="40"/>
        <v>19247898407227.336</v>
      </c>
      <c r="AA199" s="7">
        <f t="shared" si="40"/>
        <v>19294139519636.516</v>
      </c>
      <c r="AB199" s="7">
        <f t="shared" si="40"/>
        <v>19337874516594.527</v>
      </c>
      <c r="AC199" s="7">
        <f t="shared" si="40"/>
        <v>19389844883812.363</v>
      </c>
      <c r="AD199" s="7">
        <f t="shared" si="40"/>
        <v>19456753605573.223</v>
      </c>
      <c r="AE199" s="7">
        <f t="shared" si="40"/>
        <v>19531852200917.586</v>
      </c>
      <c r="AF199" s="7">
        <f t="shared" si="40"/>
        <v>19604939469629.391</v>
      </c>
      <c r="AG199" s="7">
        <f t="shared" si="40"/>
        <v>19670906688912.027</v>
      </c>
      <c r="AH199" s="7">
        <f t="shared" si="40"/>
        <v>19732152858264.633</v>
      </c>
      <c r="AI199" s="7">
        <f t="shared" si="40"/>
        <v>19778375955745.535</v>
      </c>
      <c r="AJ199" s="7">
        <f t="shared" si="40"/>
        <v>19803808520484.211</v>
      </c>
      <c r="AK199" s="7">
        <f t="shared" si="40"/>
        <v>19765272972323.934</v>
      </c>
      <c r="AL199" s="7">
        <f t="shared" si="40"/>
        <v>19710850351269.609</v>
      </c>
      <c r="AM199" s="7">
        <f t="shared" si="40"/>
        <v>19644672878917.387</v>
      </c>
      <c r="AN199" s="7">
        <f t="shared" si="40"/>
        <v>19567985371796.277</v>
      </c>
      <c r="AO199" s="7">
        <f t="shared" si="40"/>
        <v>19475501743617.434</v>
      </c>
      <c r="AP199" s="7">
        <f t="shared" si="40"/>
        <v>19362391903828.285</v>
      </c>
      <c r="AQ199" s="7">
        <f t="shared" si="40"/>
        <v>19222259542253.402</v>
      </c>
      <c r="AR199" s="7">
        <f t="shared" si="40"/>
        <v>19056519119488.246</v>
      </c>
      <c r="AS199" s="7">
        <f t="shared" si="40"/>
        <v>18870252674454.844</v>
      </c>
      <c r="AT199" s="7">
        <f t="shared" si="40"/>
        <v>18667206937286.969</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16740000000000</v>
      </c>
      <c r="Q202" s="7">
        <f t="shared" ref="Q202:AT202" si="41">SUM(Q134,Q147,Q160,Q173,Q186)</f>
        <v>16740000000000</v>
      </c>
      <c r="R202" s="7">
        <f t="shared" si="41"/>
        <v>16885641591301.318</v>
      </c>
      <c r="S202" s="7">
        <f t="shared" si="41"/>
        <v>17026042607353.037</v>
      </c>
      <c r="T202" s="7">
        <f t="shared" si="41"/>
        <v>17172986106513.969</v>
      </c>
      <c r="U202" s="7">
        <f t="shared" si="41"/>
        <v>17315670963834.291</v>
      </c>
      <c r="V202" s="7">
        <f t="shared" si="41"/>
        <v>17457666847841.598</v>
      </c>
      <c r="W202" s="7">
        <f t="shared" si="41"/>
        <v>17599378277231.355</v>
      </c>
      <c r="X202" s="7">
        <f t="shared" si="41"/>
        <v>17740858888647.461</v>
      </c>
      <c r="Y202" s="7">
        <f t="shared" si="41"/>
        <v>17886982341325.102</v>
      </c>
      <c r="Z202" s="7">
        <f t="shared" si="41"/>
        <v>18038927180796.711</v>
      </c>
      <c r="AA202" s="7">
        <f t="shared" si="41"/>
        <v>18200027283893.414</v>
      </c>
      <c r="AB202" s="7">
        <f t="shared" si="41"/>
        <v>18376390942064.922</v>
      </c>
      <c r="AC202" s="7">
        <f t="shared" si="41"/>
        <v>18561123535763.531</v>
      </c>
      <c r="AD202" s="7">
        <f t="shared" si="41"/>
        <v>18757367657080.156</v>
      </c>
      <c r="AE202" s="7">
        <f t="shared" si="41"/>
        <v>18962419060935.547</v>
      </c>
      <c r="AF202" s="7">
        <f t="shared" si="41"/>
        <v>19172452332247.266</v>
      </c>
      <c r="AG202" s="7">
        <f t="shared" si="41"/>
        <v>19393088336958.992</v>
      </c>
      <c r="AH202" s="7">
        <f t="shared" si="41"/>
        <v>19620332622567.711</v>
      </c>
      <c r="AI202" s="7">
        <f t="shared" si="41"/>
        <v>19857661125239.172</v>
      </c>
      <c r="AJ202" s="7">
        <f t="shared" si="41"/>
        <v>20102694168783.934</v>
      </c>
      <c r="AK202" s="7">
        <f t="shared" si="41"/>
        <v>20358790936677.711</v>
      </c>
      <c r="AL202" s="7">
        <f t="shared" si="41"/>
        <v>20624943640968.352</v>
      </c>
      <c r="AM202" s="7">
        <f t="shared" si="41"/>
        <v>20902174709050.773</v>
      </c>
      <c r="AN202" s="7">
        <f t="shared" si="41"/>
        <v>21187977814047.258</v>
      </c>
      <c r="AO202" s="7">
        <f t="shared" si="41"/>
        <v>21481456411195.562</v>
      </c>
      <c r="AP202" s="7">
        <f t="shared" si="41"/>
        <v>21788050457869.332</v>
      </c>
      <c r="AQ202" s="7">
        <f t="shared" si="41"/>
        <v>22098042632511.672</v>
      </c>
      <c r="AR202" s="7">
        <f t="shared" si="41"/>
        <v>22419503190068.418</v>
      </c>
      <c r="AS202" s="7">
        <f t="shared" si="41"/>
        <v>22751134965788.359</v>
      </c>
      <c r="AT202" s="7">
        <f t="shared" si="41"/>
        <v>23094483958741.539</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61854864149212.25</v>
      </c>
      <c r="D16" s="142" t="s">
        <v>1091</v>
      </c>
      <c r="E16" s="212">
        <f>'SEDS 2021'!H26</f>
        <v>3.7807194667888039E-3</v>
      </c>
      <c r="F16" s="207">
        <f>'SEDS 2021'!H28</f>
        <v>4.5450188851792091E-3</v>
      </c>
      <c r="G16" s="142" t="s">
        <v>819</v>
      </c>
      <c r="H16" s="142"/>
      <c r="I16" s="142"/>
    </row>
    <row r="17" spans="1:12" x14ac:dyDescent="0.2">
      <c r="A17" s="139"/>
      <c r="B17" s="146" t="s">
        <v>715</v>
      </c>
      <c r="C17" s="147">
        <f>C16/C15</f>
        <v>5.4058229505599895E-3</v>
      </c>
      <c r="D17" s="142" t="s">
        <v>1092</v>
      </c>
      <c r="E17" s="212">
        <f>'SEDS 2021'!H35</f>
        <v>3.6932151622146585E-3</v>
      </c>
      <c r="F17" s="212">
        <f>'SEDS 2021'!H37</f>
        <v>7.6006445537594993E-3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1.1138812528672433</v>
      </c>
      <c r="D29" s="152">
        <f>D28*F16</f>
        <v>-4.5010685525595262</v>
      </c>
      <c r="E29" s="152">
        <f>E28*$E$17</f>
        <v>-0.15047177909326936</v>
      </c>
      <c r="F29" s="158">
        <f>F28*$F$17</f>
        <v>-0.14093525566386766</v>
      </c>
      <c r="G29" s="177">
        <f>G28*C17</f>
        <v>2.8596803408462344E-2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0.59501893277861273</v>
      </c>
      <c r="D32" s="159">
        <f>D29*About!F6</f>
        <v>-2.4044044188851657</v>
      </c>
      <c r="E32" s="241">
        <f>E29</f>
        <v>-0.15047177909326936</v>
      </c>
      <c r="F32" s="243">
        <f>F29</f>
        <v>-0.14093525566386766</v>
      </c>
      <c r="G32" s="173">
        <f>G29*About!F6</f>
        <v>1.5275990507231428E-2</v>
      </c>
      <c r="H32" s="142"/>
      <c r="I32" s="142"/>
      <c r="K32" s="100"/>
      <c r="L32" s="100"/>
    </row>
    <row r="33" spans="1:12" x14ac:dyDescent="0.2">
      <c r="A33" s="139"/>
      <c r="B33" s="146" t="s">
        <v>710</v>
      </c>
      <c r="C33" s="160">
        <f>C29*About!F5</f>
        <v>0.51886232008863054</v>
      </c>
      <c r="D33" s="160">
        <f>D29*About!F5</f>
        <v>-2.0966641336743606</v>
      </c>
      <c r="E33" s="242"/>
      <c r="F33" s="244"/>
      <c r="G33" s="174">
        <f>G29*About!F5</f>
        <v>1.3320812901230916E-2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595018932778.61267</v>
      </c>
      <c r="D38" s="156">
        <f>D32*Trillion</f>
        <v>-2404404418885.1655</v>
      </c>
      <c r="E38" s="238">
        <f>E32*Trillion</f>
        <v>-150471779093.26938</v>
      </c>
      <c r="F38" s="240">
        <f>F32*Trillion</f>
        <v>-140935255663.86768</v>
      </c>
      <c r="G38" s="168">
        <f>G32*Trillion</f>
        <v>15275990507.231428</v>
      </c>
      <c r="H38" s="142"/>
      <c r="I38" s="142"/>
      <c r="K38" s="100"/>
      <c r="L38" s="100"/>
    </row>
    <row r="39" spans="1:12" ht="16" thickBot="1" x14ac:dyDescent="0.25">
      <c r="A39" s="139"/>
      <c r="B39" s="169" t="s">
        <v>710</v>
      </c>
      <c r="C39" s="170">
        <f>C33*Trillion</f>
        <v>518862320088.63055</v>
      </c>
      <c r="D39" s="171">
        <f>D33*Trillion</f>
        <v>-2096664133674.3606</v>
      </c>
      <c r="E39" s="239"/>
      <c r="F39" s="239"/>
      <c r="G39" s="172">
        <f>G33*Trillion</f>
        <v>13320812901.230915</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Montana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4247162.5398765346</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0.17522074179729599</v>
      </c>
      <c r="K4">
        <f>IF(ISBLANK(Calculations!K4),"",Calculations!K4)</f>
        <v>0.53418524752703545</v>
      </c>
      <c r="L4" t="str">
        <f>IF(ISBLANK(Calculations!L4),"",Calculations!L4)</f>
        <v>RESIDENTIAL</v>
      </c>
      <c r="M4" t="str">
        <f>IF(ISBLANK(Calculations!M4),"",Calculations!M4)</f>
        <v>heating</v>
      </c>
      <c r="N4" t="str">
        <f>IF(ISBLANK(Calculations!N4),"",Calculations!N4)</f>
        <v>electricity</v>
      </c>
      <c r="O4">
        <f>IF(ISBLANK(Calculations!O4),"",Calculations!O4)</f>
        <v>1775504760853.1326</v>
      </c>
      <c r="P4">
        <f>IF(ISBLANK(Calculations!P4),"",Calculations!P4)</f>
        <v>1775504760853.1326</v>
      </c>
      <c r="Q4">
        <f>IF(ISBLANK(Calculations!Q4),"",Calculations!Q4)-(SUMIFS(BDEQ!C:C,BDEQ!$AG:$AG,About!$B$2,BDEQ!$AH:$AH,$I4)*BDEQ!$C$2*$J4*$K4)</f>
        <v>1775500513690.5928</v>
      </c>
      <c r="R4">
        <f>IF(ISBLANK(Calculations!R4),"",Calculations!R4)-(SUMIFS(BDEQ!D:D,BDEQ!$AG:$AG,About!$B$2,BDEQ!$AH:$AH,$I4)*BDEQ!$C$2*$J4*$K4)</f>
        <v>1785270078154.0837</v>
      </c>
      <c r="S4" s="99">
        <f>IF(ISBLANK(Calculations!S4),"",Calculations!S4+ ('IRA Buildings Changes'!$G$38/($AB$3-$R$3)*(S3-$R$3)))-(SUMIFS(BDEQ!D:D,BDEQ!$AG:$AG,About!$B$2,BDEQ!$AH:$AH,$I4)*BDEQ!$C$2*$J4*$K4)</f>
        <v>1795135989739.2358</v>
      </c>
      <c r="T4" s="99">
        <f>IF(ISBLANK(Calculations!T4),"",Calculations!T4+ ('IRA Buildings Changes'!$G$38/($AB$3-$R$3)*(T3-$R$3)))-(SUMIFS(BDEQ!E:E,BDEQ!$AG:$AG,About!$B$2,BDEQ!$AH:$AH,$I4)*BDEQ!$C$2*$J4*$K4)</f>
        <v>1803724289745.2107</v>
      </c>
      <c r="U4" s="99">
        <f>IF(ISBLANK(Calculations!U4),"",Calculations!U4+ ('IRA Buildings Changes'!$G$38/($AB$3-$R$3)*(U3-$R$3)))-(SUMIFS(BDEQ!F:F,BDEQ!$AG:$AG,About!$B$2,BDEQ!$AH:$AH,$I4)*BDEQ!$C$2*$J4*$K4)</f>
        <v>1812224230690.2964</v>
      </c>
      <c r="V4" s="99">
        <f>IF(ISBLANK(Calculations!V4),"",Calculations!V4+ ('IRA Buildings Changes'!$G$38/($AB$3-$R$3)*(V3-$R$3)))-(SUMIFS(BDEQ!G:G,BDEQ!$AG:$AG,About!$B$2,BDEQ!$AH:$AH,$I4)*BDEQ!$C$2*$J4*$K4)</f>
        <v>1820441250794.8826</v>
      </c>
      <c r="W4" s="99">
        <f>IF(ISBLANK(Calculations!W4),"",Calculations!W4+ ('IRA Buildings Changes'!$G$38/($AB$3-$R$3)*(W3-$R$3)))-(SUMIFS(BDEQ!H:H,BDEQ!$AG:$AG,About!$B$2,BDEQ!$AH:$AH,$I4)*BDEQ!$C$2*$J4*$K4)</f>
        <v>1828132818782.4146</v>
      </c>
      <c r="X4" s="99">
        <f>IF(ISBLANK(Calculations!X4),"",Calculations!X4+ ('IRA Buildings Changes'!$G$38/($AB$3-$R$3)*(X3-$R$3)))-(SUMIFS(BDEQ!I:I,BDEQ!$AG:$AG,About!$B$2,BDEQ!$AH:$AH,$I4)*BDEQ!$C$2*$J4*$K4)</f>
        <v>1835684622928.6897</v>
      </c>
      <c r="Y4" s="99">
        <f>IF(ISBLANK(Calculations!Y4),"",Calculations!Y4+ ('IRA Buildings Changes'!$G$38/($AB$3-$R$3)*(Y3-$R$3)))-(SUMIFS(BDEQ!J:J,BDEQ!$AG:$AG,About!$B$2,BDEQ!$AH:$AH,$I4)*BDEQ!$C$2*$J4*$K4)</f>
        <v>1842574962802.2996</v>
      </c>
      <c r="Z4" s="99">
        <f>IF(ISBLANK(Calculations!Z4),"",Calculations!Z4+ ('IRA Buildings Changes'!$G$38/($AB$3-$R$3)*(Z3-$R$3)))-(SUMIFS(BDEQ!K:K,BDEQ!$AG:$AG,About!$B$2,BDEQ!$AH:$AH,$I4)*BDEQ!$C$2*$J4*$K4)</f>
        <v>1850216000830.5972</v>
      </c>
      <c r="AA4" s="99">
        <f>IF(ISBLANK(Calculations!AA4),"",Calculations!AA4+ ('IRA Buildings Changes'!$G$38/($AB$3-$R$3)*(AA3-$R$3)))-(SUMIFS(BDEQ!L:L,BDEQ!$AG:$AG,About!$B$2,BDEQ!$AH:$AH,$I4)*BDEQ!$C$2*$J4*$K4)</f>
        <v>1858082741651.9966</v>
      </c>
      <c r="AB4" s="98">
        <f>IF(ISBLANK(Calculations!AB4),"",Calculations!AB4 + 'IRA Buildings Changes'!G38)-(SUMIFS(BDEQ!D:D,BDEQ!$AG:$AG,About!$B$2,BDEQ!$AH:$AH,$I4)*BDEQ!$C$2*$J4*$K4)</f>
        <v>1866467913144.0347</v>
      </c>
      <c r="AC4" s="99">
        <f>IF(ISBLANK(Calculations!AC4),"",Calculations!AC4+ 'IRA Buildings Changes'!$G$38)-(SUMIFS(BDEQ!D:D,BDEQ!$AG:$AG,About!$B$2,BDEQ!$AH:$AH,$I4)*BDEQ!$C$2*$J4*$K4)</f>
        <v>1874182905327.8076</v>
      </c>
      <c r="AD4" s="99">
        <f>IF(ISBLANK(Calculations!AD4),"",Calculations!AD4+ 'IRA Buildings Changes'!$G$38)-(SUMIFS(BDEQ!E:E,BDEQ!$AG:$AG,About!$B$2,BDEQ!$AH:$AH,$I4)*BDEQ!$C$2*$J4*$K4)</f>
        <v>1883180111682.8723</v>
      </c>
      <c r="AE4" s="99">
        <f>IF(ISBLANK(Calculations!AE4),"",Calculations!AE4+ 'IRA Buildings Changes'!$G$38)-(SUMIFS(BDEQ!F:F,BDEQ!$AG:$AG,About!$B$2,BDEQ!$AH:$AH,$I4)*BDEQ!$C$2*$J4*$K4)</f>
        <v>1893183484904.124</v>
      </c>
      <c r="AF4" s="99">
        <f>IF(ISBLANK(Calculations!AF4),"",Calculations!AF4+ 'IRA Buildings Changes'!$G$38)-(SUMIFS(BDEQ!G:G,BDEQ!$AG:$AG,About!$B$2,BDEQ!$AH:$AH,$I4)*BDEQ!$C$2*$J4*$K4)</f>
        <v>1905194192271.1147</v>
      </c>
      <c r="AG4" s="99">
        <f>IF(ISBLANK(Calculations!AG4),"",Calculations!AG4+ 'IRA Buildings Changes'!$G$38)-(SUMIFS(BDEQ!H:H,BDEQ!$AG:$AG,About!$B$2,BDEQ!$AH:$AH,$I4)*BDEQ!$C$2*$J4*$K4)</f>
        <v>1918204592328.1812</v>
      </c>
      <c r="AH4" s="99">
        <f>IF(ISBLANK(Calculations!AH4),"",Calculations!AH4+ 'IRA Buildings Changes'!$G$38)-(SUMIFS(BDEQ!I:I,BDEQ!$AG:$AG,About!$B$2,BDEQ!$AH:$AH,$I4)*BDEQ!$C$2*$J4*$K4)</f>
        <v>1932441520305.054</v>
      </c>
      <c r="AI4" s="99">
        <f>IF(ISBLANK(Calculations!AI4),"",Calculations!AI4+ 'IRA Buildings Changes'!$G$38)-(SUMIFS(BDEQ!J:J,BDEQ!$AG:$AG,About!$B$2,BDEQ!$AH:$AH,$I4)*BDEQ!$C$2*$J4*$K4)</f>
        <v>1947111447395.4504</v>
      </c>
      <c r="AJ4" s="99">
        <f>IF(ISBLANK(Calculations!AJ4),"",Calculations!AJ4+ 'IRA Buildings Changes'!$G$38)-(SUMIFS(BDEQ!K:K,BDEQ!$AG:$AG,About!$B$2,BDEQ!$AH:$AH,$I4)*BDEQ!$C$2*$J4*$K4)</f>
        <v>1962092509768.9438</v>
      </c>
      <c r="AK4" s="99">
        <f>IF(ISBLANK(Calculations!AK4),"",Calculations!AK4+ 'IRA Buildings Changes'!$G$38)-(SUMIFS(BDEQ!L:L,BDEQ!$AG:$AG,About!$B$2,BDEQ!$AH:$AH,$I4)*BDEQ!$C$2*$J4*$K4)</f>
        <v>1971030202218.947</v>
      </c>
      <c r="AL4" s="99">
        <f>IF(ISBLANK(Calculations!AL4),"",Calculations!AL4+ 'IRA Buildings Changes'!$G$38)-(SUMIFS(BDEQ!M:M,BDEQ!$AG:$AG,About!$B$2,BDEQ!$AH:$AH,$I4)*BDEQ!$C$2*$J4*$K4)</f>
        <v>1980451471594.3606</v>
      </c>
      <c r="AM4" s="99">
        <f>IF(ISBLANK(Calculations!AM4),"",Calculations!AM4+ 'IRA Buildings Changes'!$G$38)-(SUMIFS(BDEQ!N:N,BDEQ!$AG:$AG,About!$B$2,BDEQ!$AH:$AH,$I4)*BDEQ!$C$2*$J4*$K4)</f>
        <v>1989830868871.8474</v>
      </c>
      <c r="AN4" s="99">
        <f>IF(ISBLANK(Calculations!AN4),"",Calculations!AN4+ 'IRA Buildings Changes'!$G$38)-(SUMIFS(BDEQ!O:O,BDEQ!$AG:$AG,About!$B$2,BDEQ!$AH:$AH,$I4)*BDEQ!$C$2*$J4*$K4)</f>
        <v>1999618921506.7771</v>
      </c>
      <c r="AO4" s="99">
        <f>IF(ISBLANK(Calculations!AO4),"",Calculations!AO4+ 'IRA Buildings Changes'!$G$38)-(SUMIFS(BDEQ!P:P,BDEQ!$AG:$AG,About!$B$2,BDEQ!$AH:$AH,$I4)*BDEQ!$C$2*$J4*$K4)</f>
        <v>2009310284694.5852</v>
      </c>
      <c r="AP4" s="99">
        <f>IF(ISBLANK(Calculations!AP4),"",Calculations!AP4+ 'IRA Buildings Changes'!$G$38)-(SUMIFS(BDEQ!Q:Q,BDEQ!$AG:$AG,About!$B$2,BDEQ!$AH:$AH,$I4)*BDEQ!$C$2*$J4*$K4)</f>
        <v>2019496015236.9636</v>
      </c>
      <c r="AQ4" s="99">
        <f>IF(ISBLANK(Calculations!AQ4),"",Calculations!AQ4+ 'IRA Buildings Changes'!$G$38)-(SUMIFS(BDEQ!R:R,BDEQ!$AG:$AG,About!$B$2,BDEQ!$AH:$AH,$I4)*BDEQ!$C$2*$J4*$K4)</f>
        <v>2029715149025.2129</v>
      </c>
      <c r="AR4" s="99">
        <f>IF(ISBLANK(Calculations!AR4),"",Calculations!AR4+ 'IRA Buildings Changes'!$G$38)-(SUMIFS(BDEQ!S:S,BDEQ!$AG:$AG,About!$B$2,BDEQ!$AH:$AH,$I4)*BDEQ!$C$2*$J4*$K4)</f>
        <v>2040481202244.6621</v>
      </c>
      <c r="AS4" s="99">
        <f>IF(ISBLANK(Calculations!AS4),"",Calculations!AS4+ 'IRA Buildings Changes'!$G$38)-(SUMIFS(BDEQ!T:T,BDEQ!$AG:$AG,About!$B$2,BDEQ!$AH:$AH,$I4)*BDEQ!$C$2*$J4*$K4)</f>
        <v>2051345241487.2554</v>
      </c>
      <c r="AT4" s="99">
        <f>IF(ISBLANK(Calculations!AT4),"",Calculations!AT4+ 'IRA Buildings Changes'!$G$38)-(SUMIFS(BDEQ!U:U,BDEQ!$AG:$AG,About!$B$2,BDEQ!$AH:$AH,$I4)*BDEQ!$C$2*$J4*$K4)</f>
        <v>2062870800528.7891</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0.53418524752703545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0.7253650659743115</v>
      </c>
      <c r="K6">
        <f>IF(ISBLANK(Calculations!K6),"",Calculations!K6)</f>
        <v>0.53418524752703545</v>
      </c>
      <c r="L6" t="str">
        <f>IF(ISBLANK(Calculations!L6),"",Calculations!L6)</f>
        <v>RESIDENTIAL</v>
      </c>
      <c r="M6" t="str">
        <f>IF(ISBLANK(Calculations!M6),"",Calculations!M6)</f>
        <v>heating</v>
      </c>
      <c r="N6" t="str">
        <f>IF(ISBLANK(Calculations!N6),"",Calculations!N6)</f>
        <v>natural gas</v>
      </c>
      <c r="O6">
        <f>IF(ISBLANK(Calculations!O6),"",Calculations!O6)</f>
        <v>8654350552229.4531</v>
      </c>
      <c r="P6">
        <f>IF(ISBLANK(Calculations!P6),"",Calculations!P6)</f>
        <v>8654350552229.4531</v>
      </c>
      <c r="Q6">
        <f>IF(ISBLANK(Calculations!Q6),"",Calculations!Q6)</f>
        <v>8654350552229.4531</v>
      </c>
      <c r="R6">
        <f>IF(ISBLANK(Calculations!R6),"",Calculations!R6)</f>
        <v>8705131313897.1201</v>
      </c>
      <c r="S6" s="99">
        <f>IF(ISBLANK(Calculations!S6),"",Calculations!S6 + ('IRA Buildings Changes'!$D$38/($AB$3-$R$3)*(S3-$R$3)))</f>
        <v>8506119217986.8525</v>
      </c>
      <c r="T6" s="99">
        <f>IF(ISBLANK(Calculations!T6),"",Calculations!T6 + ('IRA Buildings Changes'!$D$38/($AB$3-$R$3)*(T3-$R$3)))</f>
        <v>8297172194798.8994</v>
      </c>
      <c r="U6" s="99">
        <f>IF(ISBLANK(Calculations!U6),"",Calculations!U6 + ('IRA Buildings Changes'!$D$38/($AB$3-$R$3)*(U3-$R$3)))</f>
        <v>8087504607079.2549</v>
      </c>
      <c r="V6" s="99">
        <f>IF(ISBLANK(Calculations!V6),"",Calculations!V6 + ('IRA Buildings Changes'!$D$38/($AB$3-$R$3)*(V3-$R$3)))</f>
        <v>7876574375907.9688</v>
      </c>
      <c r="W6" s="99">
        <f>IF(ISBLANK(Calculations!W6),"",Calculations!W6 + ('IRA Buildings Changes'!$D$38/($AB$3-$R$3)*(W3-$R$3)))</f>
        <v>7663512570465.9404</v>
      </c>
      <c r="X6" s="99">
        <f>IF(ISBLANK(Calculations!X6),"",Calculations!X6 + ('IRA Buildings Changes'!$D$38/($AB$3-$R$3)*(X3-$R$3)))</f>
        <v>7449017282986.3008</v>
      </c>
      <c r="Y6" s="99">
        <f>IF(ISBLANK(Calculations!Y6),"",Calculations!Y6 + ('IRA Buildings Changes'!$D$38/($AB$3-$R$3)*(Y3-$R$3)))</f>
        <v>7226199485159.4395</v>
      </c>
      <c r="Z6" s="99">
        <f>IF(ISBLANK(Calculations!Z6),"",Calculations!Z6 + ('IRA Buildings Changes'!$D$38/($AB$3-$R$3)*(Z3-$R$3)))</f>
        <v>7007173077283.6484</v>
      </c>
      <c r="AA6" s="99">
        <f>IF(ISBLANK(Calculations!AA6),"",Calculations!AA6 + ('IRA Buildings Changes'!$D$38/($AB$3-$R$3)*(AA3-$R$3)))</f>
        <v>6787772910627.0371</v>
      </c>
      <c r="AB6" s="98">
        <f>IF(ISBLANK(Calculations!AB6),"",Calculations!AB6 + 'IRA Buildings Changes'!D38)</f>
        <v>6570099403547.7656</v>
      </c>
      <c r="AC6" s="99">
        <f>IF(ISBLANK(Calculations!AC6),"",Calculations!AC6  + 'IRA Buildings Changes'!$D$38)</f>
        <v>6593891138606.1211</v>
      </c>
      <c r="AD6" s="99">
        <f>IF(ISBLANK(Calculations!AD6),"",Calculations!AD6  + 'IRA Buildings Changes'!$D$38)</f>
        <v>6621394450905.0352</v>
      </c>
      <c r="AE6" s="99">
        <f>IF(ISBLANK(Calculations!AE6),"",Calculations!AE6  + 'IRA Buildings Changes'!$D$38)</f>
        <v>6649983562691.4492</v>
      </c>
      <c r="AF6" s="99">
        <f>IF(ISBLANK(Calculations!AF6),"",Calculations!AF6  + 'IRA Buildings Changes'!$D$38)</f>
        <v>6691094102761.334</v>
      </c>
      <c r="AG6" s="99">
        <f>IF(ISBLANK(Calculations!AG6),"",Calculations!AG6  + 'IRA Buildings Changes'!$D$38)</f>
        <v>6736770207933.9219</v>
      </c>
      <c r="AH6" s="99">
        <f>IF(ISBLANK(Calculations!AH6),"",Calculations!AH6  + 'IRA Buildings Changes'!$D$38)</f>
        <v>6790458530461.8242</v>
      </c>
      <c r="AI6" s="99">
        <f>IF(ISBLANK(Calculations!AI6),"",Calculations!AI6  + 'IRA Buildings Changes'!$D$38)</f>
        <v>6848480445103.0156</v>
      </c>
      <c r="AJ6" s="99">
        <f>IF(ISBLANK(Calculations!AJ6),"",Calculations!AJ6  + 'IRA Buildings Changes'!$D$38)</f>
        <v>6912916353979.082</v>
      </c>
      <c r="AK6" s="99">
        <f>IF(ISBLANK(Calculations!AK6),"",Calculations!AK6  + 'IRA Buildings Changes'!$D$38)</f>
        <v>6930923441879.8965</v>
      </c>
      <c r="AL6" s="99">
        <f>IF(ISBLANK(Calculations!AL6),"",Calculations!AL6  + 'IRA Buildings Changes'!$D$38)</f>
        <v>6956194737561.6289</v>
      </c>
      <c r="AM6" s="99">
        <f>IF(ISBLANK(Calculations!AM6),"",Calculations!AM6  + 'IRA Buildings Changes'!$D$38)</f>
        <v>6984056211372.3164</v>
      </c>
      <c r="AN6" s="99">
        <f>IF(ISBLANK(Calculations!AN6),"",Calculations!AN6  + 'IRA Buildings Changes'!$D$38)</f>
        <v>7018116911050.2051</v>
      </c>
      <c r="AO6" s="99">
        <f>IF(ISBLANK(Calculations!AO6),"",Calculations!AO6  + 'IRA Buildings Changes'!$D$38)</f>
        <v>7053695596600.2578</v>
      </c>
      <c r="AP6" s="99">
        <f>IF(ISBLANK(Calculations!AP6),"",Calculations!AP6  + 'IRA Buildings Changes'!$D$38)</f>
        <v>7094045850412.1582</v>
      </c>
      <c r="AQ6" s="99">
        <f>IF(ISBLANK(Calculations!AQ6),"",Calculations!AQ6  + 'IRA Buildings Changes'!$D$38)</f>
        <v>7134141446598.2168</v>
      </c>
      <c r="AR6" s="99">
        <f>IF(ISBLANK(Calculations!AR6),"",Calculations!AR6  + 'IRA Buildings Changes'!$D$38)</f>
        <v>7177443545882.9277</v>
      </c>
      <c r="AS6" s="99">
        <f>IF(ISBLANK(Calculations!AS6),"",Calculations!AS6  + 'IRA Buildings Changes'!$D$38)</f>
        <v>7218995417528.3848</v>
      </c>
      <c r="AT6" s="99">
        <f>IF(ISBLANK(Calculations!AT6),"",Calculations!AT6  + 'IRA Buildings Changes'!$D$38)</f>
        <v>7262596066584.4688</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0.98918490449145857</v>
      </c>
      <c r="K7">
        <f>IF(ISBLANK(Calculations!K7),"",Calculations!K7)</f>
        <v>0.53418524752703545</v>
      </c>
      <c r="L7" t="str">
        <f>IF(ISBLANK(Calculations!L7),"",Calculations!L7)</f>
        <v>RESIDENTIAL</v>
      </c>
      <c r="M7" t="str">
        <f>IF(ISBLANK(Calculations!M7),"",Calculations!M7)</f>
        <v>heating</v>
      </c>
      <c r="N7" t="str">
        <f>IF(ISBLANK(Calculations!N7),"",Calculations!N7)</f>
        <v>petroleum diesel</v>
      </c>
      <c r="O7">
        <f>IF(ISBLANK(Calculations!O7),"",Calculations!O7)</f>
        <v>228800656663.15134</v>
      </c>
      <c r="P7">
        <f>IF(ISBLANK(Calculations!P7),"",Calculations!P7)</f>
        <v>228800656663.15134</v>
      </c>
      <c r="Q7">
        <f>IF(ISBLANK(Calculations!Q7),"",Calculations!Q7)</f>
        <v>228800656663.15134</v>
      </c>
      <c r="R7">
        <f>IF(ISBLANK(Calculations!R7),"",Calculations!R7)</f>
        <v>230245437214.4126</v>
      </c>
      <c r="S7">
        <f>IF(ISBLANK(Calculations!S7),"",Calculations!S7)</f>
        <v>231318070556.15622</v>
      </c>
      <c r="T7">
        <f>IF(ISBLANK(Calculations!T7),"",Calculations!T7)</f>
        <v>231902793364.57159</v>
      </c>
      <c r="U7">
        <f>IF(ISBLANK(Calculations!U7),"",Calculations!U7)</f>
        <v>232092485553.92871</v>
      </c>
      <c r="V7">
        <f>IF(ISBLANK(Calculations!V7),"",Calculations!V7)</f>
        <v>231704142127.54062</v>
      </c>
      <c r="W7">
        <f>IF(ISBLANK(Calculations!W7),"",Calculations!W7)</f>
        <v>230529178655.28931</v>
      </c>
      <c r="X7">
        <f>IF(ISBLANK(Calculations!X7),"",Calculations!X7)</f>
        <v>228308956706.49261</v>
      </c>
      <c r="Y7">
        <f>IF(ISBLANK(Calculations!Y7),"",Calculations!Y7)</f>
        <v>224679495450.14124</v>
      </c>
      <c r="Z7">
        <f>IF(ISBLANK(Calculations!Z7),"",Calculations!Z7)</f>
        <v>219843358998.03342</v>
      </c>
      <c r="AA7">
        <f>IF(ISBLANK(Calculations!AA7),"",Calculations!AA7)</f>
        <v>213733008307.61505</v>
      </c>
      <c r="AB7">
        <f>IF(ISBLANK(Calculations!AB7),"",Calculations!AB7)</f>
        <v>206537356627.74515</v>
      </c>
      <c r="AC7">
        <f>IF(ISBLANK(Calculations!AC7),"",Calculations!AC7)</f>
        <v>198303784883.41168</v>
      </c>
      <c r="AD7">
        <f>IF(ISBLANK(Calculations!AD7),"",Calculations!AD7)</f>
        <v>189168910247.80902</v>
      </c>
      <c r="AE7">
        <f>IF(ISBLANK(Calculations!AE7),"",Calculations!AE7)</f>
        <v>179228096444.51611</v>
      </c>
      <c r="AF7">
        <f>IF(ISBLANK(Calculations!AF7),"",Calculations!AF7)</f>
        <v>168917948101.98669</v>
      </c>
      <c r="AG7">
        <f>IF(ISBLANK(Calculations!AG7),"",Calculations!AG7)</f>
        <v>158276622315.06262</v>
      </c>
      <c r="AH7">
        <f>IF(ISBLANK(Calculations!AH7),"",Calculations!AH7)</f>
        <v>147536183152.26749</v>
      </c>
      <c r="AI7">
        <f>IF(ISBLANK(Calculations!AI7),"",Calculations!AI7)</f>
        <v>136804482521.75681</v>
      </c>
      <c r="AJ7">
        <f>IF(ISBLANK(Calculations!AJ7),"",Calculations!AJ7)</f>
        <v>126280756834.29399</v>
      </c>
      <c r="AK7">
        <f>IF(ISBLANK(Calculations!AK7),"",Calculations!AK7)</f>
        <v>115576351262.26826</v>
      </c>
      <c r="AL7">
        <f>IF(ISBLANK(Calculations!AL7),"",Calculations!AL7)</f>
        <v>105504512927.6635</v>
      </c>
      <c r="AM7">
        <f>IF(ISBLANK(Calculations!AM7),"",Calculations!AM7)</f>
        <v>96097609942.945374</v>
      </c>
      <c r="AN7">
        <f>IF(ISBLANK(Calculations!AN7),"",Calculations!AN7)</f>
        <v>87486234752.273895</v>
      </c>
      <c r="AO7">
        <f>IF(ISBLANK(Calculations!AO7),"",Calculations!AO7)</f>
        <v>79712898244.388901</v>
      </c>
      <c r="AP7">
        <f>IF(ISBLANK(Calculations!AP7),"",Calculations!AP7)</f>
        <v>72876115576.417816</v>
      </c>
      <c r="AQ7">
        <f>IF(ISBLANK(Calculations!AQ7),"",Calculations!AQ7)</f>
        <v>66973526398.517059</v>
      </c>
      <c r="AR7">
        <f>IF(ISBLANK(Calculations!AR7),"",Calculations!AR7)</f>
        <v>62033885615.300102</v>
      </c>
      <c r="AS7">
        <f>IF(ISBLANK(Calculations!AS7),"",Calculations!AS7)</f>
        <v>57988642102.049614</v>
      </c>
      <c r="AT7">
        <f>IF(ISBLANK(Calculations!AT7),"",Calculations!AT7)</f>
        <v>54795806547.647957</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0.53418524752703545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0.53418524752703545</v>
      </c>
      <c r="L9" t="str">
        <f>IF(ISBLANK(Calculations!L9),"",Calculations!L9)</f>
        <v>RESIDENTIAL</v>
      </c>
      <c r="M9" t="str">
        <f>IF(ISBLANK(Calculations!M9),"",Calculations!M9)</f>
        <v>heating</v>
      </c>
      <c r="N9" t="str">
        <f>IF(ISBLANK(Calculations!N9),"",Calculations!N9)</f>
        <v>biomass</v>
      </c>
      <c r="O9">
        <f>IF(ISBLANK(Calculations!O9),"",Calculations!O9)</f>
        <v>6549111134681.4541</v>
      </c>
      <c r="P9">
        <f>IF(ISBLANK(Calculations!P9),"",Calculations!P9)</f>
        <v>6549111134681.4541</v>
      </c>
      <c r="Q9">
        <f>IF(ISBLANK(Calculations!Q9),"",Calculations!Q9)</f>
        <v>6549111134681.4541</v>
      </c>
      <c r="R9">
        <f>IF(ISBLANK(Calculations!R9),"",Calculations!R9)</f>
        <v>6580092882804.0029</v>
      </c>
      <c r="S9">
        <f>IF(ISBLANK(Calculations!S9),"",Calculations!S9)</f>
        <v>6606202557898.6113</v>
      </c>
      <c r="T9">
        <f>IF(ISBLANK(Calculations!T9),"",Calculations!T9)</f>
        <v>6628504021594.0801</v>
      </c>
      <c r="U9">
        <f>IF(ISBLANK(Calculations!U9),"",Calculations!U9)</f>
        <v>6652706128061.8906</v>
      </c>
      <c r="V9">
        <f>IF(ISBLANK(Calculations!V9),"",Calculations!V9)</f>
        <v>6678170737490.6152</v>
      </c>
      <c r="W9">
        <f>IF(ISBLANK(Calculations!W9),"",Calculations!W9)</f>
        <v>6705432313648.8086</v>
      </c>
      <c r="X9">
        <f>IF(ISBLANK(Calculations!X9),"",Calculations!X9)</f>
        <v>6733835534828.9297</v>
      </c>
      <c r="Y9">
        <f>IF(ISBLANK(Calculations!Y9),"",Calculations!Y9)</f>
        <v>6759234153022.4033</v>
      </c>
      <c r="Z9">
        <f>IF(ISBLANK(Calculations!Z9),"",Calculations!Z9)</f>
        <v>6788962758790.9023</v>
      </c>
      <c r="AA9">
        <f>IF(ISBLANK(Calculations!AA9),"",Calculations!AA9)</f>
        <v>6820420091436.0918</v>
      </c>
      <c r="AB9">
        <f>IF(ISBLANK(Calculations!AB9),"",Calculations!AB9)</f>
        <v>6855040201099.8027</v>
      </c>
      <c r="AC9">
        <f>IF(ISBLANK(Calculations!AC9),"",Calculations!AC9)</f>
        <v>6891666587651.2061</v>
      </c>
      <c r="AD9">
        <f>IF(ISBLANK(Calculations!AD9),"",Calculations!AD9)</f>
        <v>6931935136707.4492</v>
      </c>
      <c r="AE9">
        <f>IF(ISBLANK(Calculations!AE9),"",Calculations!AE9)</f>
        <v>6974592660817.6455</v>
      </c>
      <c r="AF9">
        <f>IF(ISBLANK(Calculations!AF9),"",Calculations!AF9)</f>
        <v>7027323938519.6377</v>
      </c>
      <c r="AG9">
        <f>IF(ISBLANK(Calculations!AG9),"",Calculations!AG9)</f>
        <v>7084679721688.7793</v>
      </c>
      <c r="AH9">
        <f>IF(ISBLANK(Calculations!AH9),"",Calculations!AH9)</f>
        <v>7148284367236.874</v>
      </c>
      <c r="AI9">
        <f>IF(ISBLANK(Calculations!AI9),"",Calculations!AI9)</f>
        <v>7213523388837.1475</v>
      </c>
      <c r="AJ9">
        <f>IF(ISBLANK(Calculations!AJ9),"",Calculations!AJ9)</f>
        <v>7281123339038.792</v>
      </c>
      <c r="AK9">
        <f>IF(ISBLANK(Calculations!AK9),"",Calculations!AK9)</f>
        <v>7319470972652.3135</v>
      </c>
      <c r="AL9">
        <f>IF(ISBLANK(Calculations!AL9),"",Calculations!AL9)</f>
        <v>7357505643775.8457</v>
      </c>
      <c r="AM9">
        <f>IF(ISBLANK(Calculations!AM9),"",Calculations!AM9)</f>
        <v>7390506091013.0879</v>
      </c>
      <c r="AN9">
        <f>IF(ISBLANK(Calculations!AN9),"",Calculations!AN9)</f>
        <v>7421464001029.8154</v>
      </c>
      <c r="AO9">
        <f>IF(ISBLANK(Calculations!AO9),"",Calculations!AO9)</f>
        <v>7448303373279.9463</v>
      </c>
      <c r="AP9">
        <f>IF(ISBLANK(Calculations!AP9),"",Calculations!AP9)</f>
        <v>7475972140422.1924</v>
      </c>
      <c r="AQ9">
        <f>IF(ISBLANK(Calculations!AQ9),"",Calculations!AQ9)</f>
        <v>7502530879309.5703</v>
      </c>
      <c r="AR9">
        <f>IF(ISBLANK(Calculations!AR9),"",Calculations!AR9)</f>
        <v>7531950633635.4844</v>
      </c>
      <c r="AS9">
        <f>IF(ISBLANK(Calculations!AS9),"",Calculations!AS9)</f>
        <v>7560850045527.3389</v>
      </c>
      <c r="AT9">
        <f>IF(ISBLANK(Calculations!AT9),"",Calculations!AT9)</f>
        <v>7592491899612.5664</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0.53418524752703545</v>
      </c>
      <c r="L10" t="str">
        <f>IF(ISBLANK(Calculations!L10),"",Calculations!L10)</f>
        <v>RESIDENTIAL</v>
      </c>
      <c r="M10" t="str">
        <f>IF(ISBLANK(Calculations!M10),"",Calculations!M10)</f>
        <v>heating</v>
      </c>
      <c r="N10" t="str">
        <f>IF(ISBLANK(Calculations!N10),"",Calculations!N10)</f>
        <v>kerosene</v>
      </c>
      <c r="O10">
        <f>IF(ISBLANK(Calculations!O10),"",Calculations!O10)</f>
        <v>534185247.52703547</v>
      </c>
      <c r="P10">
        <f>IF(ISBLANK(Calculations!P10),"",Calculations!P10)</f>
        <v>534185247.52703547</v>
      </c>
      <c r="Q10">
        <f>IF(ISBLANK(Calculations!Q10),"",Calculations!Q10)</f>
        <v>534185247.52703547</v>
      </c>
      <c r="R10">
        <f>IF(ISBLANK(Calculations!R10),"",Calculations!R10)</f>
        <v>538081112.52883065</v>
      </c>
      <c r="S10">
        <f>IF(ISBLANK(Calculations!S10),"",Calculations!S10)</f>
        <v>541852213.47180021</v>
      </c>
      <c r="T10">
        <f>IF(ISBLANK(Calculations!T10),"",Calculations!T10)</f>
        <v>545648302.06345201</v>
      </c>
      <c r="U10">
        <f>IF(ISBLANK(Calculations!U10),"",Calculations!U10)</f>
        <v>549555313.71856725</v>
      </c>
      <c r="V10">
        <f>IF(ISBLANK(Calculations!V10),"",Calculations!V10)</f>
        <v>553351287.24903381</v>
      </c>
      <c r="W10">
        <f>IF(ISBLANK(Calculations!W10),"",Calculations!W10)</f>
        <v>557075506.72598505</v>
      </c>
      <c r="X10">
        <f>IF(ISBLANK(Calculations!X10),"",Calculations!X10)</f>
        <v>560657742.57126892</v>
      </c>
      <c r="Y10">
        <f>IF(ISBLANK(Calculations!Y10),"",Calculations!Y10)</f>
        <v>563859650.76286912</v>
      </c>
      <c r="Z10">
        <f>IF(ISBLANK(Calculations!Z10),"",Calculations!Z10)</f>
        <v>567031417.27348244</v>
      </c>
      <c r="AA10">
        <f>IF(ISBLANK(Calculations!AA10),"",Calculations!AA10)</f>
        <v>569967364.27530825</v>
      </c>
      <c r="AB10">
        <f>IF(ISBLANK(Calculations!AB10),"",Calculations!AB10)</f>
        <v>572716708.82360482</v>
      </c>
      <c r="AC10">
        <f>IF(ISBLANK(Calculations!AC10),"",Calculations!AC10)</f>
        <v>575247427.58544016</v>
      </c>
      <c r="AD10">
        <f>IF(ISBLANK(Calculations!AD10),"",Calculations!AD10)</f>
        <v>577704370.0068835</v>
      </c>
      <c r="AE10">
        <f>IF(ISBLANK(Calculations!AE10),"",Calculations!AE10)</f>
        <v>580044494.72580874</v>
      </c>
      <c r="AF10">
        <f>IF(ISBLANK(Calculations!AF10),"",Calculations!AF10)</f>
        <v>582592553.80642474</v>
      </c>
      <c r="AG10">
        <f>IF(ISBLANK(Calculations!AG10),"",Calculations!AG10)</f>
        <v>585059083.97517633</v>
      </c>
      <c r="AH10">
        <f>IF(ISBLANK(Calculations!AH10),"",Calculations!AH10)</f>
        <v>587703668.34554172</v>
      </c>
      <c r="AI10">
        <f>IF(ISBLANK(Calculations!AI10),"",Calculations!AI10)</f>
        <v>590248049.90673494</v>
      </c>
      <c r="AJ10">
        <f>IF(ISBLANK(Calculations!AJ10),"",Calculations!AJ10)</f>
        <v>592919207.30680871</v>
      </c>
      <c r="AK10">
        <f>IF(ISBLANK(Calculations!AK10),"",Calculations!AK10)</f>
        <v>596339800.48909783</v>
      </c>
      <c r="AL10">
        <f>IF(ISBLANK(Calculations!AL10),"",Calculations!AL10)</f>
        <v>599877057.80934155</v>
      </c>
      <c r="AM10">
        <f>IF(ISBLANK(Calculations!AM10),"",Calculations!AM10)</f>
        <v>603271189.57405424</v>
      </c>
      <c r="AN10">
        <f>IF(ISBLANK(Calculations!AN10),"",Calculations!AN10)</f>
        <v>606787761.94613588</v>
      </c>
      <c r="AO10">
        <f>IF(ISBLANK(Calculations!AO10),"",Calculations!AO10)</f>
        <v>610171047.31302965</v>
      </c>
      <c r="AP10">
        <f>IF(ISBLANK(Calculations!AP10),"",Calculations!AP10)</f>
        <v>613693885.12543762</v>
      </c>
      <c r="AQ10">
        <f>IF(ISBLANK(Calculations!AQ10),"",Calculations!AQ10)</f>
        <v>617093062.22869718</v>
      </c>
      <c r="AR10">
        <f>IF(ISBLANK(Calculations!AR10),"",Calculations!AR10)</f>
        <v>620643389.59098923</v>
      </c>
      <c r="AS10">
        <f>IF(ISBLANK(Calculations!AS10),"",Calculations!AS10)</f>
        <v>624077634.18316805</v>
      </c>
      <c r="AT10">
        <f>IF(ISBLANK(Calculations!AT10),"",Calculations!AT10)</f>
        <v>627672785.14371979</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0.53418524752703545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0.53418524752703545</v>
      </c>
      <c r="C12">
        <f>IF(ISBLANK(Calculations!C12),"",Calculations!C12)</f>
        <v>0.46581475247296455</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0.82005523080183551</v>
      </c>
      <c r="K12">
        <f>IF(ISBLANK(Calculations!K12),"",Calculations!K12)</f>
        <v>0.53418524752703545</v>
      </c>
      <c r="L12" t="str">
        <f>IF(ISBLANK(Calculations!L12),"",Calculations!L12)</f>
        <v>RESIDENTIAL</v>
      </c>
      <c r="M12" t="str">
        <f>IF(ISBLANK(Calculations!M12),"",Calculations!M12)</f>
        <v>heating</v>
      </c>
      <c r="N12" t="str">
        <f>IF(ISBLANK(Calculations!N12),"",Calculations!N12)</f>
        <v>LPG propane or butane</v>
      </c>
      <c r="O12">
        <f>IF(ISBLANK(Calculations!O12),"",Calculations!O12)</f>
        <v>3444476838929.8643</v>
      </c>
      <c r="P12">
        <f>IF(ISBLANK(Calculations!P12),"",Calculations!P12)</f>
        <v>3444476838929.8643</v>
      </c>
      <c r="Q12">
        <f>IF(ISBLANK(Calculations!Q12),"",Calculations!Q12)</f>
        <v>3444476838929.8643</v>
      </c>
      <c r="R12">
        <f>IF(ISBLANK(Calculations!R12),"",Calculations!R12)</f>
        <v>3475370138845.1797</v>
      </c>
      <c r="S12">
        <f>IF(ISBLANK(Calculations!S12),"",Calculations!S12)</f>
        <v>3505123406777.6147</v>
      </c>
      <c r="T12">
        <f>IF(ISBLANK(Calculations!T12),"",Calculations!T12)</f>
        <v>3533780255590.7456</v>
      </c>
      <c r="U12">
        <f>IF(ISBLANK(Calculations!U12),"",Calculations!U12)</f>
        <v>3565355250247.9858</v>
      </c>
      <c r="V12">
        <f>IF(ISBLANK(Calculations!V12),"",Calculations!V12)</f>
        <v>3599573669286.9995</v>
      </c>
      <c r="W12">
        <f>IF(ISBLANK(Calculations!W12),"",Calculations!W12)</f>
        <v>3636228004628.9761</v>
      </c>
      <c r="X12">
        <f>IF(ISBLANK(Calculations!X12),"",Calculations!X12)</f>
        <v>3675613122767.5469</v>
      </c>
      <c r="Y12">
        <f>IF(ISBLANK(Calculations!Y12),"",Calculations!Y12)</f>
        <v>3715052276084.9922</v>
      </c>
      <c r="Z12">
        <f>IF(ISBLANK(Calculations!Z12),"",Calculations!Z12)</f>
        <v>3758622492454.376</v>
      </c>
      <c r="AA12">
        <f>IF(ISBLANK(Calculations!AA12),"",Calculations!AA12)</f>
        <v>3802975705377.2832</v>
      </c>
      <c r="AB12">
        <f>IF(ISBLANK(Calculations!AB12),"",Calculations!AB12)</f>
        <v>3847809694832.3057</v>
      </c>
      <c r="AC12">
        <f>IF(ISBLANK(Calculations!AC12),"",Calculations!AC12)</f>
        <v>3891237354018.3159</v>
      </c>
      <c r="AD12">
        <f>IF(ISBLANK(Calculations!AD12),"",Calculations!AD12)</f>
        <v>3932999708295.3984</v>
      </c>
      <c r="AE12">
        <f>IF(ISBLANK(Calculations!AE12),"",Calculations!AE12)</f>
        <v>3971396511551.897</v>
      </c>
      <c r="AF12">
        <f>IF(ISBLANK(Calculations!AF12),"",Calculations!AF12)</f>
        <v>4010601010623.5356</v>
      </c>
      <c r="AG12">
        <f>IF(ISBLANK(Calculations!AG12),"",Calculations!AG12)</f>
        <v>4047257821349.1919</v>
      </c>
      <c r="AH12">
        <f>IF(ISBLANK(Calculations!AH12),"",Calculations!AH12)</f>
        <v>4083253530124.3101</v>
      </c>
      <c r="AI12">
        <f>IF(ISBLANK(Calculations!AI12),"",Calculations!AI12)</f>
        <v>4118077133348.207</v>
      </c>
      <c r="AJ12">
        <f>IF(ISBLANK(Calculations!AJ12),"",Calculations!AJ12)</f>
        <v>4153337639861.0171</v>
      </c>
      <c r="AK12">
        <f>IF(ISBLANK(Calculations!AK12),"",Calculations!AK12)</f>
        <v>4168199068572.7168</v>
      </c>
      <c r="AL12">
        <f>IF(ISBLANK(Calculations!AL12),"",Calculations!AL12)</f>
        <v>4185146776349.6431</v>
      </c>
      <c r="AM12">
        <f>IF(ISBLANK(Calculations!AM12),"",Calculations!AM12)</f>
        <v>4202481996005.2739</v>
      </c>
      <c r="AN12">
        <f>IF(ISBLANK(Calculations!AN12),"",Calculations!AN12)</f>
        <v>4222101886862.0752</v>
      </c>
      <c r="AO12">
        <f>IF(ISBLANK(Calculations!AO12),"",Calculations!AO12)</f>
        <v>4242077748875.2305</v>
      </c>
      <c r="AP12">
        <f>IF(ISBLANK(Calculations!AP12),"",Calculations!AP12)</f>
        <v>4263927070558.2686</v>
      </c>
      <c r="AQ12">
        <f>IF(ISBLANK(Calculations!AQ12),"",Calculations!AQ12)</f>
        <v>4285436604572.1255</v>
      </c>
      <c r="AR12">
        <f>IF(ISBLANK(Calculations!AR12),"",Calculations!AR12)</f>
        <v>4308193589075.9526</v>
      </c>
      <c r="AS12">
        <f>IF(ISBLANK(Calculations!AS12),"",Calculations!AS12)</f>
        <v>4329953252577.0264</v>
      </c>
      <c r="AT12">
        <f>IF(ISBLANK(Calculations!AT12),"",Calculations!AT12)</f>
        <v>4352468030535.397</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0.53418524752703545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2.485386025642583E-2</v>
      </c>
      <c r="K17">
        <f>IF(ISBLANK(Calculations!K17),"",Calculations!K17)</f>
        <v>0.53418524752703545</v>
      </c>
      <c r="L17" t="str">
        <f>IF(ISBLANK(Calculations!L17),"",Calculations!L17)</f>
        <v>RESIDENTIAL</v>
      </c>
      <c r="M17" t="str">
        <f>IF(ISBLANK(Calculations!M17),"",Calculations!M17)</f>
        <v>cooling</v>
      </c>
      <c r="N17" t="str">
        <f>IF(ISBLANK(Calculations!N17),"",Calculations!N17)</f>
        <v>electricity</v>
      </c>
      <c r="O17">
        <f>P17</f>
        <v>251843170838.25693</v>
      </c>
      <c r="P17">
        <f>IF(ISBLANK(Calculations!P17),"",Calculations!P17)</f>
        <v>251843170838.25693</v>
      </c>
      <c r="Q17">
        <f>IF(ISBLANK(Calculations!Q17),"",Calculations!Q17)</f>
        <v>251843170838.25693</v>
      </c>
      <c r="R17">
        <f>IF(ISBLANK(Calculations!R17),"",Calculations!R17)</f>
        <v>246894773163.07123</v>
      </c>
      <c r="S17" s="99">
        <f>IF(ISBLANK(Calculations!S17),"",Calculations!S17 + ('IRA Buildings Changes'!$C$38/($AB$16-$R$16)*(S16-$R$16)))</f>
        <v>301787067964.9303</v>
      </c>
      <c r="T17" s="99">
        <f>IF(ISBLANK(Calculations!T17),"",Calculations!T17 + ('IRA Buildings Changes'!$C$38/($AB$16-$R$16)*(T16-$R$16)))</f>
        <v>357078872220.17822</v>
      </c>
      <c r="U17" s="99">
        <f>IF(ISBLANK(Calculations!U17),"",Calculations!U17 + ('IRA Buildings Changes'!$C$38/($AB$16-$R$16)*(U16-$R$16)))</f>
        <v>412967373324.02673</v>
      </c>
      <c r="V17" s="99">
        <f>IF(ISBLANK(Calculations!V17),"",Calculations!V17 + ('IRA Buildings Changes'!$C$38/($AB$16-$R$16)*(V16-$R$16)))</f>
        <v>469244234607.89679</v>
      </c>
      <c r="W17" s="99">
        <f>IF(ISBLANK(Calculations!W17),"",Calculations!W17 + ('IRA Buildings Changes'!$C$38/($AB$16-$R$16)*(W16-$R$16)))</f>
        <v>526204944254.17004</v>
      </c>
      <c r="X17" s="99">
        <f>IF(ISBLANK(Calculations!X17),"",Calculations!X17 + ('IRA Buildings Changes'!$C$38/($AB$16-$R$16)*(X16-$R$16)))</f>
        <v>583556022459.95312</v>
      </c>
      <c r="Y17" s="99">
        <f>IF(ISBLANK(Calculations!Y17),"",Calculations!Y17 + ('IRA Buildings Changes'!$C$38/($AB$16-$R$16)*(Y16-$R$16)))</f>
        <v>641527923131.25256</v>
      </c>
      <c r="Z17" s="99">
        <f>IF(ISBLANK(Calculations!Z17),"",Calculations!Z17 + ('IRA Buildings Changes'!$C$38/($AB$16-$R$16)*(Z16-$R$16)))</f>
        <v>699910851215.10339</v>
      </c>
      <c r="AA17" s="99">
        <f>IF(ISBLANK(Calculations!AA17),"",Calculations!AA17 + ('IRA Buildings Changes'!$C$38/($AB$16-$R$16)*(AA16-$R$16)))</f>
        <v>758673990115.25452</v>
      </c>
      <c r="AB17" s="98">
        <f>IF(ISBLANK(Calculations!AB17),"",Calculations!AB17 + 'IRA Buildings Changes'!$C$38)</f>
        <v>817739134905.34155</v>
      </c>
      <c r="AC17" s="99">
        <f>IF(ISBLANK(Calculations!AC17),"",Calculations!AC17 + 'IRA Buildings Changes'!$C$38)</f>
        <v>817538530615.03479</v>
      </c>
      <c r="AD17" s="99">
        <f>IF(ISBLANK(Calculations!AD17),"",Calculations!AD17 + 'IRA Buildings Changes'!$C$38)</f>
        <v>817653317108.93237</v>
      </c>
      <c r="AE17" s="99">
        <f>IF(ISBLANK(Calculations!AE17),"",Calculations!AE17 + 'IRA Buildings Changes'!$C$38)</f>
        <v>817794682158.64368</v>
      </c>
      <c r="AF17" s="99">
        <f>IF(ISBLANK(Calculations!AF17),"",Calculations!AF17 + 'IRA Buildings Changes'!$C$38)</f>
        <v>818197554247.52588</v>
      </c>
      <c r="AG17" s="99">
        <f>IF(ISBLANK(Calculations!AG17),"",Calculations!AG17 + 'IRA Buildings Changes'!$C$38)</f>
        <v>818589937447.32031</v>
      </c>
      <c r="AH17" s="99">
        <f>IF(ISBLANK(Calculations!AH17),"",Calculations!AH17 + 'IRA Buildings Changes'!$C$38)</f>
        <v>819210477311.91248</v>
      </c>
      <c r="AI17" s="99">
        <f>IF(ISBLANK(Calculations!AI17),"",Calculations!AI17 + 'IRA Buildings Changes'!$C$38)</f>
        <v>819793736589.03564</v>
      </c>
      <c r="AJ17" s="99">
        <f>IF(ISBLANK(Calculations!AJ17),"",Calculations!AJ17 + 'IRA Buildings Changes'!$C$38)</f>
        <v>820578626526.81458</v>
      </c>
      <c r="AK17" s="99">
        <f>IF(ISBLANK(Calculations!AK17),"",Calculations!AK17 + 'IRA Buildings Changes'!$C$38)</f>
        <v>821297135858.76611</v>
      </c>
      <c r="AL17" s="99">
        <f>IF(ISBLANK(Calculations!AL17),"",Calculations!AL17 + 'IRA Buildings Changes'!$C$38)</f>
        <v>822209837457.36255</v>
      </c>
      <c r="AM17" s="99">
        <f>IF(ISBLANK(Calculations!AM17),"",Calculations!AM17 + 'IRA Buildings Changes'!$C$38)</f>
        <v>823182144827.67725</v>
      </c>
      <c r="AN17" s="99">
        <f>IF(ISBLANK(Calculations!AN17),"",Calculations!AN17 + 'IRA Buildings Changes'!$C$38)</f>
        <v>824083870076.9845</v>
      </c>
      <c r="AO17" s="99">
        <f>IF(ISBLANK(Calculations!AO17),"",Calculations!AO17 + 'IRA Buildings Changes'!$C$38)</f>
        <v>825155922940.51245</v>
      </c>
      <c r="AP17" s="99">
        <f>IF(ISBLANK(Calculations!AP17),"",Calculations!AP17 + 'IRA Buildings Changes'!$C$38)</f>
        <v>826264516131.24609</v>
      </c>
      <c r="AQ17" s="99">
        <f>IF(ISBLANK(Calculations!AQ17),"",Calculations!AQ17 + 'IRA Buildings Changes'!$C$38)</f>
        <v>827277210479.19751</v>
      </c>
      <c r="AR17" s="99">
        <f>IF(ISBLANK(Calculations!AR17),"",Calculations!AR17 + 'IRA Buildings Changes'!$C$38)</f>
        <v>828432099307.03333</v>
      </c>
      <c r="AS17" s="99">
        <f>IF(ISBLANK(Calculations!AS17),"",Calculations!AS17 + 'IRA Buildings Changes'!$C$38)</f>
        <v>829596575812.33032</v>
      </c>
      <c r="AT17" s="99">
        <f>IF(ISBLANK(Calculations!AT17),"",Calculations!AT17 + 'IRA Buildings Changes'!$C$38)</f>
        <v>830642446043.15625</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0.53418524752703545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0.53418524752703545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0.53418524752703545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0.53418524752703545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0.53418524752703545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0.53418524752703545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0.53418524752703545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0.53418524752703545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0.53418524752703545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6.9992651309162324E-2</v>
      </c>
      <c r="K30">
        <f>IF(ISBLANK(Calculations!K30),"",Calculations!K30)</f>
        <v>0.53418524752703545</v>
      </c>
      <c r="L30" t="str">
        <f>IF(ISBLANK(Calculations!L30),"",Calculations!L30)</f>
        <v>RESIDENTIAL</v>
      </c>
      <c r="M30" t="str">
        <f>IF(ISBLANK(Calculations!M30),"",Calculations!M30)</f>
        <v>lighting</v>
      </c>
      <c r="N30" t="str">
        <f>IF(ISBLANK(Calculations!N30),"",Calculations!N30)</f>
        <v>electricity</v>
      </c>
      <c r="O30">
        <f t="shared" si="0"/>
        <v>709232733233.80432</v>
      </c>
      <c r="P30">
        <f>IF(ISBLANK(Calculations!P30),"",Calculations!P30)</f>
        <v>709232733233.80432</v>
      </c>
      <c r="Q30">
        <f>IF(ISBLANK(Calculations!Q30),"",Calculations!Q30)</f>
        <v>709232733233.80432</v>
      </c>
      <c r="R30">
        <f>IF(ISBLANK(Calculations!R30),"",Calculations!R30)</f>
        <v>712880811046.72192</v>
      </c>
      <c r="S30">
        <f>IF(ISBLANK(Calculations!S30),"",Calculations!S30)</f>
        <v>717064560176.11462</v>
      </c>
      <c r="T30">
        <f>IF(ISBLANK(Calculations!T30),"",Calculations!T30)</f>
        <v>721693562240.80066</v>
      </c>
      <c r="U30">
        <f>IF(ISBLANK(Calculations!U30),"",Calculations!U30)</f>
        <v>728699592312.0498</v>
      </c>
      <c r="V30">
        <f>IF(ISBLANK(Calculations!V30),"",Calculations!V30)</f>
        <v>737553367233.80139</v>
      </c>
      <c r="W30">
        <f>IF(ISBLANK(Calculations!W30),"",Calculations!W30)</f>
        <v>747585326873.66602</v>
      </c>
      <c r="X30">
        <f>IF(ISBLANK(Calculations!X30),"",Calculations!X30)</f>
        <v>757327182053.9176</v>
      </c>
      <c r="Y30">
        <f>IF(ISBLANK(Calculations!Y30),"",Calculations!Y30)</f>
        <v>767340365284.84668</v>
      </c>
      <c r="Z30">
        <f>IF(ISBLANK(Calculations!Z30),"",Calculations!Z30)</f>
        <v>777745788305.27087</v>
      </c>
      <c r="AA30">
        <f>IF(ISBLANK(Calculations!AA30),"",Calculations!AA30)</f>
        <v>789410063248.00293</v>
      </c>
      <c r="AB30">
        <f>IF(ISBLANK(Calculations!AB30),"",Calculations!AB30)</f>
        <v>801977897082.5708</v>
      </c>
      <c r="AC30">
        <f>IF(ISBLANK(Calculations!AC30),"",Calculations!AC30)</f>
        <v>815444414092.76013</v>
      </c>
      <c r="AD30">
        <f>IF(ISBLANK(Calculations!AD30),"",Calculations!AD30)</f>
        <v>829019885458.82959</v>
      </c>
      <c r="AE30">
        <f>IF(ISBLANK(Calculations!AE30),"",Calculations!AE30)</f>
        <v>842525089308.25623</v>
      </c>
      <c r="AF30">
        <f>IF(ISBLANK(Calculations!AF30),"",Calculations!AF30)</f>
        <v>853065233272.14197</v>
      </c>
      <c r="AG30">
        <f>IF(ISBLANK(Calculations!AG30),"",Calculations!AG30)</f>
        <v>863465727588.21228</v>
      </c>
      <c r="AH30">
        <f>IF(ISBLANK(Calculations!AH30),"",Calculations!AH30)</f>
        <v>873797038744.04419</v>
      </c>
      <c r="AI30">
        <f>IF(ISBLANK(Calculations!AI30),"",Calculations!AI30)</f>
        <v>884089573418.849</v>
      </c>
      <c r="AJ30">
        <f>IF(ISBLANK(Calculations!AJ30),"",Calculations!AJ30)</f>
        <v>894363026257.16589</v>
      </c>
      <c r="AK30">
        <f>IF(ISBLANK(Calculations!AK30),"",Calculations!AK30)</f>
        <v>904186965508.59534</v>
      </c>
      <c r="AL30">
        <f>IF(ISBLANK(Calculations!AL30),"",Calculations!AL30)</f>
        <v>914355244744.5</v>
      </c>
      <c r="AM30">
        <f>IF(ISBLANK(Calculations!AM30),"",Calculations!AM30)</f>
        <v>924944970069.03943</v>
      </c>
      <c r="AN30">
        <f>IF(ISBLANK(Calculations!AN30),"",Calculations!AN30)</f>
        <v>936017968128.14856</v>
      </c>
      <c r="AO30">
        <f>IF(ISBLANK(Calculations!AO30),"",Calculations!AO30)</f>
        <v>947563700473.9646</v>
      </c>
      <c r="AP30">
        <f>IF(ISBLANK(Calculations!AP30),"",Calculations!AP30)</f>
        <v>959548577546.4397</v>
      </c>
      <c r="AQ30">
        <f>IF(ISBLANK(Calculations!AQ30),"",Calculations!AQ30)</f>
        <v>971917204635.56519</v>
      </c>
      <c r="AR30">
        <f>IF(ISBLANK(Calculations!AR30),"",Calculations!AR30)</f>
        <v>984609301985.97534</v>
      </c>
      <c r="AS30">
        <f>IF(ISBLANK(Calculations!AS30),"",Calculations!AS30)</f>
        <v>997590524378.72925</v>
      </c>
      <c r="AT30">
        <f>IF(ISBLANK(Calculations!AT30),"",Calculations!AT30)</f>
        <v>1010848640750.0588</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0.53418524752703545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0.53418524752703545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0.53418524752703545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0.53418524752703545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0.53418524752703545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0.53418524752703545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0.53418524752703545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0.53418524752703545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0.53418524752703545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0.29922802040322843</v>
      </c>
      <c r="K43">
        <f>IF(ISBLANK(Calculations!K43),"",Calculations!K43)</f>
        <v>0.53418524752703545</v>
      </c>
      <c r="L43" t="str">
        <f>IF(ISBLANK(Calculations!L43),"",Calculations!L43)</f>
        <v>RESIDENTIAL</v>
      </c>
      <c r="M43" t="str">
        <f>IF(ISBLANK(Calculations!M43),"",Calculations!M43)</f>
        <v>appl</v>
      </c>
      <c r="N43" t="str">
        <f>IF(ISBLANK(Calculations!N43),"",Calculations!N43)</f>
        <v>electricity</v>
      </c>
      <c r="O43">
        <f t="shared" si="0"/>
        <v>3032065549757.8145</v>
      </c>
      <c r="P43">
        <f>IF(ISBLANK(Calculations!P43),"",Calculations!P43)</f>
        <v>3032065549757.8145</v>
      </c>
      <c r="Q43">
        <f>IF(ISBLANK(Calculations!Q43),"",Calculations!Q43)</f>
        <v>3032065549757.8145</v>
      </c>
      <c r="R43">
        <f>IF(ISBLANK(Calculations!R43),"",Calculations!R43)</f>
        <v>3028352153784.335</v>
      </c>
      <c r="S43">
        <f>IF(ISBLANK(Calculations!S43),"",Calculations!S43)</f>
        <v>3024928043210.6704</v>
      </c>
      <c r="T43">
        <f>IF(ISBLANK(Calculations!T43),"",Calculations!T43)</f>
        <v>3022705802719.3374</v>
      </c>
      <c r="U43">
        <f>IF(ISBLANK(Calculations!U43),"",Calculations!U43)</f>
        <v>3022341631792.9917</v>
      </c>
      <c r="V43">
        <f>IF(ISBLANK(Calculations!V43),"",Calculations!V43)</f>
        <v>3024755770345.9902</v>
      </c>
      <c r="W43">
        <f>IF(ISBLANK(Calculations!W43),"",Calculations!W43)</f>
        <v>3030175214521.293</v>
      </c>
      <c r="X43">
        <f>IF(ISBLANK(Calculations!X43),"",Calculations!X43)</f>
        <v>3038723235029.9199</v>
      </c>
      <c r="Y43">
        <f>IF(ISBLANK(Calculations!Y43),"",Calculations!Y43)</f>
        <v>3049933251941.1147</v>
      </c>
      <c r="Z43">
        <f>IF(ISBLANK(Calculations!Z43),"",Calculations!Z43)</f>
        <v>3064208727217.7539</v>
      </c>
      <c r="AA43">
        <f>IF(ISBLANK(Calculations!AA43),"",Calculations!AA43)</f>
        <v>3081998098220.4595</v>
      </c>
      <c r="AB43">
        <f>IF(ISBLANK(Calculations!AB43),"",Calculations!AB43)</f>
        <v>3102630156448.6294</v>
      </c>
      <c r="AC43">
        <f>IF(ISBLANK(Calculations!AC43),"",Calculations!AC43)</f>
        <v>3125425615996.1265</v>
      </c>
      <c r="AD43">
        <f>IF(ISBLANK(Calculations!AD43),"",Calculations!AD43)</f>
        <v>3150639215941.3081</v>
      </c>
      <c r="AE43">
        <f>IF(ISBLANK(Calculations!AE43),"",Calculations!AE43)</f>
        <v>3178110338934.4829</v>
      </c>
      <c r="AF43">
        <f>IF(ISBLANK(Calculations!AF43),"",Calculations!AF43)</f>
        <v>3207568261156.2148</v>
      </c>
      <c r="AG43">
        <f>IF(ISBLANK(Calculations!AG43),"",Calculations!AG43)</f>
        <v>3238041167258.1104</v>
      </c>
      <c r="AH43">
        <f>IF(ISBLANK(Calculations!AH43),"",Calculations!AH43)</f>
        <v>3269013586538.5405</v>
      </c>
      <c r="AI43">
        <f>IF(ISBLANK(Calculations!AI43),"",Calculations!AI43)</f>
        <v>3300222017971.4287</v>
      </c>
      <c r="AJ43">
        <f>IF(ISBLANK(Calculations!AJ43),"",Calculations!AJ43)</f>
        <v>3331528468585.1074</v>
      </c>
      <c r="AK43">
        <f>IF(ISBLANK(Calculations!AK43),"",Calculations!AK43)</f>
        <v>3359563248230.4297</v>
      </c>
      <c r="AL43">
        <f>IF(ISBLANK(Calculations!AL43),"",Calculations!AL43)</f>
        <v>3387912389754.1943</v>
      </c>
      <c r="AM43">
        <f>IF(ISBLANK(Calculations!AM43),"",Calculations!AM43)</f>
        <v>3416544657722.9844</v>
      </c>
      <c r="AN43">
        <f>IF(ISBLANK(Calculations!AN43),"",Calculations!AN43)</f>
        <v>3445455380369.9521</v>
      </c>
      <c r="AO43">
        <f>IF(ISBLANK(Calculations!AO43),"",Calculations!AO43)</f>
        <v>3474664932643.4492</v>
      </c>
      <c r="AP43">
        <f>IF(ISBLANK(Calculations!AP43),"",Calculations!AP43)</f>
        <v>3504182464462.1367</v>
      </c>
      <c r="AQ43">
        <f>IF(ISBLANK(Calculations!AQ43),"",Calculations!AQ43)</f>
        <v>3533993961753.1323</v>
      </c>
      <c r="AR43">
        <f>IF(ISBLANK(Calculations!AR43),"",Calculations!AR43)</f>
        <v>3564125441163.6133</v>
      </c>
      <c r="AS43">
        <f>IF(ISBLANK(Calculations!AS43),"",Calculations!AS43)</f>
        <v>3594546072818.5259</v>
      </c>
      <c r="AT43">
        <f>IF(ISBLANK(Calculations!AT43),"",Calculations!AT43)</f>
        <v>3625230126944.9971</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0.53418524752703545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0.27436021493960178</v>
      </c>
      <c r="K45">
        <f>IF(ISBLANK(Calculations!K45),"",Calculations!K45)</f>
        <v>0.53418524752703545</v>
      </c>
      <c r="L45" t="str">
        <f>IF(ISBLANK(Calculations!L45),"",Calculations!L45)</f>
        <v>RESIDENTIAL</v>
      </c>
      <c r="M45" t="str">
        <f>IF(ISBLANK(Calculations!M45),"",Calculations!M45)</f>
        <v>appl</v>
      </c>
      <c r="N45" t="str">
        <f>IF(ISBLANK(Calculations!N45),"",Calculations!N45)</f>
        <v>natural gas</v>
      </c>
      <c r="O45">
        <f t="shared" si="0"/>
        <v>3273399270315.0425</v>
      </c>
      <c r="P45">
        <f>IF(ISBLANK(Calculations!P45),"",Calculations!P45)</f>
        <v>3273399270315.0425</v>
      </c>
      <c r="Q45">
        <f>IF(ISBLANK(Calculations!Q45),"",Calculations!Q45)</f>
        <v>3273399270315.0425</v>
      </c>
      <c r="R45">
        <f>IF(ISBLANK(Calculations!R45),"",Calculations!R45)</f>
        <v>3293946134089.7231</v>
      </c>
      <c r="S45">
        <f>IF(ISBLANK(Calculations!S45),"",Calculations!S45)</f>
        <v>3314914579177.2852</v>
      </c>
      <c r="T45">
        <f>IF(ISBLANK(Calculations!T45),"",Calculations!T45)</f>
        <v>3336967958880.9033</v>
      </c>
      <c r="U45">
        <f>IF(ISBLANK(Calculations!U45),"",Calculations!U45)</f>
        <v>3360541461117.9072</v>
      </c>
      <c r="V45">
        <f>IF(ISBLANK(Calculations!V45),"",Calculations!V45)</f>
        <v>3386370169594.6284</v>
      </c>
      <c r="W45">
        <f>IF(ISBLANK(Calculations!W45),"",Calculations!W45)</f>
        <v>3414218091865.1196</v>
      </c>
      <c r="X45">
        <f>IF(ISBLANK(Calculations!X45),"",Calculations!X45)</f>
        <v>3443570160354.084</v>
      </c>
      <c r="Y45">
        <f>IF(ISBLANK(Calculations!Y45),"",Calculations!Y45)</f>
        <v>3473499976649.7368</v>
      </c>
      <c r="Z45">
        <f>IF(ISBLANK(Calculations!Z45),"",Calculations!Z45)</f>
        <v>3504368490023.8901</v>
      </c>
      <c r="AA45">
        <f>IF(ISBLANK(Calculations!AA45),"",Calculations!AA45)</f>
        <v>3536112538803.644</v>
      </c>
      <c r="AB45">
        <f>IF(ISBLANK(Calculations!AB45),"",Calculations!AB45)</f>
        <v>3567956098802.1948</v>
      </c>
      <c r="AC45">
        <f>IF(ISBLANK(Calculations!AC45),"",Calculations!AC45)</f>
        <v>3599655233225.0024</v>
      </c>
      <c r="AD45">
        <f>IF(ISBLANK(Calculations!AD45),"",Calculations!AD45)</f>
        <v>3632168782045.5601</v>
      </c>
      <c r="AE45">
        <f>IF(ISBLANK(Calculations!AE45),"",Calculations!AE45)</f>
        <v>3665787994524.8325</v>
      </c>
      <c r="AF45">
        <f>IF(ISBLANK(Calculations!AF45),"",Calculations!AF45)</f>
        <v>3700478968204.5073</v>
      </c>
      <c r="AG45">
        <f>IF(ISBLANK(Calculations!AG45),"",Calculations!AG45)</f>
        <v>3735458089965.1211</v>
      </c>
      <c r="AH45">
        <f>IF(ISBLANK(Calculations!AH45),"",Calculations!AH45)</f>
        <v>3770513345697.4668</v>
      </c>
      <c r="AI45">
        <f>IF(ISBLANK(Calculations!AI45),"",Calculations!AI45)</f>
        <v>3805413239380.0049</v>
      </c>
      <c r="AJ45">
        <f>IF(ISBLANK(Calculations!AJ45),"",Calculations!AJ45)</f>
        <v>3840103936338.353</v>
      </c>
      <c r="AK45">
        <f>IF(ISBLANK(Calculations!AK45),"",Calculations!AK45)</f>
        <v>3870903934831.6416</v>
      </c>
      <c r="AL45">
        <f>IF(ISBLANK(Calculations!AL45),"",Calculations!AL45)</f>
        <v>3901855148290.3418</v>
      </c>
      <c r="AM45">
        <f>IF(ISBLANK(Calculations!AM45),"",Calculations!AM45)</f>
        <v>3933074755642.3384</v>
      </c>
      <c r="AN45">
        <f>IF(ISBLANK(Calculations!AN45),"",Calculations!AN45)</f>
        <v>3964656598282.1465</v>
      </c>
      <c r="AO45">
        <f>IF(ISBLANK(Calculations!AO45),"",Calculations!AO45)</f>
        <v>3996645460584.394</v>
      </c>
      <c r="AP45">
        <f>IF(ISBLANK(Calculations!AP45),"",Calculations!AP45)</f>
        <v>4029046133033.0688</v>
      </c>
      <c r="AQ45">
        <f>IF(ISBLANK(Calculations!AQ45),"",Calculations!AQ45)</f>
        <v>4061904309806.9585</v>
      </c>
      <c r="AR45">
        <f>IF(ISBLANK(Calculations!AR45),"",Calculations!AR45)</f>
        <v>4095186686795.2295</v>
      </c>
      <c r="AS45">
        <f>IF(ISBLANK(Calculations!AS45),"",Calculations!AS45)</f>
        <v>4128931255097.6309</v>
      </c>
      <c r="AT45">
        <f>IF(ISBLANK(Calculations!AT45),"",Calculations!AT45)</f>
        <v>4163161550806.7686</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1.0815095508541518E-2</v>
      </c>
      <c r="K46">
        <f>IF(ISBLANK(Calculations!K46),"",Calculations!K46)</f>
        <v>0.53418524752703545</v>
      </c>
      <c r="L46" t="str">
        <f>IF(ISBLANK(Calculations!L46),"",Calculations!L46)</f>
        <v>RESIDENTIAL</v>
      </c>
      <c r="M46" t="str">
        <f>IF(ISBLANK(Calculations!M46),"",Calculations!M46)</f>
        <v>appl</v>
      </c>
      <c r="N46" t="str">
        <f>IF(ISBLANK(Calculations!N46),"",Calculations!N46)</f>
        <v>petroleum diesel</v>
      </c>
      <c r="O46">
        <f t="shared" si="0"/>
        <v>2501555516.0550518</v>
      </c>
      <c r="P46">
        <f>IF(ISBLANK(Calculations!P46),"",Calculations!P46)</f>
        <v>2501555516.0550518</v>
      </c>
      <c r="Q46">
        <f>IF(ISBLANK(Calculations!Q46),"",Calculations!Q46)</f>
        <v>2501555516.0550518</v>
      </c>
      <c r="R46">
        <f>IF(ISBLANK(Calculations!R46),"",Calculations!R46)</f>
        <v>2406361406.3451657</v>
      </c>
      <c r="S46">
        <f>IF(ISBLANK(Calculations!S46),"",Calculations!S46)</f>
        <v>2289850828.1196966</v>
      </c>
      <c r="T46">
        <f>IF(ISBLANK(Calculations!T46),"",Calculations!T46)</f>
        <v>2163320582.2275791</v>
      </c>
      <c r="U46">
        <f>IF(ISBLANK(Calculations!U46),"",Calculations!U46)</f>
        <v>2038198485.9519503</v>
      </c>
      <c r="V46">
        <f>IF(ISBLANK(Calculations!V46),"",Calculations!V46)</f>
        <v>1924730425.3209555</v>
      </c>
      <c r="W46">
        <f>IF(ISBLANK(Calculations!W46),"",Calculations!W46)</f>
        <v>1829755154.3822193</v>
      </c>
      <c r="X46">
        <f>IF(ISBLANK(Calculations!X46),"",Calculations!X46)</f>
        <v>1756501817.141679</v>
      </c>
      <c r="Y46">
        <f>IF(ISBLANK(Calculations!Y46),"",Calculations!Y46)</f>
        <v>1704826930.7901483</v>
      </c>
      <c r="Z46">
        <f>IF(ISBLANK(Calculations!Z46),"",Calculations!Z46)</f>
        <v>1672924622.3628981</v>
      </c>
      <c r="AA46">
        <f>IF(ISBLANK(Calculations!AA46),"",Calculations!AA46)</f>
        <v>1657267438.4171493</v>
      </c>
      <c r="AB46">
        <f>IF(ISBLANK(Calculations!AB46),"",Calculations!AB46)</f>
        <v>1653378619.2811525</v>
      </c>
      <c r="AC46">
        <f>IF(ISBLANK(Calculations!AC46),"",Calculations!AC46)</f>
        <v>1657283390.642411</v>
      </c>
      <c r="AD46">
        <f>IF(ISBLANK(Calculations!AD46),"",Calculations!AD46)</f>
        <v>1666440840.1168501</v>
      </c>
      <c r="AE46">
        <f>IF(ISBLANK(Calculations!AE46),"",Calculations!AE46)</f>
        <v>1678839639.4989905</v>
      </c>
      <c r="AF46">
        <f>IF(ISBLANK(Calculations!AF46),"",Calculations!AF46)</f>
        <v>1693104976.0848193</v>
      </c>
      <c r="AG46">
        <f>IF(ISBLANK(Calculations!AG46),"",Calculations!AG46)</f>
        <v>1708130906.427933</v>
      </c>
      <c r="AH46">
        <f>IF(ISBLANK(Calculations!AH46),"",Calculations!AH46)</f>
        <v>1723472936.9923174</v>
      </c>
      <c r="AI46">
        <f>IF(ISBLANK(Calculations!AI46),"",Calculations!AI46)</f>
        <v>1738844104.4395926</v>
      </c>
      <c r="AJ46">
        <f>IF(ISBLANK(Calculations!AJ46),"",Calculations!AJ46)</f>
        <v>1754129166.4661133</v>
      </c>
      <c r="AK46">
        <f>IF(ISBLANK(Calculations!AK46),"",Calculations!AK46)</f>
        <v>1767852912.454339</v>
      </c>
      <c r="AL46">
        <f>IF(ISBLANK(Calculations!AL46),"",Calculations!AL46)</f>
        <v>1781680035.3773575</v>
      </c>
      <c r="AM46">
        <f>IF(ISBLANK(Calculations!AM46),"",Calculations!AM46)</f>
        <v>1795671427.1272767</v>
      </c>
      <c r="AN46">
        <f>IF(ISBLANK(Calculations!AN46),"",Calculations!AN46)</f>
        <v>1809875487.631496</v>
      </c>
      <c r="AO46">
        <f>IF(ISBLANK(Calculations!AO46),"",Calculations!AO46)</f>
        <v>1824315898.8642561</v>
      </c>
      <c r="AP46">
        <f>IF(ISBLANK(Calculations!AP46),"",Calculations!AP46)</f>
        <v>1838980071.6481261</v>
      </c>
      <c r="AQ46">
        <f>IF(ISBLANK(Calculations!AQ46),"",Calculations!AQ46)</f>
        <v>1853881630.6123233</v>
      </c>
      <c r="AR46">
        <f>IF(ISBLANK(Calculations!AR46),"",Calculations!AR46)</f>
        <v>1868998053.7718532</v>
      </c>
      <c r="AS46">
        <f>IF(ISBLANK(Calculations!AS46),"",Calculations!AS46)</f>
        <v>1884337925.0228333</v>
      </c>
      <c r="AT46">
        <f>IF(ISBLANK(Calculations!AT46),"",Calculations!AT46)</f>
        <v>1899913017.0979445</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0.53418524752703545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0.53418524752703545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0.53418524752703545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0.53418524752703545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0.17994476919816446</v>
      </c>
      <c r="K51">
        <f>IF(ISBLANK(Calculations!K51),"",Calculations!K51)</f>
        <v>0.53418524752703545</v>
      </c>
      <c r="L51" t="str">
        <f>IF(ISBLANK(Calculations!L51),"",Calculations!L51)</f>
        <v>RESIDENTIAL</v>
      </c>
      <c r="M51" t="str">
        <f>IF(ISBLANK(Calculations!M51),"",Calculations!M51)</f>
        <v>appl</v>
      </c>
      <c r="N51" t="str">
        <f>IF(ISBLANK(Calculations!N51),"",Calculations!N51)</f>
        <v>LPG propane or butane</v>
      </c>
      <c r="O51">
        <f t="shared" si="0"/>
        <v>755821762375.21558</v>
      </c>
      <c r="P51">
        <f>IF(ISBLANK(Calculations!P51),"",Calculations!P51)</f>
        <v>755821762375.21558</v>
      </c>
      <c r="Q51">
        <f>IF(ISBLANK(Calculations!Q51),"",Calculations!Q51)</f>
        <v>755821762375.21558</v>
      </c>
      <c r="R51">
        <f>IF(ISBLANK(Calculations!R51),"",Calculations!R51)</f>
        <v>747100986321.28577</v>
      </c>
      <c r="S51">
        <f>IF(ISBLANK(Calculations!S51),"",Calculations!S51)</f>
        <v>741603825876.90771</v>
      </c>
      <c r="T51">
        <f>IF(ISBLANK(Calculations!T51),"",Calculations!T51)</f>
        <v>738859098375.48987</v>
      </c>
      <c r="U51">
        <f>IF(ISBLANK(Calculations!U51),"",Calculations!U51)</f>
        <v>738315069325.26599</v>
      </c>
      <c r="V51">
        <f>IF(ISBLANK(Calculations!V51),"",Calculations!V51)</f>
        <v>739540535164.47595</v>
      </c>
      <c r="W51">
        <f>IF(ISBLANK(Calculations!W51),"",Calculations!W51)</f>
        <v>742094751271.55261</v>
      </c>
      <c r="X51">
        <f>IF(ISBLANK(Calculations!X51),"",Calculations!X51)</f>
        <v>745626900558.9928</v>
      </c>
      <c r="Y51">
        <f>IF(ISBLANK(Calculations!Y51),"",Calculations!Y51)</f>
        <v>749770157111.52783</v>
      </c>
      <c r="Z51">
        <f>IF(ISBLANK(Calculations!Z51),"",Calculations!Z51)</f>
        <v>754495628247.35486</v>
      </c>
      <c r="AA51">
        <f>IF(ISBLANK(Calculations!AA51),"",Calculations!AA51)</f>
        <v>759699898069.15015</v>
      </c>
      <c r="AB51">
        <f>IF(ISBLANK(Calculations!AB51),"",Calculations!AB51)</f>
        <v>765137806917.05701</v>
      </c>
      <c r="AC51">
        <f>IF(ISBLANK(Calculations!AC51),"",Calculations!AC51)</f>
        <v>770677705222.92981</v>
      </c>
      <c r="AD51">
        <f>IF(ISBLANK(Calculations!AD51),"",Calculations!AD51)</f>
        <v>776421460879.13074</v>
      </c>
      <c r="AE51">
        <f>IF(ISBLANK(Calculations!AE51),"",Calculations!AE51)</f>
        <v>782392152731.09448</v>
      </c>
      <c r="AF51">
        <f>IF(ISBLANK(Calculations!AF51),"",Calculations!AF51)</f>
        <v>788586777235.98328</v>
      </c>
      <c r="AG51">
        <f>IF(ISBLANK(Calculations!AG51),"",Calculations!AG51)</f>
        <v>794856445485.55566</v>
      </c>
      <c r="AH51">
        <f>IF(ISBLANK(Calculations!AH51),"",Calculations!AH51)</f>
        <v>801166468079.87537</v>
      </c>
      <c r="AI51">
        <f>IF(ISBLANK(Calculations!AI51),"",Calculations!AI51)</f>
        <v>807475726728.84656</v>
      </c>
      <c r="AJ51">
        <f>IF(ISBLANK(Calculations!AJ51),"",Calculations!AJ51)</f>
        <v>813777966313.91296</v>
      </c>
      <c r="AK51">
        <f>IF(ISBLANK(Calculations!AK51),"",Calculations!AK51)</f>
        <v>820599039435.06287</v>
      </c>
      <c r="AL51">
        <f>IF(ISBLANK(Calculations!AL51),"",Calculations!AL51)</f>
        <v>827432240771.41357</v>
      </c>
      <c r="AM51">
        <f>IF(ISBLANK(Calculations!AM51),"",Calculations!AM51)</f>
        <v>834296453146.42297</v>
      </c>
      <c r="AN51">
        <f>IF(ISBLANK(Calculations!AN51),"",Calculations!AN51)</f>
        <v>841207953317.25037</v>
      </c>
      <c r="AO51">
        <f>IF(ISBLANK(Calculations!AO51),"",Calculations!AO51)</f>
        <v>848175261168.9967</v>
      </c>
      <c r="AP51">
        <f>IF(ISBLANK(Calculations!AP51),"",Calculations!AP51)</f>
        <v>855204461570.98145</v>
      </c>
      <c r="AQ51">
        <f>IF(ISBLANK(Calculations!AQ51),"",Calculations!AQ51)</f>
        <v>862305782045.98792</v>
      </c>
      <c r="AR51">
        <f>IF(ISBLANK(Calculations!AR51),"",Calculations!AR51)</f>
        <v>869477082505.60425</v>
      </c>
      <c r="AS51">
        <f>IF(ISBLANK(Calculations!AS51),"",Calculations!AS51)</f>
        <v>876728871195.74329</v>
      </c>
      <c r="AT51">
        <f>IF(ISBLANK(Calculations!AT51),"",Calculations!AT51)</f>
        <v>884067869877.37427</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0.53418524752703545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0.43070472623388739</v>
      </c>
      <c r="K56">
        <f>IF(ISBLANK(Calculations!K56),"",Calculations!K56)</f>
        <v>0.53418524752703545</v>
      </c>
      <c r="L56" t="str">
        <f>IF(ISBLANK(Calculations!L56),"",Calculations!L56)</f>
        <v>RESIDENTIAL</v>
      </c>
      <c r="M56" t="str">
        <f>IF(ISBLANK(Calculations!M56),"",Calculations!M56)</f>
        <v>other</v>
      </c>
      <c r="N56" t="str">
        <f>IF(ISBLANK(Calculations!N56),"",Calculations!N56)</f>
        <v>electricity</v>
      </c>
      <c r="O56">
        <f t="shared" si="0"/>
        <v>4364313745657.3267</v>
      </c>
      <c r="P56">
        <f>IF(ISBLANK(Calculations!P56),"",Calculations!P56)</f>
        <v>4364313745657.3267</v>
      </c>
      <c r="Q56">
        <f>IF(ISBLANK(Calculations!Q56),"",Calculations!Q56)</f>
        <v>4364313745657.3267</v>
      </c>
      <c r="R56">
        <f>IF(ISBLANK(Calculations!R56),"",Calculations!R56)</f>
        <v>4367323846890.7285</v>
      </c>
      <c r="S56">
        <f>IF(ISBLANK(Calculations!S56),"",Calculations!S56)</f>
        <v>4371417460169.5195</v>
      </c>
      <c r="T56">
        <f>IF(ISBLANK(Calculations!T56),"",Calculations!T56)</f>
        <v>4378091135537.5278</v>
      </c>
      <c r="U56">
        <f>IF(ISBLANK(Calculations!U56),"",Calculations!U56)</f>
        <v>4382188066113.0581</v>
      </c>
      <c r="V56">
        <f>IF(ISBLANK(Calculations!V56),"",Calculations!V56)</f>
        <v>4382555456726.2266</v>
      </c>
      <c r="W56">
        <f>IF(ISBLANK(Calculations!W56),"",Calculations!W56)</f>
        <v>4383887178588.6333</v>
      </c>
      <c r="X56">
        <f>IF(ISBLANK(Calculations!X56),"",Calculations!X56)</f>
        <v>4385919368389.2959</v>
      </c>
      <c r="Y56">
        <f>IF(ISBLANK(Calculations!Y56),"",Calculations!Y56)</f>
        <v>4384579422395.4106</v>
      </c>
      <c r="Z56">
        <f>IF(ISBLANK(Calculations!Z56),"",Calculations!Z56)</f>
        <v>4378086816140.7451</v>
      </c>
      <c r="AA56">
        <f>IF(ISBLANK(Calculations!AA56),"",Calculations!AA56)</f>
        <v>4367737057665.0254</v>
      </c>
      <c r="AB56">
        <f>IF(ISBLANK(Calculations!AB56),"",Calculations!AB56)</f>
        <v>4351480368583.8608</v>
      </c>
      <c r="AC56">
        <f>IF(ISBLANK(Calculations!AC56),"",Calculations!AC56)</f>
        <v>4335465807609.041</v>
      </c>
      <c r="AD56">
        <f>IF(ISBLANK(Calculations!AD56),"",Calculations!AD56)</f>
        <v>4323307707751.7803</v>
      </c>
      <c r="AE56">
        <f>IF(ISBLANK(Calculations!AE56),"",Calculations!AE56)</f>
        <v>4312302610395.4316</v>
      </c>
      <c r="AF56">
        <f>IF(ISBLANK(Calculations!AF56),"",Calculations!AF56)</f>
        <v>4298932695130.5864</v>
      </c>
      <c r="AG56">
        <f>IF(ISBLANK(Calculations!AG56),"",Calculations!AG56)</f>
        <v>4279894763735.4331</v>
      </c>
      <c r="AH56">
        <f>IF(ISBLANK(Calculations!AH56),"",Calculations!AH56)</f>
        <v>4256449976406.439</v>
      </c>
      <c r="AI56">
        <f>IF(ISBLANK(Calculations!AI56),"",Calculations!AI56)</f>
        <v>4224384329637.5513</v>
      </c>
      <c r="AJ56">
        <f>IF(ISBLANK(Calculations!AJ56),"",Calculations!AJ56)</f>
        <v>4180623518681.5127</v>
      </c>
      <c r="AK56">
        <f>IF(ISBLANK(Calculations!AK56),"",Calculations!AK56)</f>
        <v>4112526431454.6812</v>
      </c>
      <c r="AL56">
        <f>IF(ISBLANK(Calculations!AL56),"",Calculations!AL56)</f>
        <v>4034602923866.9243</v>
      </c>
      <c r="AM56">
        <f>IF(ISBLANK(Calculations!AM56),"",Calculations!AM56)</f>
        <v>3949677950527.7378</v>
      </c>
      <c r="AN56">
        <f>IF(ISBLANK(Calculations!AN56),"",Calculations!AN56)</f>
        <v>3858038768601.0791</v>
      </c>
      <c r="AO56">
        <f>IF(ISBLANK(Calculations!AO56),"",Calculations!AO56)</f>
        <v>3757116373653.5176</v>
      </c>
      <c r="AP56">
        <f>IF(ISBLANK(Calculations!AP56),"",Calculations!AP56)</f>
        <v>3643897900037.7051</v>
      </c>
      <c r="AQ56">
        <f>IF(ISBLANK(Calculations!AQ56),"",Calculations!AQ56)</f>
        <v>3515628954810.0776</v>
      </c>
      <c r="AR56">
        <f>IF(ISBLANK(Calculations!AR56),"",Calculations!AR56)</f>
        <v>3372347997879.6255</v>
      </c>
      <c r="AS56">
        <f>IF(ISBLANK(Calculations!AS56),"",Calculations!AS56)</f>
        <v>3217416522047.2319</v>
      </c>
      <c r="AT56">
        <f>IF(ISBLANK(Calculations!AT56),"",Calculations!AT56)</f>
        <v>3052438405728.0903</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0.53418524752703545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0.53418524752703545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0.53418524752703545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0.53418524752703545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0.53418524752703545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0.53418524752703545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0.53418524752703545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0.53418524752703545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0.53418524752703545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0.17522074179729599</v>
      </c>
      <c r="K69">
        <f>IF(ISBLANK(Calculations!K69),"",Calculations!K69)</f>
        <v>0.46581475247296455</v>
      </c>
      <c r="L69" t="str">
        <f>IF(ISBLANK(Calculations!L69),"",Calculations!L69)</f>
        <v>RESIDENTIAL</v>
      </c>
      <c r="M69" t="str">
        <f>IF(ISBLANK(Calculations!M69),"",Calculations!M69)</f>
        <v>heating</v>
      </c>
      <c r="N69" t="str">
        <f>IF(ISBLANK(Calculations!N69),"",Calculations!N69)</f>
        <v>electricity</v>
      </c>
      <c r="O69">
        <f t="shared" si="0"/>
        <v>1545199754106.7856</v>
      </c>
      <c r="P69">
        <f>IF(ISBLANK(Calculations!P69),"",Calculations!P69)-(SUMIFS(BDEQ!B:B,BDEQ!$AG:$AG,About!$B$2,BDEQ!$AH:$AH,$I69)*BDEQ!$C$2*$J69*$K69)</f>
        <v>1545199754106.7856</v>
      </c>
      <c r="Q69">
        <f>IF(ISBLANK(Calculations!Q69),"",Calculations!Q69)-(SUMIFS(BDEQ!C:C,BDEQ!$AG:$AG,About!$B$2,BDEQ!$AH:$AH,$I69)*BDEQ!$C$2*$J69*$K69)</f>
        <v>1545199754106.7856</v>
      </c>
      <c r="R69">
        <f>IF(ISBLANK(Calculations!R69),"",Calculations!R69)-(SUMIFS(BDEQ!D:D,BDEQ!$AG:$AG,About!$B$2,BDEQ!$AH:$AH,$I69)*BDEQ!$C$2*$J69*$K69)</f>
        <v>1553293711106.5442</v>
      </c>
      <c r="S69" s="99">
        <f>IF(ISBLANK(Calculations!S69),"",Calculations!S69+('IRA Buildings Changes'!$G$39/($AB$68-$R$68)*(S68-$R$68)))-(SUMIFS(BDEQ!E:E,BDEQ!$AG:$AG,About!$B$2,BDEQ!$AH:$AH,$I69)*BDEQ!$C$2*$J69*$K69)</f>
        <v>1561460816724.5076</v>
      </c>
      <c r="T69" s="99">
        <f>IF(ISBLANK(Calculations!T69),"",Calculations!T69+('IRA Buildings Changes'!$G$39/($AB$68-$R$68)*(T68-$R$68)))-(SUMIFS(BDEQ!F:F,BDEQ!$AG:$AG,About!$B$2,BDEQ!$AH:$AH,$I69)*BDEQ!$C$2*$J69*$K69)</f>
        <v>1568520230206.2969</v>
      </c>
      <c r="U69" s="99">
        <f>IF(ISBLANK(Calculations!U69),"",Calculations!U69+('IRA Buildings Changes'!$G$39/($AB$68-$R$68)*(U68-$R$68)))-(SUMIFS(BDEQ!G:G,BDEQ!$AG:$AG,About!$B$2,BDEQ!$AH:$AH,$I69)*BDEQ!$C$2*$J69*$K69)</f>
        <v>1575636189913.4937</v>
      </c>
      <c r="V69" s="99">
        <f>IF(ISBLANK(Calculations!V69),"",Calculations!V69+('IRA Buildings Changes'!$G$39/($AB$68-$R$68)*(V68-$R$68)))-(SUMIFS(BDEQ!H:H,BDEQ!$AG:$AG,About!$B$2,BDEQ!$AH:$AH,$I69)*BDEQ!$C$2*$J69*$K69)</f>
        <v>1582467745865.1936</v>
      </c>
      <c r="W69" s="99">
        <f>IF(ISBLANK(Calculations!W69),"",Calculations!W69+('IRA Buildings Changes'!$G$39/($AB$68-$R$68)*(W68-$R$68)))-(SUMIFS(BDEQ!I:I,BDEQ!$AG:$AG,About!$B$2,BDEQ!$AH:$AH,$I69)*BDEQ!$C$2*$J69*$K69)</f>
        <v>1588892141368.051</v>
      </c>
      <c r="X69" s="99">
        <f>IF(ISBLANK(Calculations!X69),"",Calculations!X69+('IRA Buildings Changes'!$G$39/($AB$68-$R$68)*(X68-$R$68)))-(SUMIFS(BDEQ!J:J,BDEQ!$AG:$AG,About!$B$2,BDEQ!$AH:$AH,$I69)*BDEQ!$C$2*$J69*$K69)</f>
        <v>1595269554996.6558</v>
      </c>
      <c r="Y69" s="99">
        <f>IF(ISBLANK(Calculations!Y69),"",Calculations!Y69+('IRA Buildings Changes'!$G$39/($AB$68-$R$68)*(Y68-$R$68)))-(SUMIFS(BDEQ!K:K,BDEQ!$AG:$AG,About!$B$2,BDEQ!$AH:$AH,$I69)*BDEQ!$C$2*$J69*$K69)</f>
        <v>1601009580044.9937</v>
      </c>
      <c r="Z69" s="99">
        <f>IF(ISBLANK(Calculations!Z69),"",Calculations!Z69+('IRA Buildings Changes'!$G$39/($AB$68-$R$68)*(Z68-$R$68)))-(SUMIFS(BDEQ!L:L,BDEQ!$AG:$AG,About!$B$2,BDEQ!$AH:$AH,$I69)*BDEQ!$C$2*$J69*$K69)</f>
        <v>1607510678559.814</v>
      </c>
      <c r="AA69" s="99">
        <f>IF(ISBLANK(Calculations!AA69),"",Calculations!AA69+('IRA Buildings Changes'!$G$39/($AB$68-$R$68)*(AA68-$R$68)))-(SUMIFS(BDEQ!M:M,BDEQ!$AG:$AG,About!$B$2,BDEQ!$AH:$AH,$I69)*BDEQ!$C$2*$J69*$K69)</f>
        <v>1614112459492.3635</v>
      </c>
      <c r="AB69" s="98">
        <f>IF(ISBLANK(Calculations!AB69),"",Calculations!AB69 + 'IRA Buildings Changes'!$G$39)-(SUMIFS(BDEQ!N:N,BDEQ!$AG:$AG,About!$B$2,BDEQ!$AH:$AH,$I69)*BDEQ!$C$2*$J69*$K69)</f>
        <v>1621251212811.3149</v>
      </c>
      <c r="AC69" s="99">
        <f>IF(ISBLANK(Calculations!AC69),"",Calculations!AC69 + 'IRA Buildings Changes'!$G$39)-(SUMIFS(BDEQ!O:O,BDEQ!$AG:$AG,About!$B$2,BDEQ!$AH:$AH,$I69)*BDEQ!$C$2*$J69*$K69)</f>
        <v>1627719504196.5408</v>
      </c>
      <c r="AD69" s="99">
        <f>IF(ISBLANK(Calculations!AD69),"",Calculations!AD69 + 'IRA Buildings Changes'!$G$39)-(SUMIFS(BDEQ!P:P,BDEQ!$AG:$AG,About!$B$2,BDEQ!$AH:$AH,$I69)*BDEQ!$C$2*$J69*$K69)</f>
        <v>1635336872663.7283</v>
      </c>
      <c r="AE69" s="99">
        <f>IF(ISBLANK(Calculations!AE69),"",Calculations!AE69 + 'IRA Buildings Changes'!$G$39)-(SUMIFS(BDEQ!Q:Q,BDEQ!$AG:$AG,About!$B$2,BDEQ!$AH:$AH,$I69)*BDEQ!$C$2*$J69*$K69)</f>
        <v>1643968049644.0745</v>
      </c>
      <c r="AF69" s="99">
        <f>IF(ISBLANK(Calculations!AF69),"",Calculations!AF69 + 'IRA Buildings Changes'!$G$39)-(SUMIFS(BDEQ!R:R,BDEQ!$AG:$AG,About!$B$2,BDEQ!$AH:$AH,$I69)*BDEQ!$C$2*$J69*$K69)</f>
        <v>1654187822661.7576</v>
      </c>
      <c r="AG69" s="99">
        <f>IF(ISBLANK(Calculations!AG69),"",Calculations!AG69 + 'IRA Buildings Changes'!$G$39)-(SUMIFS(BDEQ!S:S,BDEQ!$AG:$AG,About!$B$2,BDEQ!$AH:$AH,$I69)*BDEQ!$C$2*$J69*$K69)</f>
        <v>1665280517845.4441</v>
      </c>
      <c r="AH69" s="99">
        <f>IF(ISBLANK(Calculations!AH69),"",Calculations!AH69 + 'IRA Buildings Changes'!$G$39)-(SUMIFS(BDEQ!T:T,BDEQ!$AG:$AG,About!$B$2,BDEQ!$AH:$AH,$I69)*BDEQ!$C$2*$J69*$K69)</f>
        <v>1677468165620.8359</v>
      </c>
      <c r="AI69" s="99">
        <f>IF(ISBLANK(Calculations!AI69),"",Calculations!AI69 + 'IRA Buildings Changes'!$G$39)-(SUMIFS(BDEQ!U:U,BDEQ!$AG:$AG,About!$B$2,BDEQ!$AH:$AH,$I69)*BDEQ!$C$2*$J69*$K69)</f>
        <v>1689907049179.7529</v>
      </c>
      <c r="AJ69" s="99">
        <f>IF(ISBLANK(Calculations!AJ69),"",Calculations!AJ69 + 'IRA Buildings Changes'!$G$39)-(SUMIFS(BDEQ!V:V,BDEQ!$AG:$AG,About!$B$2,BDEQ!$AH:$AH,$I69)*BDEQ!$C$2*$J69*$K69)</f>
        <v>1702645239418.5454</v>
      </c>
      <c r="AK69" s="99">
        <f>IF(ISBLANK(Calculations!AK69),"",Calculations!AK69 + 'IRA Buildings Changes'!$G$39)-(SUMIFS(BDEQ!W:W,BDEQ!$AG:$AG,About!$B$2,BDEQ!$AH:$AH,$I69)*BDEQ!$C$2*$J69*$K69)</f>
        <v>1710172224338.1499</v>
      </c>
      <c r="AL69" s="99">
        <f>IF(ISBLANK(Calculations!AL69),"",Calculations!AL69 + 'IRA Buildings Changes'!$G$39)-(SUMIFS(BDEQ!X:X,BDEQ!$AG:$AG,About!$B$2,BDEQ!$AH:$AH,$I69)*BDEQ!$C$2*$J69*$K69)</f>
        <v>1718068965494.9807</v>
      </c>
      <c r="AM69" s="99">
        <f>IF(ISBLANK(Calculations!AM69),"",Calculations!AM69 + 'IRA Buildings Changes'!$G$39)-(SUMIFS(BDEQ!Y:Y,BDEQ!$AG:$AG,About!$B$2,BDEQ!$AH:$AH,$I69)*BDEQ!$C$2*$J69*$K69)</f>
        <v>1725893314367.521</v>
      </c>
      <c r="AN69" s="99">
        <f>IF(ISBLANK(Calculations!AN69),"",Calculations!AN69 + 'IRA Buildings Changes'!$G$39)-(SUMIFS(BDEQ!Z:Z,BDEQ!$AG:$AG,About!$B$2,BDEQ!$AH:$AH,$I69)*BDEQ!$C$2*$J69*$K69)</f>
        <v>1734217810091.2356</v>
      </c>
      <c r="AO69" s="99">
        <f>IF(ISBLANK(Calculations!AO69),"",Calculations!AO69 + 'IRA Buildings Changes'!$G$39)-(SUMIFS(BDEQ!AA:AA,BDEQ!$AG:$AG,About!$B$2,BDEQ!$AH:$AH,$I69)*BDEQ!$C$2*$J69*$K69)</f>
        <v>1742301468879.6399</v>
      </c>
      <c r="AP69" s="99">
        <f>IF(ISBLANK(Calculations!AP69),"",Calculations!AP69 + 'IRA Buildings Changes'!$G$39)-(SUMIFS(BDEQ!AB:AB,BDEQ!$AG:$AG,About!$B$2,BDEQ!$AH:$AH,$I69)*BDEQ!$C$2*$J69*$K69)</f>
        <v>1750709427273.2173</v>
      </c>
      <c r="AQ69" s="99">
        <f>IF(ISBLANK(Calculations!AQ69),"",Calculations!AQ69 + 'IRA Buildings Changes'!$G$39)-(SUMIFS(BDEQ!AC:AC,BDEQ!$AG:$AG,About!$B$2,BDEQ!$AH:$AH,$I69)*BDEQ!$C$2*$J69*$K69)</f>
        <v>1759354189553.4297</v>
      </c>
      <c r="AR69" s="99">
        <f>IF(ISBLANK(Calculations!AR69),"",Calculations!AR69 + 'IRA Buildings Changes'!$G$39)-(SUMIFS(BDEQ!AD:AD,BDEQ!$AG:$AG,About!$B$2,BDEQ!$AH:$AH,$I69)*BDEQ!$C$2*$J69*$K69)</f>
        <v>1768334701732.4578</v>
      </c>
      <c r="AS69" s="99">
        <f>IF(ISBLANK(Calculations!AS69),"",Calculations!AS69 + 'IRA Buildings Changes'!$G$39)-(SUMIFS(BDEQ!AE:AE,BDEQ!$AG:$AG,About!$B$2,BDEQ!$AH:$AH,$I69)*BDEQ!$C$2*$J69*$K69)</f>
        <v>1777474821731.1443</v>
      </c>
      <c r="AT69" s="99">
        <f>IF(ISBLANK(Calculations!AT69),"",Calculations!AT69 + 'IRA Buildings Changes'!$G$39)-(SUMIFS(BDEQ!AF:AF,BDEQ!$AG:$AG,About!$B$2,BDEQ!$AH:$AH,$I69)*BDEQ!$C$2*$J69*$K69)</f>
        <v>1787525639619.3494</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0.46581475247296455</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0.7253650659743115</v>
      </c>
      <c r="K71">
        <f>IF(ISBLANK(Calculations!K71),"",Calculations!K71)</f>
        <v>0.46581475247296455</v>
      </c>
      <c r="L71" t="str">
        <f>IF(ISBLANK(Calculations!L71),"",Calculations!L71)</f>
        <v>RESIDENTIAL</v>
      </c>
      <c r="M71" t="str">
        <f>IF(ISBLANK(Calculations!M71),"",Calculations!M71)</f>
        <v>heating</v>
      </c>
      <c r="N71" t="str">
        <f>IF(ISBLANK(Calculations!N71),"",Calculations!N71)</f>
        <v>natural gas</v>
      </c>
      <c r="O71">
        <f t="shared" si="0"/>
        <v>7546678196306.7949</v>
      </c>
      <c r="P71">
        <f>IF(ISBLANK(Calculations!P71),"",Calculations!P71)</f>
        <v>7546678196306.7949</v>
      </c>
      <c r="Q71">
        <f>IF(ISBLANK(Calculations!Q71),"",Calculations!Q71)</f>
        <v>7546678196306.7949</v>
      </c>
      <c r="R71">
        <f>IF(ISBLANK(Calculations!R71),"",Calculations!R71)</f>
        <v>7590959516384.6504</v>
      </c>
      <c r="S71" s="99">
        <f>IF(ISBLANK(Calculations!S71),"",Calculations!S71 + ('IRA Buildings Changes'!$D$39/($AB$68-$R$68)*(S68-$R$68)))</f>
        <v>7417419025282.1221</v>
      </c>
      <c r="T71" s="99">
        <f>IF(ISBLANK(Calculations!T71),"",Calculations!T71 + ('IRA Buildings Changes'!$D$39/($AB$68-$R$68)*(T68-$R$68)))</f>
        <v>7235215180573.1143</v>
      </c>
      <c r="U71" s="99">
        <f>IF(ISBLANK(Calculations!U71),"",Calculations!U71 + ('IRA Buildings Changes'!$D$39/($AB$68-$R$68)*(U68-$R$68)))</f>
        <v>7052382996555.7402</v>
      </c>
      <c r="V71" s="99">
        <f>IF(ISBLANK(Calculations!V71),"",Calculations!V71 + ('IRA Buildings Changes'!$D$39/($AB$68-$R$68)*(V68-$R$68)))</f>
        <v>6868449775118.0869</v>
      </c>
      <c r="W71" s="99">
        <f>IF(ISBLANK(Calculations!W71),"",Calculations!W71 + ('IRA Buildings Changes'!$D$39/($AB$68-$R$68)*(W68-$R$68)))</f>
        <v>6682657800100.2852</v>
      </c>
      <c r="X71" s="99">
        <f>IF(ISBLANK(Calculations!X71),"",Calculations!X71 + ('IRA Buildings Changes'!$D$39/($AB$68-$R$68)*(X68-$R$68)))</f>
        <v>6495615814746.9014</v>
      </c>
      <c r="Y71" s="99">
        <f>IF(ISBLANK(Calculations!Y71),"",Calculations!Y71 + ('IRA Buildings Changes'!$D$39/($AB$68-$R$68)*(Y68-$R$68)))</f>
        <v>6301316519096.5879</v>
      </c>
      <c r="Z71" s="99">
        <f>IF(ISBLANK(Calculations!Z71),"",Calculations!Z71 + ('IRA Buildings Changes'!$D$39/($AB$68-$R$68)*(Z68-$R$68)))</f>
        <v>6110323352508.7373</v>
      </c>
      <c r="AA71" s="99">
        <f>IF(ISBLANK(Calculations!AA71),"",Calculations!AA71 + ('IRA Buildings Changes'!$D$39/($AB$68-$R$68)*(AA68-$R$68)))</f>
        <v>5919004264614.0361</v>
      </c>
      <c r="AB71" s="98">
        <f>IF(ISBLANK(Calculations!AB71),"",Calculations!AB71 + 'IRA Buildings Changes'!D39)</f>
        <v>5729190840732.6133</v>
      </c>
      <c r="AC71" s="99">
        <f>IF(ISBLANK(Calculations!AC71),"",Calculations!AC71 + 'IRA Buildings Changes'!$D$39)</f>
        <v>5749937466043.6191</v>
      </c>
      <c r="AD71" s="99">
        <f>IF(ISBLANK(Calculations!AD71),"",Calculations!AD71 + 'IRA Buildings Changes'!$D$39)</f>
        <v>5773920622954.0996</v>
      </c>
      <c r="AE71" s="99">
        <f>IF(ISBLANK(Calculations!AE71),"",Calculations!AE71 + 'IRA Buildings Changes'!$D$39)</f>
        <v>5798850607621.1445</v>
      </c>
      <c r="AF71" s="99">
        <f>IF(ISBLANK(Calculations!AF71),"",Calculations!AF71 + 'IRA Buildings Changes'!$D$39)</f>
        <v>5834699400030.4004</v>
      </c>
      <c r="AG71" s="99">
        <f>IF(ISBLANK(Calculations!AG71),"",Calculations!AG71 + 'IRA Buildings Changes'!$D$39)</f>
        <v>5874529409794.6094</v>
      </c>
      <c r="AH71" s="99">
        <f>IF(ISBLANK(Calculations!AH71),"",Calculations!AH71 + 'IRA Buildings Changes'!$D$39)</f>
        <v>5921346151336.6123</v>
      </c>
      <c r="AI71" s="99">
        <f>IF(ISBLANK(Calculations!AI71),"",Calculations!AI71 + 'IRA Buildings Changes'!$D$39)</f>
        <v>5971941827521.4473</v>
      </c>
      <c r="AJ71" s="99">
        <f>IF(ISBLANK(Calculations!AJ71),"",Calculations!AJ71 + 'IRA Buildings Changes'!$D$39)</f>
        <v>6028130569315.4756</v>
      </c>
      <c r="AK71" s="99">
        <f>IF(ISBLANK(Calculations!AK71),"",Calculations!AK71 + 'IRA Buildings Changes'!$D$39)</f>
        <v>6043832925814.6631</v>
      </c>
      <c r="AL71" s="99">
        <f>IF(ISBLANK(Calculations!AL71),"",Calculations!AL71 + 'IRA Buildings Changes'!$D$39)</f>
        <v>6065869742438.0234</v>
      </c>
      <c r="AM71" s="99">
        <f>IF(ISBLANK(Calculations!AM71),"",Calculations!AM71 + 'IRA Buildings Changes'!$D$39)</f>
        <v>6090165219684.4268</v>
      </c>
      <c r="AN71" s="99">
        <f>IF(ISBLANK(Calculations!AN71),"",Calculations!AN71 + 'IRA Buildings Changes'!$D$39)</f>
        <v>6119866482426.0723</v>
      </c>
      <c r="AO71" s="99">
        <f>IF(ISBLANK(Calculations!AO71),"",Calculations!AO71 + 'IRA Buildings Changes'!$D$39)</f>
        <v>6150891443672.2588</v>
      </c>
      <c r="AP71" s="99">
        <f>IF(ISBLANK(Calculations!AP71),"",Calculations!AP71 + 'IRA Buildings Changes'!$D$39)</f>
        <v>6186077259039.915</v>
      </c>
      <c r="AQ71" s="99">
        <f>IF(ISBLANK(Calculations!AQ71),"",Calculations!AQ71 + 'IRA Buildings Changes'!$D$39)</f>
        <v>6221041010470.9561</v>
      </c>
      <c r="AR71" s="99">
        <f>IF(ISBLANK(Calculations!AR71),"",Calculations!AR71 + 'IRA Buildings Changes'!$D$39)</f>
        <v>6258800863917.3887</v>
      </c>
      <c r="AS71" s="99">
        <f>IF(ISBLANK(Calculations!AS71),"",Calculations!AS71 + 'IRA Buildings Changes'!$D$39)</f>
        <v>6295034501770.4014</v>
      </c>
      <c r="AT71" s="99">
        <f>IF(ISBLANK(Calculations!AT71),"",Calculations!AT71 + 'IRA Buildings Changes'!$D$39)</f>
        <v>6333054693532.9844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0.98918490449145857</v>
      </c>
      <c r="K72">
        <f>IF(ISBLANK(Calculations!K72),"",Calculations!K72)</f>
        <v>0.46581475247296455</v>
      </c>
      <c r="L72" t="str">
        <f>IF(ISBLANK(Calculations!L72),"",Calculations!L72)</f>
        <v>RESIDENTIAL</v>
      </c>
      <c r="M72" t="str">
        <f>IF(ISBLANK(Calculations!M72),"",Calculations!M72)</f>
        <v>heating</v>
      </c>
      <c r="N72" t="str">
        <f>IF(ISBLANK(Calculations!N72),"",Calculations!N72)</f>
        <v>petroleum diesel</v>
      </c>
      <c r="O72">
        <f t="shared" si="0"/>
        <v>199516406981.65024</v>
      </c>
      <c r="P72">
        <f>IF(ISBLANK(Calculations!P72),"",Calculations!P72)</f>
        <v>199516406981.65024</v>
      </c>
      <c r="Q72">
        <f>IF(ISBLANK(Calculations!Q72),"",Calculations!Q72)</f>
        <v>199516406981.65024</v>
      </c>
      <c r="R72">
        <f>IF(ISBLANK(Calculations!R72),"",Calculations!R72)</f>
        <v>200776269731.4718</v>
      </c>
      <c r="S72">
        <f>IF(ISBLANK(Calculations!S72),"",Calculations!S72)</f>
        <v>201711616480.3602</v>
      </c>
      <c r="T72">
        <f>IF(ISBLANK(Calculations!T72),"",Calculations!T72)</f>
        <v>202221500479.45645</v>
      </c>
      <c r="U72">
        <f>IF(ISBLANK(Calculations!U72),"",Calculations!U72)</f>
        <v>202386913921.03033</v>
      </c>
      <c r="V72">
        <f>IF(ISBLANK(Calculations!V72),"",Calculations!V72)</f>
        <v>202048274660.82068</v>
      </c>
      <c r="W72">
        <f>IF(ISBLANK(Calculations!W72),"",Calculations!W72)</f>
        <v>201023695038.81638</v>
      </c>
      <c r="X72">
        <f>IF(ISBLANK(Calculations!X72),"",Calculations!X72)</f>
        <v>199087639817.70801</v>
      </c>
      <c r="Y72">
        <f>IF(ISBLANK(Calculations!Y72),"",Calculations!Y72)</f>
        <v>195922714158.37112</v>
      </c>
      <c r="Z72">
        <f>IF(ISBLANK(Calculations!Z72),"",Calculations!Z72)</f>
        <v>191705555944.45007</v>
      </c>
      <c r="AA72">
        <f>IF(ISBLANK(Calculations!AA72),"",Calculations!AA72)</f>
        <v>186377270471.27966</v>
      </c>
      <c r="AB72">
        <f>IF(ISBLANK(Calculations!AB72),"",Calculations!AB72)</f>
        <v>180102591936.71262</v>
      </c>
      <c r="AC72">
        <f>IF(ISBLANK(Calculations!AC72),"",Calculations!AC72)</f>
        <v>172922836970.04074</v>
      </c>
      <c r="AD72">
        <f>IF(ISBLANK(Calculations!AD72),"",Calculations!AD72)</f>
        <v>164957137080.43558</v>
      </c>
      <c r="AE72">
        <f>IF(ISBLANK(Calculations!AE72),"",Calculations!AE72)</f>
        <v>156288650366.14017</v>
      </c>
      <c r="AF72">
        <f>IF(ISBLANK(Calculations!AF72),"",Calculations!AF72)</f>
        <v>147298100326.86407</v>
      </c>
      <c r="AG72">
        <f>IF(ISBLANK(Calculations!AG72),"",Calculations!AG72)</f>
        <v>138018760321.93567</v>
      </c>
      <c r="AH72">
        <f>IF(ISBLANK(Calculations!AH72),"",Calculations!AH72)</f>
        <v>128652992485.34798</v>
      </c>
      <c r="AI72">
        <f>IF(ISBLANK(Calculations!AI72),"",Calculations!AI72)</f>
        <v>119294844734.24916</v>
      </c>
      <c r="AJ72">
        <f>IF(ISBLANK(Calculations!AJ72),"",Calculations!AJ72)</f>
        <v>110118053164.48428</v>
      </c>
      <c r="AK72">
        <f>IF(ISBLANK(Calculations!AK72),"",Calculations!AK72)</f>
        <v>100783706970.93646</v>
      </c>
      <c r="AL72">
        <f>IF(ISBLANK(Calculations!AL72),"",Calculations!AL72)</f>
        <v>92000965585.806412</v>
      </c>
      <c r="AM72">
        <f>IF(ISBLANK(Calculations!AM72),"",Calculations!AM72)</f>
        <v>83798054319.257629</v>
      </c>
      <c r="AN72">
        <f>IF(ISBLANK(Calculations!AN72),"",Calculations!AN72)</f>
        <v>76288851057.908768</v>
      </c>
      <c r="AO72">
        <f>IF(ISBLANK(Calculations!AO72),"",Calculations!AO72)</f>
        <v>69510425711.884491</v>
      </c>
      <c r="AP72">
        <f>IF(ISBLANK(Calculations!AP72),"",Calculations!AP72)</f>
        <v>63548684460.257675</v>
      </c>
      <c r="AQ72">
        <f>IF(ISBLANK(Calculations!AQ72),"",Calculations!AQ72)</f>
        <v>58401569054.914543</v>
      </c>
      <c r="AR72">
        <f>IF(ISBLANK(Calculations!AR72),"",Calculations!AR72)</f>
        <v>54094154053.486382</v>
      </c>
      <c r="AS72">
        <f>IF(ISBLANK(Calculations!AS72),"",Calculations!AS72)</f>
        <v>50566662205.778114</v>
      </c>
      <c r="AT72">
        <f>IF(ISBLANK(Calculations!AT72),"",Calculations!AT72)</f>
        <v>47782478422.445129</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0.46581475247296455</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0.46581475247296455</v>
      </c>
      <c r="L74" t="str">
        <f>IF(ISBLANK(Calculations!L74),"",Calculations!L74)</f>
        <v>RESIDENTIAL</v>
      </c>
      <c r="M74" t="str">
        <f>IF(ISBLANK(Calculations!M74),"",Calculations!M74)</f>
        <v>heating</v>
      </c>
      <c r="N74" t="str">
        <f>IF(ISBLANK(Calculations!N74),"",Calculations!N74)</f>
        <v>biomass</v>
      </c>
      <c r="O74">
        <f t="shared" si="0"/>
        <v>5710888865318.5459</v>
      </c>
      <c r="P74">
        <f>IF(ISBLANK(Calculations!P74),"",Calculations!P74)</f>
        <v>5710888865318.5459</v>
      </c>
      <c r="Q74">
        <f>IF(ISBLANK(Calculations!Q74),"",Calculations!Q74)</f>
        <v>5710888865318.5459</v>
      </c>
      <c r="R74">
        <f>IF(ISBLANK(Calculations!R74),"",Calculations!R74)</f>
        <v>5737905252236.1846</v>
      </c>
      <c r="S74">
        <f>IF(ISBLANK(Calculations!S74),"",Calculations!S74)</f>
        <v>5760673143894.834</v>
      </c>
      <c r="T74">
        <f>IF(ISBLANK(Calculations!T74),"",Calculations!T74)</f>
        <v>5780120238024.0361</v>
      </c>
      <c r="U74">
        <f>IF(ISBLANK(Calculations!U74),"",Calculations!U74)</f>
        <v>5801224711211.6025</v>
      </c>
      <c r="V74">
        <f>IF(ISBLANK(Calculations!V74),"",Calculations!V74)</f>
        <v>5823430099310.1602</v>
      </c>
      <c r="W74">
        <f>IF(ISBLANK(Calculations!W74),"",Calculations!W74)</f>
        <v>5847202459945.2393</v>
      </c>
      <c r="X74">
        <f>IF(ISBLANK(Calculations!X74),"",Calculations!X74)</f>
        <v>5871970346188.2666</v>
      </c>
      <c r="Y74">
        <f>IF(ISBLANK(Calculations!Y74),"",Calculations!Y74)</f>
        <v>5894118189285.2432</v>
      </c>
      <c r="Z74">
        <f>IF(ISBLANK(Calculations!Z74),"",Calculations!Z74)</f>
        <v>5920041823832.4863</v>
      </c>
      <c r="AA74">
        <f>IF(ISBLANK(Calculations!AA74),"",Calculations!AA74)</f>
        <v>5947472925098.2266</v>
      </c>
      <c r="AB74">
        <f>IF(ISBLANK(Calculations!AB74),"",Calculations!AB74)</f>
        <v>5977661998810.4727</v>
      </c>
      <c r="AC74">
        <f>IF(ISBLANK(Calculations!AC74),"",Calculations!AC74)</f>
        <v>6009600565561.2461</v>
      </c>
      <c r="AD74">
        <f>IF(ISBLANK(Calculations!AD74),"",Calculations!AD74)</f>
        <v>6044715133584.0742</v>
      </c>
      <c r="AE74">
        <f>IF(ISBLANK(Calculations!AE74),"",Calculations!AE74)</f>
        <v>6081912911183.6787</v>
      </c>
      <c r="AF74">
        <f>IF(ISBLANK(Calculations!AF74),"",Calculations!AF74)</f>
        <v>6127895100291.3877</v>
      </c>
      <c r="AG74">
        <f>IF(ISBLANK(Calculations!AG74),"",Calculations!AG74)</f>
        <v>6177909903327.4346</v>
      </c>
      <c r="AH74">
        <f>IF(ISBLANK(Calculations!AH74),"",Calculations!AH74)</f>
        <v>6233373775381.7021</v>
      </c>
      <c r="AI74">
        <f>IF(ISBLANK(Calculations!AI74),"",Calculations!AI74)</f>
        <v>6290262839314.1016</v>
      </c>
      <c r="AJ74">
        <f>IF(ISBLANK(Calculations!AJ74),"",Calculations!AJ74)</f>
        <v>6349210656042.7363</v>
      </c>
      <c r="AK74">
        <f>IF(ISBLANK(Calculations!AK74),"",Calculations!AK74)</f>
        <v>6382650167040.6553</v>
      </c>
      <c r="AL74">
        <f>IF(ISBLANK(Calculations!AL74),"",Calculations!AL74)</f>
        <v>6415816771691.043</v>
      </c>
      <c r="AM74">
        <f>IF(ISBLANK(Calculations!AM74),"",Calculations!AM74)</f>
        <v>6444593483950.4639</v>
      </c>
      <c r="AN74">
        <f>IF(ISBLANK(Calculations!AN74),"",Calculations!AN74)</f>
        <v>6471589083807.0332</v>
      </c>
      <c r="AO74">
        <f>IF(ISBLANK(Calculations!AO74),"",Calculations!AO74)</f>
        <v>6494993278511.2158</v>
      </c>
      <c r="AP74">
        <f>IF(ISBLANK(Calculations!AP74),"",Calculations!AP74)</f>
        <v>6519120713660.8457</v>
      </c>
      <c r="AQ74">
        <f>IF(ISBLANK(Calculations!AQ74),"",Calculations!AQ74)</f>
        <v>6542280193332.1602</v>
      </c>
      <c r="AR74">
        <f>IF(ISBLANK(Calculations!AR74),"",Calculations!AR74)</f>
        <v>6567934506405.3555</v>
      </c>
      <c r="AS74">
        <f>IF(ISBLANK(Calculations!AS74),"",Calculations!AS74)</f>
        <v>6593135075794.6045</v>
      </c>
      <c r="AT74">
        <f>IF(ISBLANK(Calculations!AT74),"",Calculations!AT74)</f>
        <v>6620727081558.0166</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0.46581475247296455</v>
      </c>
      <c r="L75" t="str">
        <f>IF(ISBLANK(Calculations!L75),"",Calculations!L75)</f>
        <v>RESIDENTIAL</v>
      </c>
      <c r="M75" t="str">
        <f>IF(ISBLANK(Calculations!M75),"",Calculations!M75)</f>
        <v>heating</v>
      </c>
      <c r="N75" t="str">
        <f>IF(ISBLANK(Calculations!N75),"",Calculations!N75)</f>
        <v>kerosene</v>
      </c>
      <c r="O75">
        <f t="shared" si="0"/>
        <v>465814752.47296453</v>
      </c>
      <c r="P75">
        <f>IF(ISBLANK(Calculations!P75),"",Calculations!P75)</f>
        <v>465814752.47296453</v>
      </c>
      <c r="Q75">
        <f>IF(ISBLANK(Calculations!Q75),"",Calculations!Q75)</f>
        <v>465814752.47296453</v>
      </c>
      <c r="R75">
        <f>IF(ISBLANK(Calculations!R75),"",Calculations!R75)</f>
        <v>469211984.79991579</v>
      </c>
      <c r="S75">
        <f>IF(ISBLANK(Calculations!S75),"",Calculations!S75)</f>
        <v>472500421.64917761</v>
      </c>
      <c r="T75">
        <f>IF(ISBLANK(Calculations!T75),"",Calculations!T75)</f>
        <v>475810647.97210926</v>
      </c>
      <c r="U75">
        <f>IF(ISBLANK(Calculations!U75),"",Calculations!U75)</f>
        <v>479217600.28960919</v>
      </c>
      <c r="V75">
        <f>IF(ISBLANK(Calculations!V75),"",Calculations!V75)</f>
        <v>482527726.2780636</v>
      </c>
      <c r="W75">
        <f>IF(ISBLANK(Calculations!W75),"",Calculations!W75)</f>
        <v>485775282.03113264</v>
      </c>
      <c r="X75">
        <f>IF(ISBLANK(Calculations!X75),"",Calculations!X75)</f>
        <v>488899026.67083508</v>
      </c>
      <c r="Y75">
        <f>IF(ISBLANK(Calculations!Y75),"",Calculations!Y75)</f>
        <v>491691121.8824048</v>
      </c>
      <c r="Z75">
        <f>IF(ISBLANK(Calculations!Z75),"",Calculations!Z75)</f>
        <v>494456933.2538029</v>
      </c>
      <c r="AA75">
        <f>IF(ISBLANK(Calculations!AA75),"",Calculations!AA75)</f>
        <v>497017107.71062368</v>
      </c>
      <c r="AB75">
        <f>IF(ISBLANK(Calculations!AB75),"",Calculations!AB75)</f>
        <v>499414563.00568563</v>
      </c>
      <c r="AC75">
        <f>IF(ISBLANK(Calculations!AC75),"",Calculations!AC75)</f>
        <v>501621374.47994548</v>
      </c>
      <c r="AD75">
        <f>IF(ISBLANK(Calculations!AD75),"",Calculations!AD75)</f>
        <v>503763852.26491469</v>
      </c>
      <c r="AE75">
        <f>IF(ISBLANK(Calculations!AE75),"",Calculations!AE75)</f>
        <v>505804463.87249535</v>
      </c>
      <c r="AF75">
        <f>IF(ISBLANK(Calculations!AF75),"",Calculations!AF75)</f>
        <v>508026396.27407026</v>
      </c>
      <c r="AG75">
        <f>IF(ISBLANK(Calculations!AG75),"",Calculations!AG75)</f>
        <v>510177234.66832221</v>
      </c>
      <c r="AH75">
        <f>IF(ISBLANK(Calculations!AH75),"",Calculations!AH75)</f>
        <v>512483338.06518418</v>
      </c>
      <c r="AI75">
        <f>IF(ISBLANK(Calculations!AI75),"",Calculations!AI75)</f>
        <v>514702063.63390929</v>
      </c>
      <c r="AJ75">
        <f>IF(ISBLANK(Calculations!AJ75),"",Calculations!AJ75)</f>
        <v>517031338.97217804</v>
      </c>
      <c r="AK75">
        <f>IF(ISBLANK(Calculations!AK75),"",Calculations!AK75)</f>
        <v>520014129.63121456</v>
      </c>
      <c r="AL75">
        <f>IF(ISBLANK(Calculations!AL75),"",Calculations!AL75)</f>
        <v>523098652.55784053</v>
      </c>
      <c r="AM75">
        <f>IF(ISBLANK(Calculations!AM75),"",Calculations!AM75)</f>
        <v>526058368.60233921</v>
      </c>
      <c r="AN75">
        <f>IF(ISBLANK(Calculations!AN75),"",Calculations!AN75)</f>
        <v>529124854.05216736</v>
      </c>
      <c r="AO75">
        <f>IF(ISBLANK(Calculations!AO75),"",Calculations!AO75)</f>
        <v>532075111.93184656</v>
      </c>
      <c r="AP75">
        <f>IF(ISBLANK(Calculations!AP75),"",Calculations!AP75)</f>
        <v>535147060.90682483</v>
      </c>
      <c r="AQ75">
        <f>IF(ISBLANK(Calculations!AQ75),"",Calculations!AQ75)</f>
        <v>538111176.53580713</v>
      </c>
      <c r="AR75">
        <f>IF(ISBLANK(Calculations!AR75),"",Calculations!AR75)</f>
        <v>541207096.66673577</v>
      </c>
      <c r="AS75">
        <f>IF(ISBLANK(Calculations!AS75),"",Calculations!AS75)</f>
        <v>544201791.48850989</v>
      </c>
      <c r="AT75">
        <f>IF(ISBLANK(Calculations!AT75),"",Calculations!AT75)</f>
        <v>547336798.23484945</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0.46581475247296455</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0.82005523080183551</v>
      </c>
      <c r="K77">
        <f>IF(ISBLANK(Calculations!K77),"",Calculations!K77)</f>
        <v>0.46581475247296455</v>
      </c>
      <c r="L77" t="str">
        <f>IF(ISBLANK(Calculations!L77),"",Calculations!L77)</f>
        <v>RESIDENTIAL</v>
      </c>
      <c r="M77" t="str">
        <f>IF(ISBLANK(Calculations!M77),"",Calculations!M77)</f>
        <v>heating</v>
      </c>
      <c r="N77" t="str">
        <f>IF(ISBLANK(Calculations!N77),"",Calculations!N77)</f>
        <v>LPG propane or butane</v>
      </c>
      <c r="O77">
        <f t="shared" si="0"/>
        <v>3003617440864.9688</v>
      </c>
      <c r="P77">
        <f>IF(ISBLANK(Calculations!P77),"",Calculations!P77)</f>
        <v>3003617440864.9688</v>
      </c>
      <c r="Q77">
        <f>IF(ISBLANK(Calculations!Q77),"",Calculations!Q77)</f>
        <v>3003617440864.9688</v>
      </c>
      <c r="R77">
        <f>IF(ISBLANK(Calculations!R77),"",Calculations!R77)</f>
        <v>3030556700082.1519</v>
      </c>
      <c r="S77">
        <f>IF(ISBLANK(Calculations!S77),"",Calculations!S77)</f>
        <v>3056501840277.188</v>
      </c>
      <c r="T77">
        <f>IF(ISBLANK(Calculations!T77),"",Calculations!T77)</f>
        <v>3081490892293.021</v>
      </c>
      <c r="U77">
        <f>IF(ISBLANK(Calculations!U77),"",Calculations!U77)</f>
        <v>3109024595982.3076</v>
      </c>
      <c r="V77">
        <f>IF(ISBLANK(Calculations!V77),"",Calculations!V77)</f>
        <v>3138863391547.0762</v>
      </c>
      <c r="W77">
        <f>IF(ISBLANK(Calculations!W77),"",Calculations!W77)</f>
        <v>3170826329916.1665</v>
      </c>
      <c r="X77">
        <f>IF(ISBLANK(Calculations!X77),"",Calculations!X77)</f>
        <v>3205170537551.5679</v>
      </c>
      <c r="Y77">
        <f>IF(ISBLANK(Calculations!Y77),"",Calculations!Y77)</f>
        <v>3239561864390.6328</v>
      </c>
      <c r="Z77">
        <f>IF(ISBLANK(Calculations!Z77),"",Calculations!Z77)</f>
        <v>3277555518553.2197</v>
      </c>
      <c r="AA77">
        <f>IF(ISBLANK(Calculations!AA77),"",Calculations!AA77)</f>
        <v>3316231953356.895</v>
      </c>
      <c r="AB77">
        <f>IF(ISBLANK(Calculations!AB77),"",Calculations!AB77)</f>
        <v>3355327629991.6372</v>
      </c>
      <c r="AC77">
        <f>IF(ISBLANK(Calculations!AC77),"",Calculations!AC77)</f>
        <v>3393196972898.1685</v>
      </c>
      <c r="AD77">
        <f>IF(ISBLANK(Calculations!AD77),"",Calculations!AD77)</f>
        <v>3429614153661.4448</v>
      </c>
      <c r="AE77">
        <f>IF(ISBLANK(Calculations!AE77),"",Calculations!AE77)</f>
        <v>3463096541068.21</v>
      </c>
      <c r="AF77">
        <f>IF(ISBLANK(Calculations!AF77),"",Calculations!AF77)</f>
        <v>3497283247113.3965</v>
      </c>
      <c r="AG77">
        <f>IF(ISBLANK(Calculations!AG77),"",Calculations!AG77)</f>
        <v>3529248344041.229</v>
      </c>
      <c r="AH77">
        <f>IF(ISBLANK(Calculations!AH77),"",Calculations!AH77)</f>
        <v>3560636953612.1475</v>
      </c>
      <c r="AI77">
        <f>IF(ISBLANK(Calculations!AI77),"",Calculations!AI77)</f>
        <v>3591003475696.1089</v>
      </c>
      <c r="AJ77">
        <f>IF(ISBLANK(Calculations!AJ77),"",Calculations!AJ77)</f>
        <v>3621750981714.6172</v>
      </c>
      <c r="AK77">
        <f>IF(ISBLANK(Calculations!AK77),"",Calculations!AK77)</f>
        <v>3634710292681.7075</v>
      </c>
      <c r="AL77">
        <f>IF(ISBLANK(Calculations!AL77),"",Calculations!AL77)</f>
        <v>3649488859367.4028</v>
      </c>
      <c r="AM77">
        <f>IF(ISBLANK(Calculations!AM77),"",Calculations!AM77)</f>
        <v>3664605340195.6074</v>
      </c>
      <c r="AN77">
        <f>IF(ISBLANK(Calculations!AN77),"",Calculations!AN77)</f>
        <v>3681714076622.3745</v>
      </c>
      <c r="AO77">
        <f>IF(ISBLANK(Calculations!AO77),"",Calculations!AO77)</f>
        <v>3699133223373.7476</v>
      </c>
      <c r="AP77">
        <f>IF(ISBLANK(Calculations!AP77),"",Calculations!AP77)</f>
        <v>3718186045252.6812</v>
      </c>
      <c r="AQ77">
        <f>IF(ISBLANK(Calculations!AQ77),"",Calculations!AQ77)</f>
        <v>3736942568965.8647</v>
      </c>
      <c r="AR77">
        <f>IF(ISBLANK(Calculations!AR77),"",Calculations!AR77)</f>
        <v>3756786881688.3809</v>
      </c>
      <c r="AS77">
        <f>IF(ISBLANK(Calculations!AS77),"",Calculations!AS77)</f>
        <v>3775761520757.0771</v>
      </c>
      <c r="AT77">
        <f>IF(ISBLANK(Calculations!AT77),"",Calculations!AT77)</f>
        <v>3795394627006.6675</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0.46581475247296455</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2.485386025642583E-2</v>
      </c>
      <c r="K82">
        <f>IF(ISBLANK(Calculations!K82),"",Calculations!K82)</f>
        <v>0.46581475247296455</v>
      </c>
      <c r="L82" t="str">
        <f>IF(ISBLANK(Calculations!L82),"",Calculations!L82)</f>
        <v>RESIDENTIAL</v>
      </c>
      <c r="M82" t="str">
        <f>IF(ISBLANK(Calculations!M82),"",Calculations!M82)</f>
        <v>cooling</v>
      </c>
      <c r="N82" t="str">
        <f>IF(ISBLANK(Calculations!N82),"",Calculations!N82)</f>
        <v>electricity</v>
      </c>
      <c r="O82">
        <f t="shared" ref="O82:O145" si="1">P82</f>
        <v>219175985462.16324</v>
      </c>
      <c r="P82">
        <f>IF(ISBLANK(Calculations!P82),"",Calculations!P82)-(SUMIFS(BDEQ!B:B,BDEQ!$AG:$AG,About!$B$2,BDEQ!$AH:$AH,$I82)*BDEQ!$C$2*$J82*$K82)</f>
        <v>219175985462.16324</v>
      </c>
      <c r="Q82">
        <f>IF(ISBLANK(Calculations!Q82),"",Calculations!Q82)-(SUMIFS(BDEQ!C:C,BDEQ!$AG:$AG,About!$B$2,BDEQ!$AH:$AH,$I82)*BDEQ!$C$2*$J82*$K82)</f>
        <v>219175985462.16324</v>
      </c>
      <c r="R82">
        <f>IF(ISBLANK(Calculations!R82),"",Calculations!R82)-(SUMIFS(BDEQ!D:D,BDEQ!$AG:$AG,About!$B$2,BDEQ!$AH:$AH,$I82)*BDEQ!$C$2*$J82*$K82)</f>
        <v>214800314718.66183</v>
      </c>
      <c r="S82" s="99">
        <f>IF(ISBLANK(Calculations!S82),"",Calculations!S82 + ('IRA Buildings Changes'!$C$39/($AB$81-$R$81)*(S81-$R$81)))-(SUMIFS(BDEQ!E:E,BDEQ!$AG:$AG,About!$B$2,BDEQ!$AH:$AH,$I82)*BDEQ!$C$2*$J82*$K82)</f>
        <v>262605078922.62915</v>
      </c>
      <c r="T82" s="99">
        <f>IF(ISBLANK(Calculations!T82),"",Calculations!T82 + ('IRA Buildings Changes'!$C$39/($AB$81-$R$81)*(T81-$R$81)))-(SUMIFS(BDEQ!F:F,BDEQ!$AG:$AG,About!$B$2,BDEQ!$AH:$AH,$I82)*BDEQ!$C$2*$J82*$K82)</f>
        <v>310759289037.48724</v>
      </c>
      <c r="U82" s="99">
        <f>IF(ISBLANK(Calculations!U82),"",Calculations!U82 + ('IRA Buildings Changes'!$C$39/($AB$81-$R$81)*(U81-$R$81)))-(SUMIFS(BDEQ!G:G,BDEQ!$AG:$AG,About!$B$2,BDEQ!$AH:$AH,$I82)*BDEQ!$C$2*$J82*$K82)</f>
        <v>359452538560.07666</v>
      </c>
      <c r="V82" s="99">
        <f>IF(ISBLANK(Calculations!V82),"",Calculations!V82 + ('IRA Buildings Changes'!$C$39/($AB$81-$R$81)*(V81-$R$81)))-(SUMIFS(BDEQ!H:H,BDEQ!$AG:$AG,About!$B$2,BDEQ!$AH:$AH,$I82)*BDEQ!$C$2*$J82*$K82)</f>
        <v>408479118027.57959</v>
      </c>
      <c r="W82" s="99">
        <f>IF(ISBLANK(Calculations!W82),"",Calculations!W82 + ('IRA Buildings Changes'!$C$39/($AB$81-$R$81)*(W81-$R$81)))-(SUMIFS(BDEQ!I:I,BDEQ!$AG:$AG,About!$B$2,BDEQ!$AH:$AH,$I82)*BDEQ!$C$2*$J82*$K82)</f>
        <v>458109252945.04895</v>
      </c>
      <c r="X82" s="99">
        <f>IF(ISBLANK(Calculations!X82),"",Calculations!X82 + ('IRA Buildings Changes'!$C$39/($AB$81-$R$81)*(X81-$R$81)))-(SUMIFS(BDEQ!J:J,BDEQ!$AG:$AG,About!$B$2,BDEQ!$AH:$AH,$I82)*BDEQ!$C$2*$J82*$K82)</f>
        <v>508090425336.26141</v>
      </c>
      <c r="Y82" s="99">
        <f>IF(ISBLANK(Calculations!Y82),"",Calculations!Y82 + ('IRA Buildings Changes'!$C$39/($AB$81-$R$81)*(Y81-$R$81)))-(SUMIFS(BDEQ!K:K,BDEQ!$AG:$AG,About!$B$2,BDEQ!$AH:$AH,$I82)*BDEQ!$C$2*$J82*$K82)</f>
        <v>558604020814.31714</v>
      </c>
      <c r="Z82" s="99">
        <f>IF(ISBLANK(Calculations!Z82),"",Calculations!Z82 + ('IRA Buildings Changes'!$C$39/($AB$81-$R$81)*(Z81-$R$81)))-(SUMIFS(BDEQ!L:L,BDEQ!$AG:$AG,About!$B$2,BDEQ!$AH:$AH,$I82)*BDEQ!$C$2*$J82*$K82)</f>
        <v>609491450002.24036</v>
      </c>
      <c r="AA82" s="99">
        <f>IF(ISBLANK(Calculations!AA82),"",Calculations!AA82 + ('IRA Buildings Changes'!$C$39/($AB$81-$R$81)*(AA81-$R$81)))-(SUMIFS(BDEQ!M:M,BDEQ!$AG:$AG,About!$B$2,BDEQ!$AH:$AH,$I82)*BDEQ!$C$2*$J82*$K82)</f>
        <v>660697237605.12122</v>
      </c>
      <c r="AB82" s="98">
        <f>IF(ISBLANK(Calculations!AB82),"",Calculations!AB82 + 'IRA Buildings Changes'!C39)-(SUMIFS(BDEQ!N:N,BDEQ!$AG:$AG,About!$B$2,BDEQ!$AH:$AH,$I82)*BDEQ!$C$2*$J82*$K82)</f>
        <v>712178231414.76685</v>
      </c>
      <c r="AC82" s="99">
        <f>IF(ISBLANK(Calculations!AC82),"",Calculations!AC82  + 'IRA Buildings Changes'!$C$39)-(SUMIFS(BDEQ!O:O,BDEQ!$AG:$AG,About!$B$2,BDEQ!$AH:$AH,$I82)*BDEQ!$C$2*$J82*$K82)</f>
        <v>711966528667.66992</v>
      </c>
      <c r="AD82" s="99">
        <f>IF(ISBLANK(Calculations!AD82),"",Calculations!AD82  + 'IRA Buildings Changes'!$C$39)-(SUMIFS(BDEQ!P:P,BDEQ!$AG:$AG,About!$B$2,BDEQ!$AH:$AH,$I82)*BDEQ!$C$2*$J82*$K82)</f>
        <v>712034405490.96326</v>
      </c>
      <c r="AE82" s="99">
        <f>IF(ISBLANK(Calculations!AE82),"",Calculations!AE82  + 'IRA Buildings Changes'!$C$39)-(SUMIFS(BDEQ!Q:Q,BDEQ!$AG:$AG,About!$B$2,BDEQ!$AH:$AH,$I82)*BDEQ!$C$2*$J82*$K82)</f>
        <v>712144573708.68774</v>
      </c>
      <c r="AF82" s="99">
        <f>IF(ISBLANK(Calculations!AF82),"",Calculations!AF82  + 'IRA Buildings Changes'!$C$39)-(SUMIFS(BDEQ!R:R,BDEQ!$AG:$AG,About!$B$2,BDEQ!$AH:$AH,$I82)*BDEQ!$C$2*$J82*$K82)</f>
        <v>712459848425.15234</v>
      </c>
      <c r="AG82" s="99">
        <f>IF(ISBLANK(Calculations!AG82),"",Calculations!AG82  + 'IRA Buildings Changes'!$C$39)-(SUMIFS(BDEQ!S:S,BDEQ!$AG:$AG,About!$B$2,BDEQ!$AH:$AH,$I82)*BDEQ!$C$2*$J82*$K82)</f>
        <v>712766137634.24805</v>
      </c>
      <c r="AH82" s="99">
        <f>IF(ISBLANK(Calculations!AH82),"",Calculations!AH82  + 'IRA Buildings Changes'!$C$39)-(SUMIFS(BDEQ!T:T,BDEQ!$AG:$AG,About!$B$2,BDEQ!$AH:$AH,$I82)*BDEQ!$C$2*$J82*$K82)</f>
        <v>713274994811.54431</v>
      </c>
      <c r="AI82" s="99">
        <f>IF(ISBLANK(Calculations!AI82),"",Calculations!AI82  + 'IRA Buildings Changes'!$C$39)-(SUMIFS(BDEQ!U:U,BDEQ!$AG:$AG,About!$B$2,BDEQ!$AH:$AH,$I82)*BDEQ!$C$2*$J82*$K82)</f>
        <v>713733075409.18762</v>
      </c>
      <c r="AJ82" s="99">
        <f>IF(ISBLANK(Calculations!AJ82),"",Calculations!AJ82  + 'IRA Buildings Changes'!$C$39)-(SUMIFS(BDEQ!V:V,BDEQ!$AG:$AG,About!$B$2,BDEQ!$AH:$AH,$I82)*BDEQ!$C$2*$J82*$K82)</f>
        <v>714371264170.81592</v>
      </c>
      <c r="AK82" s="99">
        <f>IF(ISBLANK(Calculations!AK82),"",Calculations!AK82  + 'IRA Buildings Changes'!$C$39)-(SUMIFS(BDEQ!W:W,BDEQ!$AG:$AG,About!$B$2,BDEQ!$AH:$AH,$I82)*BDEQ!$C$2*$J82*$K82)</f>
        <v>714960337278.24597</v>
      </c>
      <c r="AL82" s="99">
        <f>IF(ISBLANK(Calculations!AL82),"",Calculations!AL82  + 'IRA Buildings Changes'!$C$39)-(SUMIFS(BDEQ!X:X,BDEQ!$AG:$AG,About!$B$2,BDEQ!$AH:$AH,$I82)*BDEQ!$C$2*$J82*$K82)</f>
        <v>715710973042.23779</v>
      </c>
      <c r="AM82" s="99">
        <f>IF(ISBLANK(Calculations!AM82),"",Calculations!AM82  + 'IRA Buildings Changes'!$C$39)-(SUMIFS(BDEQ!Y:Y,BDEQ!$AG:$AG,About!$B$2,BDEQ!$AH:$AH,$I82)*BDEQ!$C$2*$J82*$K82)</f>
        <v>716508509806.98901</v>
      </c>
      <c r="AN82" s="99">
        <f>IF(ISBLANK(Calculations!AN82),"",Calculations!AN82  + 'IRA Buildings Changes'!$C$39)-(SUMIFS(BDEQ!Z:Z,BDEQ!$AG:$AG,About!$B$2,BDEQ!$AH:$AH,$I82)*BDEQ!$C$2*$J82*$K82)</f>
        <v>717264881995.02454</v>
      </c>
      <c r="AO82" s="99">
        <f>IF(ISBLANK(Calculations!AO82),"",Calculations!AO82  + 'IRA Buildings Changes'!$C$39)-(SUMIFS(BDEQ!AA:AA,BDEQ!$AG:$AG,About!$B$2,BDEQ!$AH:$AH,$I82)*BDEQ!$C$2*$J82*$K82)</f>
        <v>718147585271.01196</v>
      </c>
      <c r="AP82" s="99">
        <f>IF(ISBLANK(Calculations!AP82),"",Calculations!AP82  + 'IRA Buildings Changes'!$C$39)-(SUMIFS(BDEQ!AB:AB,BDEQ!$AG:$AG,About!$B$2,BDEQ!$AH:$AH,$I82)*BDEQ!$C$2*$J82*$K82)</f>
        <v>719047025316.27808</v>
      </c>
      <c r="AQ82" s="99">
        <f>IF(ISBLANK(Calculations!AQ82),"",Calculations!AQ82  + 'IRA Buildings Changes'!$C$39)-(SUMIFS(BDEQ!AC:AC,BDEQ!$AG:$AG,About!$B$2,BDEQ!$AH:$AH,$I82)*BDEQ!$C$2*$J82*$K82)</f>
        <v>719892270923.84668</v>
      </c>
      <c r="AR82" s="99">
        <f>IF(ISBLANK(Calculations!AR82),"",Calculations!AR82  + 'IRA Buildings Changes'!$C$39)-(SUMIFS(BDEQ!AD:AD,BDEQ!$AG:$AG,About!$B$2,BDEQ!$AH:$AH,$I82)*BDEQ!$C$2*$J82*$K82)</f>
        <v>720841488008.58167</v>
      </c>
      <c r="AS82" s="99">
        <f>IF(ISBLANK(Calculations!AS82),"",Calculations!AS82  + 'IRA Buildings Changes'!$C$39)-(SUMIFS(BDEQ!AE:AE,BDEQ!$AG:$AG,About!$B$2,BDEQ!$AH:$AH,$I82)*BDEQ!$C$2*$J82*$K82)</f>
        <v>721809588918.29333</v>
      </c>
      <c r="AT82" s="99">
        <f>IF(ISBLANK(Calculations!AT82),"",Calculations!AT82  + 'IRA Buildings Changes'!$C$39)-(SUMIFS(BDEQ!AF:AF,BDEQ!$AG:$AG,About!$B$2,BDEQ!$AH:$AH,$I82)*BDEQ!$C$2*$J82*$K82)</f>
        <v>722721597973.10425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0.46581475247296455</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0.46581475247296455</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0.46581475247296455</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0.46581475247296455</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0.46581475247296455</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0.46581475247296455</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0.46581475247296455</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0.46581475247296455</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0.46581475247296455</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6.9992651309162324E-2</v>
      </c>
      <c r="K95">
        <f>IF(ISBLANK(Calculations!K95),"",Calculations!K95)</f>
        <v>0.46581475247296455</v>
      </c>
      <c r="L95" t="str">
        <f>IF(ISBLANK(Calculations!L95),"",Calculations!L95)</f>
        <v>RESIDENTIAL</v>
      </c>
      <c r="M95" t="str">
        <f>IF(ISBLANK(Calculations!M95),"",Calculations!M95)</f>
        <v>lighting</v>
      </c>
      <c r="N95" t="str">
        <f>IF(ISBLANK(Calculations!N95),"",Calculations!N95)</f>
        <v>electricity</v>
      </c>
      <c r="O95">
        <f t="shared" si="1"/>
        <v>617236444058.18054</v>
      </c>
      <c r="P95">
        <f>IF(ISBLANK(Calculations!P95),"",Calculations!P95)-(SUMIFS(BDEQ!B:B,BDEQ!$AG:$AG,About!$B$2,BDEQ!$AH:$AH,$I95)*BDEQ!$C$2*$J95*$K95)</f>
        <v>617236444058.18054</v>
      </c>
      <c r="Q95">
        <f>IF(ISBLANK(Calculations!Q95),"",Calculations!Q95)-(SUMIFS(BDEQ!C:C,BDEQ!$AG:$AG,About!$B$2,BDEQ!$AH:$AH,$I95)*BDEQ!$C$2*$J95*$K95)</f>
        <v>617236444058.18054</v>
      </c>
      <c r="R95">
        <f>IF(ISBLANK(Calculations!R95),"",Calculations!R95)-(SUMIFS(BDEQ!D:D,BDEQ!$AG:$AG,About!$B$2,BDEQ!$AH:$AH,$I95)*BDEQ!$C$2*$J95*$K95)</f>
        <v>620246888414.14844</v>
      </c>
      <c r="S95">
        <f>IF(ISBLANK(Calculations!S95),"",Calculations!S95)-(SUMIFS(BDEQ!E:E,BDEQ!$AG:$AG,About!$B$2,BDEQ!$AH:$AH,$I95)*BDEQ!$C$2*$J95*$K95)</f>
        <v>623720970288.79163</v>
      </c>
      <c r="T95">
        <f>IF(ISBLANK(Calculations!T95),"",Calculations!T95)-(SUMIFS(BDEQ!F:F,BDEQ!$AG:$AG,About!$B$2,BDEQ!$AH:$AH,$I95)*BDEQ!$C$2*$J95*$K95)</f>
        <v>627586329712.4364</v>
      </c>
      <c r="U95">
        <f>IF(ISBLANK(Calculations!U95),"",Calculations!U95)-(SUMIFS(BDEQ!G:G,BDEQ!$AG:$AG,About!$B$2,BDEQ!$AH:$AH,$I95)*BDEQ!$C$2*$J95*$K95)</f>
        <v>633577182341.96082</v>
      </c>
      <c r="V95">
        <f>IF(ISBLANK(Calculations!V95),"",Calculations!V95)-(SUMIFS(BDEQ!H:H,BDEQ!$AG:$AG,About!$B$2,BDEQ!$AH:$AH,$I95)*BDEQ!$C$2*$J95*$K95)</f>
        <v>641164293458.10132</v>
      </c>
      <c r="W95">
        <f>IF(ISBLANK(Calculations!W95),"",Calculations!W95)-(SUMIFS(BDEQ!I:I,BDEQ!$AG:$AG,About!$B$2,BDEQ!$AH:$AH,$I95)*BDEQ!$C$2*$J95*$K95)</f>
        <v>649799162498.16846</v>
      </c>
      <c r="X95">
        <f>IF(ISBLANK(Calculations!X95),"",Calculations!X95)-(SUMIFS(BDEQ!J:J,BDEQ!$AG:$AG,About!$B$2,BDEQ!$AH:$AH,$I95)*BDEQ!$C$2*$J95*$K95)</f>
        <v>658210999898.86902</v>
      </c>
      <c r="Y95">
        <f>IF(ISBLANK(Calculations!Y95),"",Calculations!Y95)-(SUMIFS(BDEQ!K:K,BDEQ!$AG:$AG,About!$B$2,BDEQ!$AH:$AH,$I95)*BDEQ!$C$2*$J95*$K95)</f>
        <v>666834260998.72046</v>
      </c>
      <c r="Z95">
        <f>IF(ISBLANK(Calculations!Z95),"",Calculations!Z95)-(SUMIFS(BDEQ!L:L,BDEQ!$AG:$AG,About!$B$2,BDEQ!$AH:$AH,$I95)*BDEQ!$C$2*$J95*$K95)</f>
        <v>675842966857.15247</v>
      </c>
      <c r="AA95">
        <f>IF(ISBLANK(Calculations!AA95),"",Calculations!AA95)-(SUMIFS(BDEQ!M:M,BDEQ!$AG:$AG,About!$B$2,BDEQ!$AH:$AH,$I95)*BDEQ!$C$2*$J95*$K95)</f>
        <v>685912261077.01135</v>
      </c>
      <c r="AB95">
        <f>IF(ISBLANK(Calculations!AB95),"",Calculations!AB95)-(SUMIFS(BDEQ!N:N,BDEQ!$AG:$AG,About!$B$2,BDEQ!$AH:$AH,$I95)*BDEQ!$C$2*$J95*$K95)</f>
        <v>696802850674.46729</v>
      </c>
      <c r="AC95">
        <f>IF(ISBLANK(Calculations!AC95),"",Calculations!AC95)-(SUMIFS(BDEQ!O:O,BDEQ!$AG:$AG,About!$B$2,BDEQ!$AH:$AH,$I95)*BDEQ!$C$2*$J95*$K95)</f>
        <v>708442223676.79272</v>
      </c>
      <c r="AD95">
        <f>IF(ISBLANK(Calculations!AD95),"",Calculations!AD95)-(SUMIFS(BDEQ!P:P,BDEQ!$AG:$AG,About!$B$2,BDEQ!$AH:$AH,$I95)*BDEQ!$C$2*$J95*$K95)</f>
        <v>720189435633.87268</v>
      </c>
      <c r="AE95">
        <f>IF(ISBLANK(Calculations!AE95),"",Calculations!AE95)-(SUMIFS(BDEQ!Q:Q,BDEQ!$AG:$AG,About!$B$2,BDEQ!$AH:$AH,$I95)*BDEQ!$C$2*$J95*$K95)</f>
        <v>731929203655.55762</v>
      </c>
      <c r="AF95">
        <f>IF(ISBLANK(Calculations!AF95),"",Calculations!AF95)-(SUMIFS(BDEQ!R:R,BDEQ!$AG:$AG,About!$B$2,BDEQ!$AH:$AH,$I95)*BDEQ!$C$2*$J95*$K95)</f>
        <v>741018835220.27368</v>
      </c>
      <c r="AG95">
        <f>IF(ISBLANK(Calculations!AG95),"",Calculations!AG95)-(SUMIFS(BDEQ!S:S,BDEQ!$AG:$AG,About!$B$2,BDEQ!$AH:$AH,$I95)*BDEQ!$C$2*$J95*$K95)</f>
        <v>749987144067.67188</v>
      </c>
      <c r="AH95">
        <f>IF(ISBLANK(Calculations!AH95),"",Calculations!AH95)-(SUMIFS(BDEQ!T:T,BDEQ!$AG:$AG,About!$B$2,BDEQ!$AH:$AH,$I95)*BDEQ!$C$2*$J95*$K95)</f>
        <v>758905299701.13123</v>
      </c>
      <c r="AI95">
        <f>IF(ISBLANK(Calculations!AI95),"",Calculations!AI95)-(SUMIFS(BDEQ!U:U,BDEQ!$AG:$AG,About!$B$2,BDEQ!$AH:$AH,$I95)*BDEQ!$C$2*$J95*$K95)</f>
        <v>767738197389.58887</v>
      </c>
      <c r="AJ95">
        <f>IF(ISBLANK(Calculations!AJ95),"",Calculations!AJ95)-(SUMIFS(BDEQ!V:V,BDEQ!$AG:$AG,About!$B$2,BDEQ!$AH:$AH,$I95)*BDEQ!$C$2*$J95*$K95)</f>
        <v>776566520723.89514</v>
      </c>
      <c r="AK95">
        <f>IF(ISBLANK(Calculations!AK95),"",Calculations!AK95)-(SUMIFS(BDEQ!W:W,BDEQ!$AG:$AG,About!$B$2,BDEQ!$AH:$AH,$I95)*BDEQ!$C$2*$J95*$K95)</f>
        <v>785027558468.38135</v>
      </c>
      <c r="AL95">
        <f>IF(ISBLANK(Calculations!AL95),"",Calculations!AL95)-(SUMIFS(BDEQ!X:X,BDEQ!$AG:$AG,About!$B$2,BDEQ!$AH:$AH,$I95)*BDEQ!$C$2*$J95*$K95)</f>
        <v>793766968626.01416</v>
      </c>
      <c r="AM95">
        <f>IF(ISBLANK(Calculations!AM95),"",Calculations!AM95)-(SUMIFS(BDEQ!Y:Y,BDEQ!$AG:$AG,About!$B$2,BDEQ!$AH:$AH,$I95)*BDEQ!$C$2*$J95*$K95)</f>
        <v>802859589541.80078</v>
      </c>
      <c r="AN95">
        <f>IF(ISBLANK(Calculations!AN95),"",Calculations!AN95)-(SUMIFS(BDEQ!Z:Z,BDEQ!$AG:$AG,About!$B$2,BDEQ!$AH:$AH,$I95)*BDEQ!$C$2*$J95*$K95)</f>
        <v>812431032991.82031</v>
      </c>
      <c r="AO95">
        <f>IF(ISBLANK(Calculations!AO95),"",Calculations!AO95)-(SUMIFS(BDEQ!AA:AA,BDEQ!$AG:$AG,About!$B$2,BDEQ!$AH:$AH,$I95)*BDEQ!$C$2*$J95*$K95)</f>
        <v>822352196968.52771</v>
      </c>
      <c r="AP95">
        <f>IF(ISBLANK(Calculations!AP95),"",Calculations!AP95)-(SUMIFS(BDEQ!AB:AB,BDEQ!$AG:$AG,About!$B$2,BDEQ!$AH:$AH,$I95)*BDEQ!$C$2*$J95*$K95)</f>
        <v>832613699954.70129</v>
      </c>
      <c r="AQ95">
        <f>IF(ISBLANK(Calculations!AQ95),"",Calculations!AQ95)-(SUMIFS(BDEQ!AC:AC,BDEQ!$AG:$AG,About!$B$2,BDEQ!$AH:$AH,$I95)*BDEQ!$C$2*$J95*$K95)</f>
        <v>843292717349.43518</v>
      </c>
      <c r="AR95">
        <f>IF(ISBLANK(Calculations!AR95),"",Calculations!AR95)-(SUMIFS(BDEQ!AD:AD,BDEQ!$AG:$AG,About!$B$2,BDEQ!$AH:$AH,$I95)*BDEQ!$C$2*$J95*$K95)</f>
        <v>854197414432.50427</v>
      </c>
      <c r="AS95">
        <f>IF(ISBLANK(Calculations!AS95),"",Calculations!AS95)-(SUMIFS(BDEQ!AE:AE,BDEQ!$AG:$AG,About!$B$2,BDEQ!$AH:$AH,$I95)*BDEQ!$C$2*$J95*$K95)</f>
        <v>865383866693.06873</v>
      </c>
      <c r="AT95">
        <f>IF(ISBLANK(Calculations!AT95),"",Calculations!AT95)-(SUMIFS(BDEQ!AF:AF,BDEQ!$AG:$AG,About!$B$2,BDEQ!$AH:$AH,$I95)*BDEQ!$C$2*$J95*$K95)</f>
        <v>876945073642.07959</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0.46581475247296455</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0.46581475247296455</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0.46581475247296455</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0.46581475247296455</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0.46581475247296455</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0.46581475247296455</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0.46581475247296455</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0.46581475247296455</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0.46581475247296455</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0.29922802040322843</v>
      </c>
      <c r="K108">
        <f>IF(ISBLANK(Calculations!K108),"",Calculations!K108)</f>
        <v>0.46581475247296455</v>
      </c>
      <c r="L108" t="str">
        <f>IF(ISBLANK(Calculations!L108),"",Calculations!L108)</f>
        <v>RESIDENTIAL</v>
      </c>
      <c r="M108" t="str">
        <f>IF(ISBLANK(Calculations!M108),"",Calculations!M108)</f>
        <v>appl</v>
      </c>
      <c r="N108" t="str">
        <f>IF(ISBLANK(Calculations!N108),"",Calculations!N108)</f>
        <v>electricity</v>
      </c>
      <c r="O108">
        <f t="shared" si="1"/>
        <v>2638769011055.8818</v>
      </c>
      <c r="P108">
        <f>IF(ISBLANK(Calculations!P108),"",Calculations!P108)-(SUMIFS(BDEQ!B:B,BDEQ!$AG:$AG,About!$B$2,BDEQ!$AH:$AH,$I108)*BDEQ!$C$2*$J108*$K108)</f>
        <v>2638769011055.8818</v>
      </c>
      <c r="Q108">
        <f>IF(ISBLANK(Calculations!Q108),"",Calculations!Q108)-(SUMIFS(BDEQ!C:C,BDEQ!$AG:$AG,About!$B$2,BDEQ!$AH:$AH,$I108)*BDEQ!$C$2*$J108*$K108)</f>
        <v>2638769011055.8818</v>
      </c>
      <c r="R108">
        <f>IF(ISBLANK(Calculations!R108),"",Calculations!R108)-(SUMIFS(BDEQ!D:D,BDEQ!$AG:$AG,About!$B$2,BDEQ!$AH:$AH,$I108)*BDEQ!$C$2*$J108*$K108)</f>
        <v>2634801063339.9141</v>
      </c>
      <c r="S108">
        <f>IF(ISBLANK(Calculations!S108),"",Calculations!S108)-(SUMIFS(BDEQ!E:E,BDEQ!$AG:$AG,About!$B$2,BDEQ!$AH:$AH,$I108)*BDEQ!$C$2*$J108*$K108)</f>
        <v>2631070527345.0488</v>
      </c>
      <c r="T108">
        <f>IF(ISBLANK(Calculations!T108),"",Calculations!T108)-(SUMIFS(BDEQ!F:F,BDEQ!$AG:$AG,About!$B$2,BDEQ!$AH:$AH,$I108)*BDEQ!$C$2*$J108*$K108)</f>
        <v>2628400913246.5249</v>
      </c>
      <c r="U108">
        <f>IF(ISBLANK(Calculations!U108),"",Calculations!U108)-(SUMIFS(BDEQ!G:G,BDEQ!$AG:$AG,About!$B$2,BDEQ!$AH:$AH,$I108)*BDEQ!$C$2*$J108*$K108)</f>
        <v>2627576860275.1973</v>
      </c>
      <c r="V108">
        <f>IF(ISBLANK(Calculations!V108),"",Calculations!V108)-(SUMIFS(BDEQ!H:H,BDEQ!$AG:$AG,About!$B$2,BDEQ!$AH:$AH,$I108)*BDEQ!$C$2*$J108*$K108)</f>
        <v>2629111422917.563</v>
      </c>
      <c r="W108">
        <f>IF(ISBLANK(Calculations!W108),"",Calculations!W108)-(SUMIFS(BDEQ!I:I,BDEQ!$AG:$AG,About!$B$2,BDEQ!$AH:$AH,$I108)*BDEQ!$C$2*$J108*$K108)</f>
        <v>2633353723103.1401</v>
      </c>
      <c r="X108">
        <f>IF(ISBLANK(Calculations!X108),"",Calculations!X108)-(SUMIFS(BDEQ!J:J,BDEQ!$AG:$AG,About!$B$2,BDEQ!$AH:$AH,$I108)*BDEQ!$C$2*$J108*$K108)</f>
        <v>2640452179697.9048</v>
      </c>
      <c r="Y108">
        <f>IF(ISBLANK(Calculations!Y108),"",Calculations!Y108)-(SUMIFS(BDEQ!K:K,BDEQ!$AG:$AG,About!$B$2,BDEQ!$AH:$AH,$I108)*BDEQ!$C$2*$J108*$K108)</f>
        <v>2649764288036.6011</v>
      </c>
      <c r="Z108">
        <f>IF(ISBLANK(Calculations!Z108),"",Calculations!Z108)-(SUMIFS(BDEQ!L:L,BDEQ!$AG:$AG,About!$B$2,BDEQ!$AH:$AH,$I108)*BDEQ!$C$2*$J108*$K108)</f>
        <v>2661935080338.4526</v>
      </c>
      <c r="AA108">
        <f>IF(ISBLANK(Calculations!AA108),"",Calculations!AA108)-(SUMIFS(BDEQ!M:M,BDEQ!$AG:$AG,About!$B$2,BDEQ!$AH:$AH,$I108)*BDEQ!$C$2*$J108*$K108)</f>
        <v>2677011233516.0103</v>
      </c>
      <c r="AB108">
        <f>IF(ISBLANK(Calculations!AB108),"",Calculations!AB108)-(SUMIFS(BDEQ!N:N,BDEQ!$AG:$AG,About!$B$2,BDEQ!$AH:$AH,$I108)*BDEQ!$C$2*$J108*$K108)</f>
        <v>2694708955395.8115</v>
      </c>
      <c r="AC108">
        <f>IF(ISBLANK(Calculations!AC108),"",Calculations!AC108)-(SUMIFS(BDEQ!O:O,BDEQ!$AG:$AG,About!$B$2,BDEQ!$AH:$AH,$I108)*BDEQ!$C$2*$J108*$K108)</f>
        <v>2714144080046.6187</v>
      </c>
      <c r="AD108">
        <f>IF(ISBLANK(Calculations!AD108),"",Calculations!AD108)-(SUMIFS(BDEQ!P:P,BDEQ!$AG:$AG,About!$B$2,BDEQ!$AH:$AH,$I108)*BDEQ!$C$2*$J108*$K108)</f>
        <v>2735742695403.5029</v>
      </c>
      <c r="AE108">
        <f>IF(ISBLANK(Calculations!AE108),"",Calculations!AE108)-(SUMIFS(BDEQ!Q:Q,BDEQ!$AG:$AG,About!$B$2,BDEQ!$AH:$AH,$I108)*BDEQ!$C$2*$J108*$K108)</f>
        <v>2759540023519.5996</v>
      </c>
      <c r="AF108">
        <f>IF(ISBLANK(Calculations!AF108),"",Calculations!AF108)-(SUMIFS(BDEQ!R:R,BDEQ!$AG:$AG,About!$B$2,BDEQ!$AH:$AH,$I108)*BDEQ!$C$2*$J108*$K108)</f>
        <v>2784793791932.2148</v>
      </c>
      <c r="AG108">
        <f>IF(ISBLANK(Calculations!AG108),"",Calculations!AG108)-(SUMIFS(BDEQ!S:S,BDEQ!$AG:$AG,About!$B$2,BDEQ!$AH:$AH,$I108)*BDEQ!$C$2*$J108*$K108)</f>
        <v>2810934573431.9966</v>
      </c>
      <c r="AH108">
        <f>IF(ISBLANK(Calculations!AH108),"",Calculations!AH108)-(SUMIFS(BDEQ!T:T,BDEQ!$AG:$AG,About!$B$2,BDEQ!$AH:$AH,$I108)*BDEQ!$C$2*$J108*$K108)</f>
        <v>2837554435556.6592</v>
      </c>
      <c r="AI108">
        <f>IF(ISBLANK(Calculations!AI108),"",Calculations!AI108)-(SUMIFS(BDEQ!U:U,BDEQ!$AG:$AG,About!$B$2,BDEQ!$AH:$AH,$I108)*BDEQ!$C$2*$J108*$K108)</f>
        <v>2864160170517.5024</v>
      </c>
      <c r="AJ108">
        <f>IF(ISBLANK(Calculations!AJ108),"",Calculations!AJ108)-(SUMIFS(BDEQ!V:V,BDEQ!$AG:$AG,About!$B$2,BDEQ!$AH:$AH,$I108)*BDEQ!$C$2*$J108*$K108)</f>
        <v>2890902959490.4658</v>
      </c>
      <c r="AK108">
        <f>IF(ISBLANK(Calculations!AK108),"",Calculations!AK108)-(SUMIFS(BDEQ!W:W,BDEQ!$AG:$AG,About!$B$2,BDEQ!$AH:$AH,$I108)*BDEQ!$C$2*$J108*$K108)</f>
        <v>2914898392377.4106</v>
      </c>
      <c r="AL108">
        <f>IF(ISBLANK(Calculations!AL108),"",Calculations!AL108)-(SUMIFS(BDEQ!X:X,BDEQ!$AG:$AG,About!$B$2,BDEQ!$AH:$AH,$I108)*BDEQ!$C$2*$J108*$K108)</f>
        <v>2939074346037.0723</v>
      </c>
      <c r="AM108">
        <f>IF(ISBLANK(Calculations!AM108),"",Calculations!AM108)-(SUMIFS(BDEQ!Y:Y,BDEQ!$AG:$AG,About!$B$2,BDEQ!$AH:$AH,$I108)*BDEQ!$C$2*$J108*$K108)</f>
        <v>2963436078462.0205</v>
      </c>
      <c r="AN108">
        <f>IF(ISBLANK(Calculations!AN108),"",Calculations!AN108)-(SUMIFS(BDEQ!Z:Z,BDEQ!$AG:$AG,About!$B$2,BDEQ!$AH:$AH,$I108)*BDEQ!$C$2*$J108*$K108)</f>
        <v>2988286035882.8428</v>
      </c>
      <c r="AO108">
        <f>IF(ISBLANK(Calculations!AO108),"",Calculations!AO108)-(SUMIFS(BDEQ!AA:AA,BDEQ!$AG:$AG,About!$B$2,BDEQ!$AH:$AH,$I108)*BDEQ!$C$2*$J108*$K108)</f>
        <v>3013129343871.1372</v>
      </c>
      <c r="AP108">
        <f>IF(ISBLANK(Calculations!AP108),"",Calculations!AP108)-(SUMIFS(BDEQ!AB:AB,BDEQ!$AG:$AG,About!$B$2,BDEQ!$AH:$AH,$I108)*BDEQ!$C$2*$J108*$K108)</f>
        <v>3038059094507.4668</v>
      </c>
      <c r="AQ108">
        <f>IF(ISBLANK(Calculations!AQ108),"",Calculations!AQ108)-(SUMIFS(BDEQ!AC:AC,BDEQ!$AG:$AG,About!$B$2,BDEQ!$AH:$AH,$I108)*BDEQ!$C$2*$J108*$K108)</f>
        <v>3063599511843.7271</v>
      </c>
      <c r="AR108">
        <f>IF(ISBLANK(Calculations!AR108),"",Calculations!AR108)-(SUMIFS(BDEQ!AD:AD,BDEQ!$AG:$AG,About!$B$2,BDEQ!$AH:$AH,$I108)*BDEQ!$C$2*$J108*$K108)</f>
        <v>3089177883834.2622</v>
      </c>
      <c r="AS108">
        <f>IF(ISBLANK(Calculations!AS108),"",Calculations!AS108)-(SUMIFS(BDEQ!AE:AE,BDEQ!$AG:$AG,About!$B$2,BDEQ!$AH:$AH,$I108)*BDEQ!$C$2*$J108*$K108)</f>
        <v>3115135094381.5571</v>
      </c>
      <c r="AT108">
        <f>IF(ISBLANK(Calculations!AT108),"",Calculations!AT108)-(SUMIFS(BDEQ!AF:AF,BDEQ!$AG:$AG,About!$B$2,BDEQ!$AH:$AH,$I108)*BDEQ!$C$2*$J108*$K108)</f>
        <v>3141891889227.4609</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0.46581475247296455</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0.27436021493960178</v>
      </c>
      <c r="K110">
        <f>IF(ISBLANK(Calculations!K110),"",Calculations!K110)</f>
        <v>0.46581475247296455</v>
      </c>
      <c r="L110" t="str">
        <f>IF(ISBLANK(Calculations!L110),"",Calculations!L110)</f>
        <v>RESIDENTIAL</v>
      </c>
      <c r="M110" t="str">
        <f>IF(ISBLANK(Calculations!M110),"",Calculations!M110)</f>
        <v>appl</v>
      </c>
      <c r="N110" t="str">
        <f>IF(ISBLANK(Calculations!N110),"",Calculations!N110)</f>
        <v>natural gas</v>
      </c>
      <c r="O110">
        <f t="shared" si="1"/>
        <v>2854436130360.9634</v>
      </c>
      <c r="P110">
        <f>IF(ISBLANK(Calculations!P110),"",Calculations!P110)</f>
        <v>2854436130360.9634</v>
      </c>
      <c r="Q110">
        <f>IF(ISBLANK(Calculations!Q110),"",Calculations!Q110)</f>
        <v>2854436130360.9634</v>
      </c>
      <c r="R110">
        <f>IF(ISBLANK(Calculations!R110),"",Calculations!R110)</f>
        <v>2872353196224.5508</v>
      </c>
      <c r="S110">
        <f>IF(ISBLANK(Calculations!S110),"",Calculations!S110)</f>
        <v>2890637885109.957</v>
      </c>
      <c r="T110">
        <f>IF(ISBLANK(Calculations!T110),"",Calculations!T110)</f>
        <v>2909868647575.5811</v>
      </c>
      <c r="U110">
        <f>IF(ISBLANK(Calculations!U110),"",Calculations!U110)</f>
        <v>2930424971735.1978</v>
      </c>
      <c r="V110">
        <f>IF(ISBLANK(Calculations!V110),"",Calculations!V110)</f>
        <v>2952947857759.2476</v>
      </c>
      <c r="W110">
        <f>IF(ISBLANK(Calculations!W110),"",Calculations!W110)</f>
        <v>2977231517930.2612</v>
      </c>
      <c r="X110">
        <f>IF(ISBLANK(Calculations!X110),"",Calculations!X110)</f>
        <v>3002826808292.645</v>
      </c>
      <c r="Y110">
        <f>IF(ISBLANK(Calculations!Y110),"",Calculations!Y110)</f>
        <v>3028925900384.5044</v>
      </c>
      <c r="Z110">
        <f>IF(ISBLANK(Calculations!Z110),"",Calculations!Z110)</f>
        <v>3055843545495.7388</v>
      </c>
      <c r="AA110">
        <f>IF(ISBLANK(Calculations!AA110),"",Calculations!AA110)</f>
        <v>3083524666030.769</v>
      </c>
      <c r="AB110">
        <f>IF(ISBLANK(Calculations!AB110),"",Calculations!AB110)</f>
        <v>3111292561320.375</v>
      </c>
      <c r="AC110">
        <f>IF(ISBLANK(Calculations!AC110),"",Calculations!AC110)</f>
        <v>3138934516097.5332</v>
      </c>
      <c r="AD110">
        <f>IF(ISBLANK(Calculations!AD110),"",Calculations!AD110)</f>
        <v>3167286648182.7593</v>
      </c>
      <c r="AE110">
        <f>IF(ISBLANK(Calculations!AE110),"",Calculations!AE110)</f>
        <v>3196602929775.833</v>
      </c>
      <c r="AF110">
        <f>IF(ISBLANK(Calculations!AF110),"",Calculations!AF110)</f>
        <v>3226853797602.0283</v>
      </c>
      <c r="AG110">
        <f>IF(ISBLANK(Calculations!AG110),"",Calculations!AG110)</f>
        <v>3257355933368.7358</v>
      </c>
      <c r="AH110">
        <f>IF(ISBLANK(Calculations!AH110),"",Calculations!AH110)</f>
        <v>3287924458702.2861</v>
      </c>
      <c r="AI110">
        <f>IF(ISBLANK(Calculations!AI110),"",Calculations!AI110)</f>
        <v>3318357506811.2036</v>
      </c>
      <c r="AJ110">
        <f>IF(ISBLANK(Calculations!AJ110),"",Calculations!AJ110)</f>
        <v>3348608133333.6997</v>
      </c>
      <c r="AK110">
        <f>IF(ISBLANK(Calculations!AK110),"",Calculations!AK110)</f>
        <v>3375466032799.7324</v>
      </c>
      <c r="AL110">
        <f>IF(ISBLANK(Calculations!AL110),"",Calculations!AL110)</f>
        <v>3402455793192.3062</v>
      </c>
      <c r="AM110">
        <f>IF(ISBLANK(Calculations!AM110),"",Calculations!AM110)</f>
        <v>3429679595680.8564</v>
      </c>
      <c r="AN110">
        <f>IF(ISBLANK(Calculations!AN110),"",Calculations!AN110)</f>
        <v>3457219270877.8169</v>
      </c>
      <c r="AO110">
        <f>IF(ISBLANK(Calculations!AO110),"",Calculations!AO110)</f>
        <v>3485113871195.2075</v>
      </c>
      <c r="AP110">
        <f>IF(ISBLANK(Calculations!AP110),"",Calculations!AP110)</f>
        <v>3513367573981.8481</v>
      </c>
      <c r="AQ110">
        <f>IF(ISBLANK(Calculations!AQ110),"",Calculations!AQ110)</f>
        <v>3542020225007.8716</v>
      </c>
      <c r="AR110">
        <f>IF(ISBLANK(Calculations!AR110),"",Calculations!AR110)</f>
        <v>3571042782763.3975</v>
      </c>
      <c r="AS110">
        <f>IF(ISBLANK(Calculations!AS110),"",Calculations!AS110)</f>
        <v>3600468375858.4121</v>
      </c>
      <c r="AT110">
        <f>IF(ISBLANK(Calculations!AT110),"",Calculations!AT110)</f>
        <v>3630317527995.5112</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1.0815095508541518E-2</v>
      </c>
      <c r="K111">
        <f>IF(ISBLANK(Calculations!K111),"",Calculations!K111)</f>
        <v>0.46581475247296455</v>
      </c>
      <c r="L111" t="str">
        <f>IF(ISBLANK(Calculations!L111),"",Calculations!L111)</f>
        <v>RESIDENTIAL</v>
      </c>
      <c r="M111" t="str">
        <f>IF(ISBLANK(Calculations!M111),"",Calculations!M111)</f>
        <v>appl</v>
      </c>
      <c r="N111" t="str">
        <f>IF(ISBLANK(Calculations!N111),"",Calculations!N111)</f>
        <v>petroleum diesel</v>
      </c>
      <c r="O111">
        <f t="shared" si="1"/>
        <v>2181380839.1434259</v>
      </c>
      <c r="P111">
        <f>IF(ISBLANK(Calculations!P111),"",Calculations!P111)</f>
        <v>2181380839.1434259</v>
      </c>
      <c r="Q111">
        <f>IF(ISBLANK(Calculations!Q111),"",Calculations!Q111)</f>
        <v>2181380839.1434259</v>
      </c>
      <c r="R111">
        <f>IF(ISBLANK(Calculations!R111),"",Calculations!R111)</f>
        <v>2098370645.8506007</v>
      </c>
      <c r="S111">
        <f>IF(ISBLANK(Calculations!S111),"",Calculations!S111)</f>
        <v>1996772283.8444839</v>
      </c>
      <c r="T111">
        <f>IF(ISBLANK(Calculations!T111),"",Calculations!T111)</f>
        <v>1886436673.7851717</v>
      </c>
      <c r="U111">
        <f>IF(ISBLANK(Calculations!U111),"",Calculations!U111)</f>
        <v>1777328983.9428372</v>
      </c>
      <c r="V111">
        <f>IF(ISBLANK(Calculations!V111),"",Calculations!V111)</f>
        <v>1678383726.9910545</v>
      </c>
      <c r="W111">
        <f>IF(ISBLANK(Calculations!W111),"",Calculations!W111)</f>
        <v>1595564363.2437599</v>
      </c>
      <c r="X111">
        <f>IF(ISBLANK(Calculations!X111),"",Calculations!X111)</f>
        <v>1531686737.8085985</v>
      </c>
      <c r="Y111">
        <f>IF(ISBLANK(Calculations!Y111),"",Calculations!Y111)</f>
        <v>1486625732.2747669</v>
      </c>
      <c r="Z111">
        <f>IF(ISBLANK(Calculations!Z111),"",Calculations!Z111)</f>
        <v>1458806607.7816226</v>
      </c>
      <c r="AA111">
        <f>IF(ISBLANK(Calculations!AA111),"",Calculations!AA111)</f>
        <v>1445153390.479429</v>
      </c>
      <c r="AB111">
        <f>IF(ISBLANK(Calculations!AB111),"",Calculations!AB111)</f>
        <v>1441762302.2162609</v>
      </c>
      <c r="AC111">
        <f>IF(ISBLANK(Calculations!AC111),"",Calculations!AC111)</f>
        <v>1445167300.9756401</v>
      </c>
      <c r="AD111">
        <f>IF(ISBLANK(Calculations!AD111),"",Calculations!AD111)</f>
        <v>1453152686.3451672</v>
      </c>
      <c r="AE111">
        <f>IF(ISBLANK(Calculations!AE111),"",Calculations!AE111)</f>
        <v>1463964560.4878752</v>
      </c>
      <c r="AF111">
        <f>IF(ISBLANK(Calculations!AF111),"",Calculations!AF111)</f>
        <v>1476404073.30002</v>
      </c>
      <c r="AG111">
        <f>IF(ISBLANK(Calculations!AG111),"",Calculations!AG111)</f>
        <v>1489506831.2961574</v>
      </c>
      <c r="AH111">
        <f>IF(ISBLANK(Calculations!AH111),"",Calculations!AH111)</f>
        <v>1502885231.7721453</v>
      </c>
      <c r="AI111">
        <f>IF(ISBLANK(Calculations!AI111),"",Calculations!AI111)</f>
        <v>1516289039.8945525</v>
      </c>
      <c r="AJ111">
        <f>IF(ISBLANK(Calculations!AJ111),"",Calculations!AJ111)</f>
        <v>1529617763.2491925</v>
      </c>
      <c r="AK111">
        <f>IF(ISBLANK(Calculations!AK111),"",Calculations!AK111)</f>
        <v>1541585003.7712805</v>
      </c>
      <c r="AL111">
        <f>IF(ISBLANK(Calculations!AL111),"",Calculations!AL111)</f>
        <v>1553642389.9900436</v>
      </c>
      <c r="AM111">
        <f>IF(ISBLANK(Calculations!AM111),"",Calculations!AM111)</f>
        <v>1565843020.2300448</v>
      </c>
      <c r="AN111">
        <f>IF(ISBLANK(Calculations!AN111),"",Calculations!AN111)</f>
        <v>1578229099.7006297</v>
      </c>
      <c r="AO111">
        <f>IF(ISBLANK(Calculations!AO111),"",Calculations!AO111)</f>
        <v>1590821279.3146045</v>
      </c>
      <c r="AP111">
        <f>IF(ISBLANK(Calculations!AP111),"",Calculations!AP111)</f>
        <v>1603608581.1863086</v>
      </c>
      <c r="AQ111">
        <f>IF(ISBLANK(Calculations!AQ111),"",Calculations!AQ111)</f>
        <v>1616602886.1254721</v>
      </c>
      <c r="AR111">
        <f>IF(ISBLANK(Calculations!AR111),"",Calculations!AR111)</f>
        <v>1629784554.7412393</v>
      </c>
      <c r="AS111">
        <f>IF(ISBLANK(Calculations!AS111),"",Calculations!AS111)</f>
        <v>1643161072.2748516</v>
      </c>
      <c r="AT111">
        <f>IF(ISBLANK(Calculations!AT111),"",Calculations!AT111)</f>
        <v>1656742704.6641741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0.46581475247296455</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0.46581475247296455</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0.46581475247296455</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0.46581475247296455</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0.17994476919816446</v>
      </c>
      <c r="K116">
        <f>IF(ISBLANK(Calculations!K116),"",Calculations!K116)</f>
        <v>0.46581475247296455</v>
      </c>
      <c r="L116" t="str">
        <f>IF(ISBLANK(Calculations!L116),"",Calculations!L116)</f>
        <v>RESIDENTIAL</v>
      </c>
      <c r="M116" t="str">
        <f>IF(ISBLANK(Calculations!M116),"",Calculations!M116)</f>
        <v>appl</v>
      </c>
      <c r="N116" t="str">
        <f>IF(ISBLANK(Calculations!N116),"",Calculations!N116)</f>
        <v>LPG propane or butane</v>
      </c>
      <c r="O116">
        <f t="shared" si="1"/>
        <v>659083957829.95166</v>
      </c>
      <c r="P116">
        <f>IF(ISBLANK(Calculations!P116),"",Calculations!P116)</f>
        <v>659083957829.95166</v>
      </c>
      <c r="Q116">
        <f>IF(ISBLANK(Calculations!Q116),"",Calculations!Q116)</f>
        <v>659083957829.95166</v>
      </c>
      <c r="R116">
        <f>IF(ISBLANK(Calculations!R116),"",Calculations!R116)</f>
        <v>651479355947.47852</v>
      </c>
      <c r="S116">
        <f>IF(ISBLANK(Calculations!S116),"",Calculations!S116)</f>
        <v>646685778357.0144</v>
      </c>
      <c r="T116">
        <f>IF(ISBLANK(Calculations!T116),"",Calculations!T116)</f>
        <v>644292349171.91882</v>
      </c>
      <c r="U116">
        <f>IF(ISBLANK(Calculations!U116),"",Calculations!U116)</f>
        <v>643817950527.36377</v>
      </c>
      <c r="V116">
        <f>IF(ISBLANK(Calculations!V116),"",Calculations!V116)</f>
        <v>644886568706.54089</v>
      </c>
      <c r="W116">
        <f>IF(ISBLANK(Calculations!W116),"",Calculations!W116)</f>
        <v>647113870095.31641</v>
      </c>
      <c r="X116">
        <f>IF(ISBLANK(Calculations!X116),"",Calculations!X116)</f>
        <v>650193938767.45483</v>
      </c>
      <c r="Y116">
        <f>IF(ISBLANK(Calculations!Y116),"",Calculations!Y116)</f>
        <v>653806898942.57349</v>
      </c>
      <c r="Z116">
        <f>IF(ISBLANK(Calculations!Z116),"",Calculations!Z116)</f>
        <v>657927555919.98657</v>
      </c>
      <c r="AA116">
        <f>IF(ISBLANK(Calculations!AA116),"",Calculations!AA116)</f>
        <v>662465730027.3114</v>
      </c>
      <c r="AB116">
        <f>IF(ISBLANK(Calculations!AB116),"",Calculations!AB116)</f>
        <v>667207639647.02637</v>
      </c>
      <c r="AC116">
        <f>IF(ISBLANK(Calculations!AC116),"",Calculations!AC116)</f>
        <v>672038485070.07397</v>
      </c>
      <c r="AD116">
        <f>IF(ISBLANK(Calculations!AD116),"",Calculations!AD116)</f>
        <v>677047096093.39319</v>
      </c>
      <c r="AE116">
        <f>IF(ISBLANK(Calculations!AE116),"",Calculations!AE116)</f>
        <v>682253597695.58142</v>
      </c>
      <c r="AF116">
        <f>IF(ISBLANK(Calculations!AF116),"",Calculations!AF116)</f>
        <v>687655370757.95288</v>
      </c>
      <c r="AG116">
        <f>IF(ISBLANK(Calculations!AG116),"",Calculations!AG116)</f>
        <v>693122582698.53418</v>
      </c>
      <c r="AH116">
        <f>IF(ISBLANK(Calculations!AH116),"",Calculations!AH116)</f>
        <v>698624984021.81873</v>
      </c>
      <c r="AI116">
        <f>IF(ISBLANK(Calculations!AI116),"",Calculations!AI116)</f>
        <v>704126719177.29907</v>
      </c>
      <c r="AJ116">
        <f>IF(ISBLANK(Calculations!AJ116),"",Calculations!AJ116)</f>
        <v>709622333640.50903</v>
      </c>
      <c r="AK116">
        <f>IF(ISBLANK(Calculations!AK116),"",Calculations!AK116)</f>
        <v>715570376013.8949</v>
      </c>
      <c r="AL116">
        <f>IF(ISBLANK(Calculations!AL116),"",Calculations!AL116)</f>
        <v>721528994309.37488</v>
      </c>
      <c r="AM116">
        <f>IF(ISBLANK(Calculations!AM116),"",Calculations!AM116)</f>
        <v>727514654533.40613</v>
      </c>
      <c r="AN116">
        <f>IF(ISBLANK(Calculations!AN116),"",Calculations!AN116)</f>
        <v>733541550177.18347</v>
      </c>
      <c r="AO116">
        <f>IF(ISBLANK(Calculations!AO116),"",Calculations!AO116)</f>
        <v>739617110663.71655</v>
      </c>
      <c r="AP116">
        <f>IF(ISBLANK(Calculations!AP116),"",Calculations!AP116)</f>
        <v>745746642058.47424</v>
      </c>
      <c r="AQ116">
        <f>IF(ISBLANK(Calculations!AQ116),"",Calculations!AQ116)</f>
        <v>751939062861.20129</v>
      </c>
      <c r="AR116">
        <f>IF(ISBLANK(Calculations!AR116),"",Calculations!AR116)</f>
        <v>758192506893.90332</v>
      </c>
      <c r="AS116">
        <f>IF(ISBLANK(Calculations!AS116),"",Calculations!AS116)</f>
        <v>764516137449.63562</v>
      </c>
      <c r="AT116">
        <f>IF(ISBLANK(Calculations!AT116),"",Calculations!AT116)</f>
        <v>770915815969.6051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0.46581475247296455</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0.43070472623388739</v>
      </c>
      <c r="K121">
        <f>IF(ISBLANK(Calculations!K121),"",Calculations!K121)</f>
        <v>0.46581475247296455</v>
      </c>
      <c r="L121" t="str">
        <f>IF(ISBLANK(Calculations!L121),"",Calculations!L121)</f>
        <v>RESIDENTIAL</v>
      </c>
      <c r="M121" t="str">
        <f>IF(ISBLANK(Calculations!M121),"",Calculations!M121)</f>
        <v>other</v>
      </c>
      <c r="N121" t="str">
        <f>IF(ISBLANK(Calculations!N121),"",Calculations!N121)</f>
        <v>electricity</v>
      </c>
      <c r="O121">
        <f t="shared" si="1"/>
        <v>3798208078808.0742</v>
      </c>
      <c r="P121">
        <f>IF(ISBLANK(Calculations!P121),"",Calculations!P121)-(SUMIFS(BDEQ!B:B,BDEQ!$AG:$AG,About!$B$2,BDEQ!$AH:$AH,$I121)*BDEQ!$C$2*$J121*$K121)</f>
        <v>3798208078808.0742</v>
      </c>
      <c r="Q121">
        <f>IF(ISBLANK(Calculations!Q121),"",Calculations!Q121)-(SUMIFS(BDEQ!C:C,BDEQ!$AG:$AG,About!$B$2,BDEQ!$AH:$AH,$I121)*BDEQ!$C$2*$J121*$K121)</f>
        <v>3798208078808.0742</v>
      </c>
      <c r="R121">
        <f>IF(ISBLANK(Calculations!R121),"",Calculations!R121)-(SUMIFS(BDEQ!D:D,BDEQ!$AG:$AG,About!$B$2,BDEQ!$AH:$AH,$I121)*BDEQ!$C$2*$J121*$K121)</f>
        <v>3799782408908.2153</v>
      </c>
      <c r="S121">
        <f>IF(ISBLANK(Calculations!S121),"",Calculations!S121)-(SUMIFS(BDEQ!E:E,BDEQ!$AG:$AG,About!$B$2,BDEQ!$AH:$AH,$I121)*BDEQ!$C$2*$J121*$K121)</f>
        <v>3802280200124.103</v>
      </c>
      <c r="T121">
        <f>IF(ISBLANK(Calculations!T121),"",Calculations!T121)-(SUMIFS(BDEQ!F:F,BDEQ!$AG:$AG,About!$B$2,BDEQ!$AH:$AH,$I121)*BDEQ!$C$2*$J121*$K121)</f>
        <v>3807046369178.5669</v>
      </c>
      <c r="U121">
        <f>IF(ISBLANK(Calculations!U121),"",Calculations!U121)-(SUMIFS(BDEQ!G:G,BDEQ!$AG:$AG,About!$B$2,BDEQ!$AH:$AH,$I121)*BDEQ!$C$2*$J121*$K121)</f>
        <v>3809889894452.7603</v>
      </c>
      <c r="V121">
        <f>IF(ISBLANK(Calculations!V121),"",Calculations!V121)-(SUMIFS(BDEQ!H:H,BDEQ!$AG:$AG,About!$B$2,BDEQ!$AH:$AH,$I121)*BDEQ!$C$2*$J121*$K121)</f>
        <v>3809388963559.3032</v>
      </c>
      <c r="W121">
        <f>IF(ISBLANK(Calculations!W121),"",Calculations!W121)-(SUMIFS(BDEQ!I:I,BDEQ!$AG:$AG,About!$B$2,BDEQ!$AH:$AH,$I121)*BDEQ!$C$2*$J121*$K121)</f>
        <v>3809854283130.7007</v>
      </c>
      <c r="X121">
        <f>IF(ISBLANK(Calculations!X121),"",Calculations!X121)-(SUMIFS(BDEQ!J:J,BDEQ!$AG:$AG,About!$B$2,BDEQ!$AH:$AH,$I121)*BDEQ!$C$2*$J121*$K121)</f>
        <v>3811114669535.8511</v>
      </c>
      <c r="Y121">
        <f>IF(ISBLANK(Calculations!Y121),"",Calculations!Y121)-(SUMIFS(BDEQ!K:K,BDEQ!$AG:$AG,About!$B$2,BDEQ!$AH:$AH,$I121)*BDEQ!$C$2*$J121*$K121)</f>
        <v>3809279592082.5806</v>
      </c>
      <c r="Z121">
        <f>IF(ISBLANK(Calculations!Z121),"",Calculations!Z121)-(SUMIFS(BDEQ!L:L,BDEQ!$AG:$AG,About!$B$2,BDEQ!$AH:$AH,$I121)*BDEQ!$C$2*$J121*$K121)</f>
        <v>3803218457723.1445</v>
      </c>
      <c r="AA121">
        <f>IF(ISBLANK(Calculations!AA121),"",Calculations!AA121)-(SUMIFS(BDEQ!M:M,BDEQ!$AG:$AG,About!$B$2,BDEQ!$AH:$AH,$I121)*BDEQ!$C$2*$J121*$K121)</f>
        <v>3793565288064.1807</v>
      </c>
      <c r="AB121">
        <f>IF(ISBLANK(Calculations!AB121),"",Calculations!AB121)-(SUMIFS(BDEQ!N:N,BDEQ!$AG:$AG,About!$B$2,BDEQ!$AH:$AH,$I121)*BDEQ!$C$2*$J121*$K121)</f>
        <v>3778966643113.9116</v>
      </c>
      <c r="AC121">
        <f>IF(ISBLANK(Calculations!AC121),"",Calculations!AC121)-(SUMIFS(BDEQ!O:O,BDEQ!$AG:$AG,About!$B$2,BDEQ!$AH:$AH,$I121)*BDEQ!$C$2*$J121*$K121)</f>
        <v>3764364517534.5884</v>
      </c>
      <c r="AD121">
        <f>IF(ISBLANK(Calculations!AD121),"",Calculations!AD121)-(SUMIFS(BDEQ!P:P,BDEQ!$AG:$AG,About!$B$2,BDEQ!$AH:$AH,$I121)*BDEQ!$C$2*$J121*$K121)</f>
        <v>3753204212129.374</v>
      </c>
      <c r="AE121">
        <f>IF(ISBLANK(Calculations!AE121),"",Calculations!AE121)-(SUMIFS(BDEQ!Q:Q,BDEQ!$AG:$AG,About!$B$2,BDEQ!$AH:$AH,$I121)*BDEQ!$C$2*$J121*$K121)</f>
        <v>3743380583029.6904</v>
      </c>
      <c r="AF121">
        <f>IF(ISBLANK(Calculations!AF121),"",Calculations!AF121)-(SUMIFS(BDEQ!R:R,BDEQ!$AG:$AG,About!$B$2,BDEQ!$AH:$AH,$I121)*BDEQ!$C$2*$J121*$K121)</f>
        <v>3731097441063.2847</v>
      </c>
      <c r="AG121">
        <f>IF(ISBLANK(Calculations!AG121),"",Calculations!AG121)-(SUMIFS(BDEQ!S:S,BDEQ!$AG:$AG,About!$B$2,BDEQ!$AH:$AH,$I121)*BDEQ!$C$2*$J121*$K121)</f>
        <v>3713874522104.7129</v>
      </c>
      <c r="AH121">
        <f>IF(ISBLANK(Calculations!AH121),"",Calculations!AH121)-(SUMIFS(BDEQ!T:T,BDEQ!$AG:$AG,About!$B$2,BDEQ!$AH:$AH,$I121)*BDEQ!$C$2*$J121*$K121)</f>
        <v>3692871395409.5532</v>
      </c>
      <c r="AI121">
        <f>IF(ISBLANK(Calculations!AI121),"",Calculations!AI121)-(SUMIFS(BDEQ!U:U,BDEQ!$AG:$AG,About!$B$2,BDEQ!$AH:$AH,$I121)*BDEQ!$C$2*$J121*$K121)</f>
        <v>3664034227883.3872</v>
      </c>
      <c r="AJ121">
        <f>IF(ISBLANK(Calculations!AJ121),"",Calculations!AJ121)-(SUMIFS(BDEQ!V:V,BDEQ!$AG:$AG,About!$B$2,BDEQ!$AH:$AH,$I121)*BDEQ!$C$2*$J121*$K121)</f>
        <v>3625073006997.4878</v>
      </c>
      <c r="AK121">
        <f>IF(ISBLANK(Calculations!AK121),"",Calculations!AK121)-(SUMIFS(BDEQ!W:W,BDEQ!$AG:$AG,About!$B$2,BDEQ!$AH:$AH,$I121)*BDEQ!$C$2*$J121*$K121)</f>
        <v>3565042275805.4219</v>
      </c>
      <c r="AL121">
        <f>IF(ISBLANK(Calculations!AL121),"",Calculations!AL121)-(SUMIFS(BDEQ!X:X,BDEQ!$AG:$AG,About!$B$2,BDEQ!$AH:$AH,$I121)*BDEQ!$C$2*$J121*$K121)</f>
        <v>3496308075108.2368</v>
      </c>
      <c r="AM121">
        <f>IF(ISBLANK(Calculations!AM121),"",Calculations!AM121)-(SUMIFS(BDEQ!Y:Y,BDEQ!$AG:$AG,About!$B$2,BDEQ!$AH:$AH,$I121)*BDEQ!$C$2*$J121*$K121)</f>
        <v>3421380566629.1924</v>
      </c>
      <c r="AN121">
        <f>IF(ISBLANK(Calculations!AN121),"",Calculations!AN121)-(SUMIFS(BDEQ!Z:Z,BDEQ!$AG:$AG,About!$B$2,BDEQ!$AH:$AH,$I121)*BDEQ!$C$2*$J121*$K121)</f>
        <v>3340951442204.4785</v>
      </c>
      <c r="AO121">
        <f>IF(ISBLANK(Calculations!AO121),"",Calculations!AO121)-(SUMIFS(BDEQ!AA:AA,BDEQ!$AG:$AG,About!$B$2,BDEQ!$AH:$AH,$I121)*BDEQ!$C$2*$J121*$K121)</f>
        <v>3252042615587.4722</v>
      </c>
      <c r="AP121">
        <f>IF(ISBLANK(Calculations!AP121),"",Calculations!AP121)-(SUMIFS(BDEQ!AB:AB,BDEQ!$AG:$AG,About!$B$2,BDEQ!$AH:$AH,$I121)*BDEQ!$C$2*$J121*$K121)</f>
        <v>3152149349378.4897</v>
      </c>
      <c r="AQ121">
        <f>IF(ISBLANK(Calculations!AQ121),"",Calculations!AQ121)-(SUMIFS(BDEQ!AC:AC,BDEQ!$AG:$AG,About!$B$2,BDEQ!$AH:$AH,$I121)*BDEQ!$C$2*$J121*$K121)</f>
        <v>3039641936862.8364</v>
      </c>
      <c r="AR121">
        <f>IF(ISBLANK(Calculations!AR121),"",Calculations!AR121)-(SUMIFS(BDEQ!AD:AD,BDEQ!$AG:$AG,About!$B$2,BDEQ!$AH:$AH,$I121)*BDEQ!$C$2*$J121*$K121)</f>
        <v>2913696906531.8135</v>
      </c>
      <c r="AS121">
        <f>IF(ISBLANK(Calculations!AS121),"",Calculations!AS121)-(SUMIFS(BDEQ!AE:AE,BDEQ!$AG:$AG,About!$B$2,BDEQ!$AH:$AH,$I121)*BDEQ!$C$2*$J121*$K121)</f>
        <v>2777774872962.3062</v>
      </c>
      <c r="AT121">
        <f>IF(ISBLANK(Calculations!AT121),"",Calculations!AT121)-(SUMIFS(BDEQ!AF:AF,BDEQ!$AG:$AG,About!$B$2,BDEQ!$AH:$AH,$I121)*BDEQ!$C$2*$J121*$K121)</f>
        <v>2633912344424.8296</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0.46581475247296455</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0.46581475247296455</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0.46581475247296455</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0.46581475247296455</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0.46581475247296455</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0.46581475247296455</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0.46581475247296455</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0.46581475247296455</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0.46581475247296455</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3.7756501348887708E-2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632043832580.38025</v>
      </c>
      <c r="P134">
        <f>IF(ISBLANK(Calculations!P134),"",Calculations!P134)</f>
        <v>632043832580.38025</v>
      </c>
      <c r="Q134">
        <f>IF(ISBLANK(Calculations!Q134),"",Calculations!Q134)</f>
        <v>632043832580.38025</v>
      </c>
      <c r="R134">
        <f>IF(ISBLANK(Calculations!R134),"",Calculations!R134)</f>
        <v>638848203349.6759</v>
      </c>
      <c r="S134">
        <f>IF(ISBLANK(Calculations!S134),"",Calculations!S134)</f>
        <v>645096636637.76868</v>
      </c>
      <c r="T134">
        <f>IF(ISBLANK(Calculations!T134),"",Calculations!T134)</f>
        <v>650910123543.17346</v>
      </c>
      <c r="U134">
        <f>IF(ISBLANK(Calculations!U134),"",Calculations!U134)</f>
        <v>656251346999.99207</v>
      </c>
      <c r="V134">
        <f>IF(ISBLANK(Calculations!V134),"",Calculations!V134)</f>
        <v>661284542712.00171</v>
      </c>
      <c r="W134">
        <f>IF(ISBLANK(Calculations!W134),"",Calculations!W134)</f>
        <v>666018363567.78076</v>
      </c>
      <c r="X134">
        <f>IF(ISBLANK(Calculations!X134),"",Calculations!X134)</f>
        <v>670460458094.18738</v>
      </c>
      <c r="Y134">
        <f>IF(ISBLANK(Calculations!Y134),"",Calculations!Y134)</f>
        <v>674640466168.00671</v>
      </c>
      <c r="Z134">
        <f>IF(ISBLANK(Calculations!Z134),"",Calculations!Z134)</f>
        <v>678288166899.21558</v>
      </c>
      <c r="AA134">
        <f>IF(ISBLANK(Calculations!AA134),"",Calculations!AA134)</f>
        <v>681449288848.39905</v>
      </c>
      <c r="AB134">
        <f>IF(ISBLANK(Calculations!AB134),"",Calculations!AB134)</f>
        <v>683952108086.64917</v>
      </c>
      <c r="AC134">
        <f>IF(ISBLANK(Calculations!AC134),"",Calculations!AC134)</f>
        <v>685871394942.65686</v>
      </c>
      <c r="AD134">
        <f>IF(ISBLANK(Calculations!AD134),"",Calculations!AD134)</f>
        <v>687230704182.97705</v>
      </c>
      <c r="AE134">
        <f>IF(ISBLANK(Calculations!AE134),"",Calculations!AE134)</f>
        <v>687898242854.5166</v>
      </c>
      <c r="AF134">
        <f>IF(ISBLANK(Calculations!AF134),"",Calculations!AF134)</f>
        <v>688137732442.1814</v>
      </c>
      <c r="AG134">
        <f>IF(ISBLANK(Calculations!AG134),"",Calculations!AG134)</f>
        <v>687919149310.39221</v>
      </c>
      <c r="AH134">
        <f>IF(ISBLANK(Calculations!AH134),"",Calculations!AH134)</f>
        <v>687469407677.87256</v>
      </c>
      <c r="AI134">
        <f>IF(ISBLANK(Calculations!AI134),"",Calculations!AI134)</f>
        <v>686743811018.04858</v>
      </c>
      <c r="AJ134">
        <f>IF(ISBLANK(Calculations!AJ134),"",Calculations!AJ134)</f>
        <v>685950391600.84778</v>
      </c>
      <c r="AK134">
        <f>IF(ISBLANK(Calculations!AK134),"",Calculations!AK134)</f>
        <v>685251640278.38708</v>
      </c>
      <c r="AL134">
        <f>IF(ISBLANK(Calculations!AL134),"",Calculations!AL134)</f>
        <v>684783328458.72949</v>
      </c>
      <c r="AM134">
        <f>IF(ISBLANK(Calculations!AM134),"",Calculations!AM134)</f>
        <v>684438735615.43567</v>
      </c>
      <c r="AN134">
        <f>IF(ISBLANK(Calculations!AN134),"",Calculations!AN134)</f>
        <v>684364903078.67712</v>
      </c>
      <c r="AO134">
        <f>IF(ISBLANK(Calculations!AO134),"",Calculations!AO134)</f>
        <v>684490249804.71582</v>
      </c>
      <c r="AP134">
        <f>IF(ISBLANK(Calculations!AP134),"",Calculations!AP134)</f>
        <v>684769274090.20581</v>
      </c>
      <c r="AQ134">
        <f>IF(ISBLANK(Calculations!AQ134),"",Calculations!AQ134)</f>
        <v>685234035961.34204</v>
      </c>
      <c r="AR134">
        <f>IF(ISBLANK(Calculations!AR134),"",Calculations!AR134)</f>
        <v>685799730197.05811</v>
      </c>
      <c r="AS134">
        <f>IF(ISBLANK(Calculations!AS134),"",Calculations!AS134)</f>
        <v>686592948909.21265</v>
      </c>
      <c r="AT134">
        <f>IF(ISBLANK(Calculations!AT134),"",Calculations!AT134)</f>
        <v>687539464947.27429</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0.60264004412112904</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15730713071693.832</v>
      </c>
      <c r="P136">
        <f>IF(ISBLANK(Calculations!P136),"",Calculations!P136)</f>
        <v>15730713071693.832</v>
      </c>
      <c r="Q136">
        <f>IF(ISBLANK(Calculations!Q136),"",Calculations!Q136)</f>
        <v>15730713071693.832</v>
      </c>
      <c r="R136">
        <f>IF(ISBLANK(Calculations!R136),"",Calculations!R136)</f>
        <v>15782501822274.168</v>
      </c>
      <c r="S136" s="99">
        <f>IF(ISBLANK(Calculations!S136),"",Calculations!S136 + ('IRA Buildings Changes'!$F$38/($AB$133-$R$133)*(S133-$R$133)))</f>
        <v>15812503373895.053</v>
      </c>
      <c r="T136" s="99">
        <f>IF(ISBLANK(Calculations!T136),"",Calculations!T136 + ('IRA Buildings Changes'!$F$38/($AB$133-$R$133)*(T133-$R$133)))</f>
        <v>15837601904015.188</v>
      </c>
      <c r="U136" s="99">
        <f>IF(ISBLANK(Calculations!U136),"",Calculations!U136 + ('IRA Buildings Changes'!$F$38/($AB$133-$R$133)*(U133-$R$133)))</f>
        <v>15857109140387.1</v>
      </c>
      <c r="V136" s="99">
        <f>IF(ISBLANK(Calculations!V136),"",Calculations!V136 + ('IRA Buildings Changes'!$F$38/($AB$133-$R$133)*(V133-$R$133)))</f>
        <v>15875692488410.98</v>
      </c>
      <c r="W136" s="99">
        <f>IF(ISBLANK(Calculations!W136),"",Calculations!W136 + ('IRA Buildings Changes'!$F$38/($AB$133-$R$133)*(W133-$R$133)))</f>
        <v>15894787924775.893</v>
      </c>
      <c r="X136" s="99">
        <f>IF(ISBLANK(Calculations!X136),"",Calculations!X136 + ('IRA Buildings Changes'!$F$38/($AB$133-$R$133)*(X133-$R$133)))</f>
        <v>15916474039934.484</v>
      </c>
      <c r="Y136" s="99">
        <f>IF(ISBLANK(Calculations!Y136),"",Calculations!Y136 + ('IRA Buildings Changes'!$F$38/($AB$133-$R$133)*(Y133-$R$133)))</f>
        <v>15943923430253.928</v>
      </c>
      <c r="Z136" s="99">
        <f>IF(ISBLANK(Calculations!Z136),"",Calculations!Z136 + ('IRA Buildings Changes'!$F$38/($AB$133-$R$133)*(Z133-$R$133)))</f>
        <v>15973263342683.098</v>
      </c>
      <c r="AA136" s="99">
        <f>IF(ISBLANK(Calculations!AA136),"",Calculations!AA136 + ('IRA Buildings Changes'!$F$38/($AB$133-$R$133)*(AA133-$R$133)))</f>
        <v>16005708831634.68</v>
      </c>
      <c r="AB136" s="98">
        <f>IF(ISBLANK(Calculations!AB136),"",Calculations!AB136 + 'IRA Buildings Changes'!F38)</f>
        <v>16039181864422.975</v>
      </c>
      <c r="AC136" s="99">
        <f>IF(ISBLANK(Calculations!AC136),"",Calculations!AC136 + 'IRA Buildings Changes'!$F$38)</f>
        <v>16091060531385.539</v>
      </c>
      <c r="AD136" s="99">
        <f>IF(ISBLANK(Calculations!AD136),"",Calculations!AD136 + 'IRA Buildings Changes'!$F$38)</f>
        <v>16147535564368.938</v>
      </c>
      <c r="AE136" s="99">
        <f>IF(ISBLANK(Calculations!AE136),"",Calculations!AE136 + 'IRA Buildings Changes'!$F$38)</f>
        <v>16203787480936.605</v>
      </c>
      <c r="AF136" s="99">
        <f>IF(ISBLANK(Calculations!AF136),"",Calculations!AF136 + 'IRA Buildings Changes'!$F$38)</f>
        <v>16263670580385.668</v>
      </c>
      <c r="AG136" s="99">
        <f>IF(ISBLANK(Calculations!AG136),"",Calculations!AG136 + 'IRA Buildings Changes'!$F$38)</f>
        <v>16323145779750.393</v>
      </c>
      <c r="AH136" s="99">
        <f>IF(ISBLANK(Calculations!AH136),"",Calculations!AH136 + 'IRA Buildings Changes'!$F$38)</f>
        <v>16384784878992.791</v>
      </c>
      <c r="AI136" s="99">
        <f>IF(ISBLANK(Calculations!AI136),"",Calculations!AI136 + 'IRA Buildings Changes'!$F$38)</f>
        <v>16444846214123.473</v>
      </c>
      <c r="AJ136" s="99">
        <f>IF(ISBLANK(Calculations!AJ136),"",Calculations!AJ136 + 'IRA Buildings Changes'!$F$38)</f>
        <v>16506665499603.729</v>
      </c>
      <c r="AK136" s="99">
        <f>IF(ISBLANK(Calculations!AK136),"",Calculations!AK136 + 'IRA Buildings Changes'!$F$38)</f>
        <v>16567269625478.184</v>
      </c>
      <c r="AL136" s="99">
        <f>IF(ISBLANK(Calculations!AL136),"",Calculations!AL136 + 'IRA Buildings Changes'!$F$38)</f>
        <v>16629096662334.219</v>
      </c>
      <c r="AM136" s="99">
        <f>IF(ISBLANK(Calculations!AM136),"",Calculations!AM136 + 'IRA Buildings Changes'!$F$38)</f>
        <v>16688429839859.254</v>
      </c>
      <c r="AN136" s="99">
        <f>IF(ISBLANK(Calculations!AN136),"",Calculations!AN136 + 'IRA Buildings Changes'!$F$38)</f>
        <v>16748843413364.107</v>
      </c>
      <c r="AO136" s="99">
        <f>IF(ISBLANK(Calculations!AO136),"",Calculations!AO136 + 'IRA Buildings Changes'!$F$38)</f>
        <v>16808048899444.506</v>
      </c>
      <c r="AP136" s="99">
        <f>IF(ISBLANK(Calculations!AP136),"",Calculations!AP136 + 'IRA Buildings Changes'!$F$38)</f>
        <v>16865189582359.336</v>
      </c>
      <c r="AQ136" s="99">
        <f>IF(ISBLANK(Calculations!AQ136),"",Calculations!AQ136 + 'IRA Buildings Changes'!$F$38)</f>
        <v>16921222759358.887</v>
      </c>
      <c r="AR136" s="99">
        <f>IF(ISBLANK(Calculations!AR136),"",Calculations!AR136 + 'IRA Buildings Changes'!$F$38)</f>
        <v>16974487778084.264</v>
      </c>
      <c r="AS136" s="99">
        <f>IF(ISBLANK(Calculations!AS136),"",Calculations!AS136 + 'IRA Buildings Changes'!$F$38)</f>
        <v>17028655030573.631</v>
      </c>
      <c r="AT136" s="99">
        <f>IF(ISBLANK(Calculations!AT136),"",Calculations!AT136 + 'IRA Buildings Changes'!$F$38)</f>
        <v>17082221960000.322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4.866535561805424E-2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65941556862.463493</v>
      </c>
      <c r="P137">
        <f>IF(ISBLANK(Calculations!P137),"",Calculations!P137)</f>
        <v>65941556862.463493</v>
      </c>
      <c r="Q137">
        <f>IF(ISBLANK(Calculations!Q137),"",Calculations!Q137)</f>
        <v>65941556862.463493</v>
      </c>
      <c r="R137">
        <f>IF(ISBLANK(Calculations!R137),"",Calculations!R137)</f>
        <v>66251649417.382843</v>
      </c>
      <c r="S137">
        <f>IF(ISBLANK(Calculations!S137),"",Calculations!S137)</f>
        <v>66484731638.661827</v>
      </c>
      <c r="T137">
        <f>IF(ISBLANK(Calculations!T137),"",Calculations!T137)</f>
        <v>66629996294.90834</v>
      </c>
      <c r="U137">
        <f>IF(ISBLANK(Calculations!U137),"",Calculations!U137)</f>
        <v>66653069699.471313</v>
      </c>
      <c r="V137">
        <f>IF(ISBLANK(Calculations!V137),"",Calculations!V137)</f>
        <v>66532742858.646637</v>
      </c>
      <c r="W137">
        <f>IF(ISBLANK(Calculations!W137),"",Calculations!W137)</f>
        <v>66227894016.771584</v>
      </c>
      <c r="X137">
        <f>IF(ISBLANK(Calculations!X137),"",Calculations!X137)</f>
        <v>65701211981.55938</v>
      </c>
      <c r="Y137">
        <f>IF(ISBLANK(Calculations!Y137),"",Calculations!Y137)</f>
        <v>64933859769.528</v>
      </c>
      <c r="Z137">
        <f>IF(ISBLANK(Calculations!Z137),"",Calculations!Z137)</f>
        <v>63908987996.022041</v>
      </c>
      <c r="AA137">
        <f>IF(ISBLANK(Calculations!AA137),"",Calculations!AA137)</f>
        <v>62652953425.202652</v>
      </c>
      <c r="AB137">
        <f>IF(ISBLANK(Calculations!AB137),"",Calculations!AB137)</f>
        <v>61203417722.121567</v>
      </c>
      <c r="AC137">
        <f>IF(ISBLANK(Calculations!AC137),"",Calculations!AC137)</f>
        <v>59614227128.004448</v>
      </c>
      <c r="AD137">
        <f>IF(ISBLANK(Calculations!AD137),"",Calculations!AD137)</f>
        <v>57934024317.750374</v>
      </c>
      <c r="AE137">
        <f>IF(ISBLANK(Calculations!AE137),"",Calculations!AE137)</f>
        <v>56185966632.632477</v>
      </c>
      <c r="AF137">
        <f>IF(ISBLANK(Calculations!AF137),"",Calculations!AF137)</f>
        <v>54409846826.744278</v>
      </c>
      <c r="AG137">
        <f>IF(ISBLANK(Calculations!AG137),"",Calculations!AG137)</f>
        <v>52657124726.08313</v>
      </c>
      <c r="AH137">
        <f>IF(ISBLANK(Calculations!AH137),"",Calculations!AH137)</f>
        <v>50943990223.937775</v>
      </c>
      <c r="AI137">
        <f>IF(ISBLANK(Calculations!AI137),"",Calculations!AI137)</f>
        <v>49276699958.603271</v>
      </c>
      <c r="AJ137">
        <f>IF(ISBLANK(Calculations!AJ137),"",Calculations!AJ137)</f>
        <v>47683002947.389397</v>
      </c>
      <c r="AK137">
        <f>IF(ISBLANK(Calculations!AK137),"",Calculations!AK137)</f>
        <v>46180066795.415825</v>
      </c>
      <c r="AL137">
        <f>IF(ISBLANK(Calculations!AL137),"",Calculations!AL137)</f>
        <v>44797170315.401634</v>
      </c>
      <c r="AM137">
        <f>IF(ISBLANK(Calculations!AM137),"",Calculations!AM137)</f>
        <v>43550542612.062737</v>
      </c>
      <c r="AN137">
        <f>IF(ISBLANK(Calculations!AN137),"",Calculations!AN137)</f>
        <v>42463598146.909142</v>
      </c>
      <c r="AO137">
        <f>IF(ISBLANK(Calculations!AO137),"",Calculations!AO137)</f>
        <v>41545679857.36631</v>
      </c>
      <c r="AP137">
        <f>IF(ISBLANK(Calculations!AP137),"",Calculations!AP137)</f>
        <v>40797000790.021217</v>
      </c>
      <c r="AQ137">
        <f>IF(ISBLANK(Calculations!AQ137),"",Calculations!AQ137)</f>
        <v>40216420482.108032</v>
      </c>
      <c r="AR137">
        <f>IF(ISBLANK(Calculations!AR137),"",Calculations!AR137)</f>
        <v>39787066275.113762</v>
      </c>
      <c r="AS137">
        <f>IF(ISBLANK(Calculations!AS137),"",Calculations!AS137)</f>
        <v>39498060222.604881</v>
      </c>
      <c r="AT137">
        <f>IF(ISBLANK(Calculations!AT137),"",Calculations!AT137)</f>
        <v>39323473656.77404</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2199000000000</v>
      </c>
      <c r="P139">
        <f>IF(ISBLANK(Calculations!P139),"",Calculations!P139)</f>
        <v>2199000000000</v>
      </c>
      <c r="Q139">
        <f>IF(ISBLANK(Calculations!Q139),"",Calculations!Q139)</f>
        <v>2199000000000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0</v>
      </c>
      <c r="P140">
        <f>IF(ISBLANK(Calculations!P140),"",Calculations!P140)</f>
        <v>0</v>
      </c>
      <c r="Q140">
        <f>IF(ISBLANK(Calculations!Q140),"",Calculations!Q140)</f>
        <v>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2291000000000</v>
      </c>
      <c r="P142">
        <f>IF(ISBLANK(Calculations!P142),"",Calculations!P142)</f>
        <v>2291000000000</v>
      </c>
      <c r="Q142">
        <f>IF(ISBLANK(Calculations!Q142),"",Calculations!Q142)</f>
        <v>2291000000000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0.12269647678600865</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2053939021397.7847</v>
      </c>
      <c r="P147">
        <f>IF(ISBLANK(Calculations!P147),"",Calculations!P147)</f>
        <v>2053939021397.7847</v>
      </c>
      <c r="Q147">
        <f>IF(ISBLANK(Calculations!Q147),"",Calculations!Q147)</f>
        <v>2053939021397.7847</v>
      </c>
      <c r="R147">
        <f>IF(ISBLANK(Calculations!R147),"",Calculations!R147)</f>
        <v>2076943128829.7957</v>
      </c>
      <c r="S147" s="99">
        <f>IF(ISBLANK(Calculations!S147),"",Calculations!S147+('IRA Buildings Changes'!$E$38/($AB$146-$R$146)*(S146-$R$146)))</f>
        <v>2082869204615.0256</v>
      </c>
      <c r="T147" s="99">
        <f>IF(ISBLANK(Calculations!T147),"",Calculations!T147+('IRA Buildings Changes'!$E$38/($AB$146-$R$146)*(T146-$R$146)))</f>
        <v>2085800170042.5085</v>
      </c>
      <c r="U147" s="99">
        <f>IF(ISBLANK(Calculations!U147),"",Calculations!U147+('IRA Buildings Changes'!$E$38/($AB$146-$R$146)*(U146-$R$146)))</f>
        <v>2086552212576.6375</v>
      </c>
      <c r="V147" s="99">
        <f>IF(ISBLANK(Calculations!V147),"",Calculations!V147+('IRA Buildings Changes'!$E$38/($AB$146-$R$146)*(V146-$R$146)))</f>
        <v>2084340837553.1079</v>
      </c>
      <c r="W147" s="99">
        <f>IF(ISBLANK(Calculations!W147),"",Calculations!W147+('IRA Buildings Changes'!$E$38/($AB$146-$R$146)*(W146-$R$146)))</f>
        <v>2079956619785.9727</v>
      </c>
      <c r="X147" s="99">
        <f>IF(ISBLANK(Calculations!X147),"",Calculations!X147+('IRA Buildings Changes'!$E$38/($AB$146-$R$146)*(X146-$R$146)))</f>
        <v>2073343947002.9255</v>
      </c>
      <c r="Y147" s="99">
        <f>IF(ISBLANK(Calculations!Y147),"",Calculations!Y147+('IRA Buildings Changes'!$E$38/($AB$146-$R$146)*(Y146-$R$146)))</f>
        <v>2063372396460.1389</v>
      </c>
      <c r="Z147" s="99">
        <f>IF(ISBLANK(Calculations!Z147),"",Calculations!Z147+('IRA Buildings Changes'!$E$38/($AB$146-$R$146)*(Z146-$R$146)))</f>
        <v>2051681935365.6758</v>
      </c>
      <c r="AA147" s="99">
        <f>IF(ISBLANK(Calculations!AA147),"",Calculations!AA147+('IRA Buildings Changes'!$E$38/($AB$146-$R$146)*(AA146-$R$146)))</f>
        <v>2039194865286.5063</v>
      </c>
      <c r="AB147" s="98">
        <f>IF(ISBLANK(Calculations!AB147),"",Calculations!AB147 + 'IRA Buildings Changes'!E38)</f>
        <v>2027990664732.3679</v>
      </c>
      <c r="AC147" s="99">
        <f>IF(ISBLANK(Calculations!AC147),"",Calculations!AC147  + 'IRA Buildings Changes'!$E$38)</f>
        <v>2031430838488.6548</v>
      </c>
      <c r="AD147" s="99">
        <f>IF(ISBLANK(Calculations!AD147),"",Calculations!AD147  + 'IRA Buildings Changes'!$E$38)</f>
        <v>2035456258760.7896</v>
      </c>
      <c r="AE147" s="99">
        <f>IF(ISBLANK(Calculations!AE147),"",Calculations!AE147  + 'IRA Buildings Changes'!$E$38)</f>
        <v>2040449878781.4631</v>
      </c>
      <c r="AF147" s="99">
        <f>IF(ISBLANK(Calculations!AF147),"",Calculations!AF147  + 'IRA Buildings Changes'!$E$38)</f>
        <v>2046533485241.304</v>
      </c>
      <c r="AG147" s="99">
        <f>IF(ISBLANK(Calculations!AG147),"",Calculations!AG147  + 'IRA Buildings Changes'!$E$38)</f>
        <v>2052695866011.7654</v>
      </c>
      <c r="AH147" s="99">
        <f>IF(ISBLANK(Calculations!AH147),"",Calculations!AH147  + 'IRA Buildings Changes'!$E$38)</f>
        <v>2061526060083.8406</v>
      </c>
      <c r="AI147" s="99">
        <f>IF(ISBLANK(Calculations!AI147),"",Calculations!AI147  + 'IRA Buildings Changes'!$E$38)</f>
        <v>2072493731588.0505</v>
      </c>
      <c r="AJ147" s="99">
        <f>IF(ISBLANK(Calculations!AJ147),"",Calculations!AJ147  + 'IRA Buildings Changes'!$E$38)</f>
        <v>2084523637262.7961</v>
      </c>
      <c r="AK147" s="99">
        <f>IF(ISBLANK(Calculations!AK147),"",Calculations!AK147  + 'IRA Buildings Changes'!$E$38)</f>
        <v>2098281061227.6433</v>
      </c>
      <c r="AL147" s="99">
        <f>IF(ISBLANK(Calculations!AL147),"",Calculations!AL147  + 'IRA Buildings Changes'!$E$38)</f>
        <v>2114527332406.1589</v>
      </c>
      <c r="AM147" s="99">
        <f>IF(ISBLANK(Calculations!AM147),"",Calculations!AM147  + 'IRA Buildings Changes'!$E$38)</f>
        <v>2132382077131.6624</v>
      </c>
      <c r="AN147" s="99">
        <f>IF(ISBLANK(Calculations!AN147),"",Calculations!AN147  + 'IRA Buildings Changes'!$E$38)</f>
        <v>2151941187255.6311</v>
      </c>
      <c r="AO147" s="99">
        <f>IF(ISBLANK(Calculations!AO147),"",Calculations!AO147  + 'IRA Buildings Changes'!$E$38)</f>
        <v>2174073498476.0505</v>
      </c>
      <c r="AP147" s="99">
        <f>IF(ISBLANK(Calculations!AP147),"",Calculations!AP147  + 'IRA Buildings Changes'!$E$38)</f>
        <v>2197947297690.03</v>
      </c>
      <c r="AQ147" s="99">
        <f>IF(ISBLANK(Calculations!AQ147),"",Calculations!AQ147  + 'IRA Buildings Changes'!$E$38)</f>
        <v>2223500386098.9692</v>
      </c>
      <c r="AR147" s="99">
        <f>IF(ISBLANK(Calculations!AR147),"",Calculations!AR147  + 'IRA Buildings Changes'!$E$38)</f>
        <v>2250553533825.874</v>
      </c>
      <c r="AS147" s="99">
        <f>IF(ISBLANK(Calculations!AS147),"",Calculations!AS147  + 'IRA Buildings Changes'!$E$38)</f>
        <v>2279686364811.5073</v>
      </c>
      <c r="AT147" s="99">
        <f>IF(ISBLANK(Calculations!AT147),"",Calculations!AT147  + 'IRA Buildings Changes'!$E$38)</f>
        <v>2310673906292.1431</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1.2518214948361919E-4</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3267629647.9709115</v>
      </c>
      <c r="P149">
        <f>IF(ISBLANK(Calculations!P149),"",Calculations!P149)</f>
        <v>3267629647.9709115</v>
      </c>
      <c r="Q149">
        <f>IF(ISBLANK(Calculations!Q149),"",Calculations!Q149)</f>
        <v>3267629647.9709115</v>
      </c>
      <c r="R149">
        <f>IF(ISBLANK(Calculations!R149),"",Calculations!R149)</f>
        <v>3081973239.7104335</v>
      </c>
      <c r="S149">
        <f>IF(ISBLANK(Calculations!S149),"",Calculations!S149)</f>
        <v>2898992300.7520089</v>
      </c>
      <c r="T149">
        <f>IF(ISBLANK(Calculations!T149),"",Calculations!T149)</f>
        <v>2716771141.2824178</v>
      </c>
      <c r="U149">
        <f>IF(ISBLANK(Calculations!U149),"",Calculations!U149)</f>
        <v>2533954959.1976361</v>
      </c>
      <c r="V149">
        <f>IF(ISBLANK(Calculations!V149),"",Calculations!V149)</f>
        <v>2349431708.2871122</v>
      </c>
      <c r="W149">
        <f>IF(ISBLANK(Calculations!W149),"",Calculations!W149)</f>
        <v>2164944949.2535524</v>
      </c>
      <c r="X149">
        <f>IF(ISBLANK(Calculations!X149),"",Calculations!X149)</f>
        <v>1983064797.7573218</v>
      </c>
      <c r="Y149">
        <f>IF(ISBLANK(Calculations!Y149),"",Calculations!Y149)</f>
        <v>1802961768.811094</v>
      </c>
      <c r="Z149">
        <f>IF(ISBLANK(Calculations!Z149),"",Calculations!Z149)</f>
        <v>1630035877.2958198</v>
      </c>
      <c r="AA149">
        <f>IF(ISBLANK(Calculations!AA149),"",Calculations!AA149)</f>
        <v>1466804143.8921463</v>
      </c>
      <c r="AB149">
        <f>IF(ISBLANK(Calculations!AB149),"",Calculations!AB149)</f>
        <v>1316527348.831862</v>
      </c>
      <c r="AC149">
        <f>IF(ISBLANK(Calculations!AC149),"",Calculations!AC149)</f>
        <v>1178200069.1838648</v>
      </c>
      <c r="AD149">
        <f>IF(ISBLANK(Calculations!AD149),"",Calculations!AD149)</f>
        <v>1073525373.7693769</v>
      </c>
      <c r="AE149">
        <f>IF(ISBLANK(Calculations!AE149),"",Calculations!AE149)</f>
        <v>984888361.20566189</v>
      </c>
      <c r="AF149">
        <f>IF(ISBLANK(Calculations!AF149),"",Calculations!AF149)</f>
        <v>898373798.83082795</v>
      </c>
      <c r="AG149">
        <f>IF(ISBLANK(Calculations!AG149),"",Calculations!AG149)</f>
        <v>815028923.22955799</v>
      </c>
      <c r="AH149">
        <f>IF(ISBLANK(Calculations!AH149),"",Calculations!AH149)</f>
        <v>734833729.21446621</v>
      </c>
      <c r="AI149">
        <f>IF(ISBLANK(Calculations!AI149),"",Calculations!AI149)</f>
        <v>658001201.41414261</v>
      </c>
      <c r="AJ149">
        <f>IF(ISBLANK(Calculations!AJ149),"",Calculations!AJ149)</f>
        <v>583539465.86505592</v>
      </c>
      <c r="AK149">
        <f>IF(ISBLANK(Calculations!AK149),"",Calculations!AK149)</f>
        <v>515193246.94153923</v>
      </c>
      <c r="AL149">
        <f>IF(ISBLANK(Calculations!AL149),"",Calculations!AL149)</f>
        <v>452124714.41175026</v>
      </c>
      <c r="AM149">
        <f>IF(ISBLANK(Calculations!AM149),"",Calculations!AM149)</f>
        <v>398144788.97918612</v>
      </c>
      <c r="AN149">
        <f>IF(ISBLANK(Calculations!AN149),"",Calculations!AN149)</f>
        <v>351750952.06625342</v>
      </c>
      <c r="AO149">
        <f>IF(ISBLANK(Calculations!AO149),"",Calculations!AO149)</f>
        <v>315381281.17169213</v>
      </c>
      <c r="AP149">
        <f>IF(ISBLANK(Calculations!AP149),"",Calculations!AP149)</f>
        <v>288166039.53323072</v>
      </c>
      <c r="AQ149">
        <f>IF(ISBLANK(Calculations!AQ149),"",Calculations!AQ149)</f>
        <v>270912081.54191065</v>
      </c>
      <c r="AR149">
        <f>IF(ISBLANK(Calculations!AR149),"",Calculations!AR149)</f>
        <v>263576132.26267335</v>
      </c>
      <c r="AS149">
        <f>IF(ISBLANK(Calculations!AS149),"",Calculations!AS149)</f>
        <v>263639166.22049853</v>
      </c>
      <c r="AT149">
        <f>IF(ISBLANK(Calculations!AT149),"",Calculations!AT149)</f>
        <v>271081181.33246571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1253803.12327228</v>
      </c>
      <c r="S158">
        <f>IF(ISBLANK(Calculations!S158),"",Calculations!S158)</f>
        <v>1271053.57563371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9.2845380171963851E-2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1554231664078.6748</v>
      </c>
      <c r="P160">
        <f>IF(ISBLANK(Calculations!P160),"",Calculations!P160)</f>
        <v>1554231664078.6748</v>
      </c>
      <c r="Q160">
        <f>IF(ISBLANK(Calculations!Q160),"",Calculations!Q160)</f>
        <v>1554231664078.6748</v>
      </c>
      <c r="R160">
        <f>IF(ISBLANK(Calculations!R160),"",Calculations!R160)</f>
        <v>1533137982589.7195</v>
      </c>
      <c r="S160">
        <f>IF(ISBLANK(Calculations!S160),"",Calculations!S160)</f>
        <v>1496788876623.1252</v>
      </c>
      <c r="T160">
        <f>IF(ISBLANK(Calculations!T160),"",Calculations!T160)</f>
        <v>1457001168152.4541</v>
      </c>
      <c r="U160">
        <f>IF(ISBLANK(Calculations!U160),"",Calculations!U160)</f>
        <v>1419049242698.9165</v>
      </c>
      <c r="V160">
        <f>IF(ISBLANK(Calculations!V160),"",Calculations!V160)</f>
        <v>1381715271128.1201</v>
      </c>
      <c r="W160">
        <f>IF(ISBLANK(Calculations!W160),"",Calculations!W160)</f>
        <v>1345800201528.2883</v>
      </c>
      <c r="X160">
        <f>IF(ISBLANK(Calculations!X160),"",Calculations!X160)</f>
        <v>1312338819053.1582</v>
      </c>
      <c r="Y160">
        <f>IF(ISBLANK(Calculations!Y160),"",Calculations!Y160)</f>
        <v>1282180014204.8994</v>
      </c>
      <c r="Z160">
        <f>IF(ISBLANK(Calculations!Z160),"",Calculations!Z160)</f>
        <v>1255609638772.6294</v>
      </c>
      <c r="AA160">
        <f>IF(ISBLANK(Calculations!AA160),"",Calculations!AA160)</f>
        <v>1233685926160.8259</v>
      </c>
      <c r="AB160">
        <f>IF(ISBLANK(Calculations!AB160),"",Calculations!AB160)</f>
        <v>1215806736026.0771</v>
      </c>
      <c r="AC160">
        <f>IF(ISBLANK(Calculations!AC160),"",Calculations!AC160)</f>
        <v>1200760010776.0798</v>
      </c>
      <c r="AD160">
        <f>IF(ISBLANK(Calculations!AD160),"",Calculations!AD160)</f>
        <v>1187920568048.0107</v>
      </c>
      <c r="AE160">
        <f>IF(ISBLANK(Calculations!AE160),"",Calculations!AE160)</f>
        <v>1176348247222.5281</v>
      </c>
      <c r="AF160">
        <f>IF(ISBLANK(Calculations!AF160),"",Calculations!AF160)</f>
        <v>1165542243127.2693</v>
      </c>
      <c r="AG160">
        <f>IF(ISBLANK(Calculations!AG160),"",Calculations!AG160)</f>
        <v>1155700581510.6738</v>
      </c>
      <c r="AH160">
        <f>IF(ISBLANK(Calculations!AH160),"",Calculations!AH160)</f>
        <v>1147511307265.9299</v>
      </c>
      <c r="AI160">
        <f>IF(ISBLANK(Calculations!AI160),"",Calculations!AI160)</f>
        <v>1140394210551.9844</v>
      </c>
      <c r="AJ160">
        <f>IF(ISBLANK(Calculations!AJ160),"",Calculations!AJ160)</f>
        <v>1133733760853.8713</v>
      </c>
      <c r="AK160">
        <f>IF(ISBLANK(Calculations!AK160),"",Calculations!AK160)</f>
        <v>1128610142293.9194</v>
      </c>
      <c r="AL160">
        <f>IF(ISBLANK(Calculations!AL160),"",Calculations!AL160)</f>
        <v>1125008221910.7058</v>
      </c>
      <c r="AM160">
        <f>IF(ISBLANK(Calculations!AM160),"",Calculations!AM160)</f>
        <v>1123177058260.3835</v>
      </c>
      <c r="AN160">
        <f>IF(ISBLANK(Calculations!AN160),"",Calculations!AN160)</f>
        <v>1122670896052.7097</v>
      </c>
      <c r="AO160">
        <f>IF(ISBLANK(Calculations!AO160),"",Calculations!AO160)</f>
        <v>1123504766581.1619</v>
      </c>
      <c r="AP160">
        <f>IF(ISBLANK(Calculations!AP160),"",Calculations!AP160)</f>
        <v>1125869866642.249</v>
      </c>
      <c r="AQ160">
        <f>IF(ISBLANK(Calculations!AQ160),"",Calculations!AQ160)</f>
        <v>1129193218706.1294</v>
      </c>
      <c r="AR160">
        <f>IF(ISBLANK(Calculations!AR160),"",Calculations!AR160)</f>
        <v>1133926571006.1362</v>
      </c>
      <c r="AS160">
        <f>IF(ISBLANK(Calculations!AS160),"",Calculations!AS160)</f>
        <v>1140152469094.1687</v>
      </c>
      <c r="AT160">
        <f>IF(ISBLANK(Calculations!AT160),"",Calculations!AT160)</f>
        <v>1147804839937.1626</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0.14918530420478671</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2497361992388.1294</v>
      </c>
      <c r="P173">
        <f>IF(ISBLANK(Calculations!P173),"",Calculations!P173)</f>
        <v>2497361992388.1294</v>
      </c>
      <c r="Q173">
        <f>IF(ISBLANK(Calculations!Q173),"",Calculations!Q173)</f>
        <v>2497361992388.1294</v>
      </c>
      <c r="R173">
        <f>IF(ISBLANK(Calculations!R173),"",Calculations!R173)</f>
        <v>2535391518915.1816</v>
      </c>
      <c r="S173">
        <f>IF(ISBLANK(Calculations!S173),"",Calculations!S173)</f>
        <v>2570136294969.9341</v>
      </c>
      <c r="T173">
        <f>IF(ISBLANK(Calculations!T173),"",Calculations!T173)</f>
        <v>2599658189989.8198</v>
      </c>
      <c r="U173">
        <f>IF(ISBLANK(Calculations!U173),"",Calculations!U173)</f>
        <v>2622175424789.6631</v>
      </c>
      <c r="V173">
        <f>IF(ISBLANK(Calculations!V173),"",Calculations!V173)</f>
        <v>2637132343482.354</v>
      </c>
      <c r="W173">
        <f>IF(ISBLANK(Calculations!W173),"",Calculations!W173)</f>
        <v>2646457189582.7954</v>
      </c>
      <c r="X173">
        <f>IF(ISBLANK(Calculations!X173),"",Calculations!X173)</f>
        <v>2651649395608.6445</v>
      </c>
      <c r="Y173">
        <f>IF(ISBLANK(Calculations!Y173),"",Calculations!Y173)</f>
        <v>2655117507166.8984</v>
      </c>
      <c r="Z173">
        <f>IF(ISBLANK(Calculations!Z173),"",Calculations!Z173)</f>
        <v>2658733959957.0098</v>
      </c>
      <c r="AA173">
        <f>IF(ISBLANK(Calculations!AA173),"",Calculations!AA173)</f>
        <v>2664637657356.457</v>
      </c>
      <c r="AB173">
        <f>IF(ISBLANK(Calculations!AB173),"",Calculations!AB173)</f>
        <v>2673050430724.5547</v>
      </c>
      <c r="AC173">
        <f>IF(ISBLANK(Calculations!AC173),"",Calculations!AC173)</f>
        <v>2683947691019.5801</v>
      </c>
      <c r="AD173">
        <f>IF(ISBLANK(Calculations!AD173),"",Calculations!AD173)</f>
        <v>2697587362367.875</v>
      </c>
      <c r="AE173">
        <f>IF(ISBLANK(Calculations!AE173),"",Calculations!AE173)</f>
        <v>2712956123334.9434</v>
      </c>
      <c r="AF173">
        <f>IF(ISBLANK(Calculations!AF173),"",Calculations!AF173)</f>
        <v>2729809022898.7476</v>
      </c>
      <c r="AG173">
        <f>IF(ISBLANK(Calculations!AG173),"",Calculations!AG173)</f>
        <v>2747986067657.2251</v>
      </c>
      <c r="AH173">
        <f>IF(ISBLANK(Calculations!AH173),"",Calculations!AH173)</f>
        <v>2767330410959.8501</v>
      </c>
      <c r="AI173">
        <f>IF(ISBLANK(Calculations!AI173),"",Calculations!AI173)</f>
        <v>2787389236098.521</v>
      </c>
      <c r="AJ173">
        <f>IF(ISBLANK(Calculations!AJ173),"",Calculations!AJ173)</f>
        <v>2807786258492.146</v>
      </c>
      <c r="AK173">
        <f>IF(ISBLANK(Calculations!AK173),"",Calculations!AK173)</f>
        <v>2829185164553.5693</v>
      </c>
      <c r="AL173">
        <f>IF(ISBLANK(Calculations!AL173),"",Calculations!AL173)</f>
        <v>2851735047257.75</v>
      </c>
      <c r="AM173">
        <f>IF(ISBLANK(Calculations!AM173),"",Calculations!AM173)</f>
        <v>2874601869549.7993</v>
      </c>
      <c r="AN173">
        <f>IF(ISBLANK(Calculations!AN173),"",Calculations!AN173)</f>
        <v>2898724157966.5459</v>
      </c>
      <c r="AO173">
        <f>IF(ISBLANK(Calculations!AO173),"",Calculations!AO173)</f>
        <v>2923963782524.8486</v>
      </c>
      <c r="AP173">
        <f>IF(ISBLANK(Calculations!AP173),"",Calculations!AP173)</f>
        <v>2949835774879.4697</v>
      </c>
      <c r="AQ173">
        <f>IF(ISBLANK(Calculations!AQ173),"",Calculations!AQ173)</f>
        <v>2976615132450.7173</v>
      </c>
      <c r="AR173">
        <f>IF(ISBLANK(Calculations!AR173),"",Calculations!AR173)</f>
        <v>3003814618522.9849</v>
      </c>
      <c r="AS173">
        <f>IF(ISBLANK(Calculations!AS173),"",Calculations!AS173)</f>
        <v>3031409031092.7505</v>
      </c>
      <c r="AT173">
        <f>IF(ISBLANK(Calculations!AT173),"",Calculations!AT173)</f>
        <v>3059817695247.3159</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0.21053171744833044</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5495509420553.7695</v>
      </c>
      <c r="P175">
        <f>IF(ISBLANK(Calculations!P175),"",Calculations!P175)</f>
        <v>5495509420553.7695</v>
      </c>
      <c r="Q175">
        <f>IF(ISBLANK(Calculations!Q175),"",Calculations!Q175)</f>
        <v>5495509420553.7695</v>
      </c>
      <c r="R175">
        <f>IF(ISBLANK(Calculations!R175),"",Calculations!R175)</f>
        <v>5557119529573.0723</v>
      </c>
      <c r="S175">
        <f>IF(ISBLANK(Calculations!S175),"",Calculations!S175)</f>
        <v>5615906075312.5039</v>
      </c>
      <c r="T175">
        <f>IF(ISBLANK(Calculations!T175),"",Calculations!T175)</f>
        <v>5673210857959.4023</v>
      </c>
      <c r="U175">
        <f>IF(ISBLANK(Calculations!U175),"",Calculations!U175)</f>
        <v>5731752651545.3867</v>
      </c>
      <c r="V175">
        <f>IF(ISBLANK(Calculations!V175),"",Calculations!V175)</f>
        <v>5789794510290.083</v>
      </c>
      <c r="W175">
        <f>IF(ISBLANK(Calculations!W175),"",Calculations!W175)</f>
        <v>5851680797184.2852</v>
      </c>
      <c r="X175">
        <f>IF(ISBLANK(Calculations!X175),"",Calculations!X175)</f>
        <v>5918274815143.0645</v>
      </c>
      <c r="Y175">
        <f>IF(ISBLANK(Calculations!Y175),"",Calculations!Y175)</f>
        <v>5988036920503.0322</v>
      </c>
      <c r="Z175">
        <f>IF(ISBLANK(Calculations!Z175),"",Calculations!Z175)</f>
        <v>6062419770060.5762</v>
      </c>
      <c r="AA175">
        <f>IF(ISBLANK(Calculations!AA175),"",Calculations!AA175)</f>
        <v>6137240112944.5596</v>
      </c>
      <c r="AB175">
        <f>IF(ISBLANK(Calculations!AB175),"",Calculations!AB175)</f>
        <v>6212208085262.0127</v>
      </c>
      <c r="AC175">
        <f>IF(ISBLANK(Calculations!AC175),"",Calculations!AC175)</f>
        <v>6288209407905.6641</v>
      </c>
      <c r="AD175">
        <f>IF(ISBLANK(Calculations!AD175),"",Calculations!AD175)</f>
        <v>6364195019798.4736</v>
      </c>
      <c r="AE175">
        <f>IF(ISBLANK(Calculations!AE175),"",Calculations!AE175)</f>
        <v>6439165802094.4092</v>
      </c>
      <c r="AF175">
        <f>IF(ISBLANK(Calculations!AF175),"",Calculations!AF175)</f>
        <v>6514977284071.5684</v>
      </c>
      <c r="AG175">
        <f>IF(ISBLANK(Calculations!AG175),"",Calculations!AG175)</f>
        <v>6588926779280.0127</v>
      </c>
      <c r="AH175">
        <f>IF(ISBLANK(Calculations!AH175),"",Calculations!AH175)</f>
        <v>6665171935536.7822</v>
      </c>
      <c r="AI175">
        <f>IF(ISBLANK(Calculations!AI175),"",Calculations!AI175)</f>
        <v>6739702877814.7959</v>
      </c>
      <c r="AJ175">
        <f>IF(ISBLANK(Calculations!AJ175),"",Calculations!AJ175)</f>
        <v>6815391822560.3027</v>
      </c>
      <c r="AK175">
        <f>IF(ISBLANK(Calculations!AK175),"",Calculations!AK175)</f>
        <v>6891471482865.9395</v>
      </c>
      <c r="AL175">
        <f>IF(ISBLANK(Calculations!AL175),"",Calculations!AL175)</f>
        <v>6967534114246.708</v>
      </c>
      <c r="AM175">
        <f>IF(ISBLANK(Calculations!AM175),"",Calculations!AM175)</f>
        <v>7044161102751.3018</v>
      </c>
      <c r="AN175">
        <f>IF(ISBLANK(Calculations!AN175),"",Calculations!AN175)</f>
        <v>7121627326531.4668</v>
      </c>
      <c r="AO175">
        <f>IF(ISBLANK(Calculations!AO175),"",Calculations!AO175)</f>
        <v>7199299424307.4258</v>
      </c>
      <c r="AP175">
        <f>IF(ISBLANK(Calculations!AP175),"",Calculations!AP175)</f>
        <v>7278020903284.3125</v>
      </c>
      <c r="AQ175">
        <f>IF(ISBLANK(Calculations!AQ175),"",Calculations!AQ175)</f>
        <v>7356999150632.167</v>
      </c>
      <c r="AR175">
        <f>IF(ISBLANK(Calculations!AR175),"",Calculations!AR175)</f>
        <v>7435941643731.959</v>
      </c>
      <c r="AS175">
        <f>IF(ISBLANK(Calculations!AS175),"",Calculations!AS175)</f>
        <v>7515560371407.3906</v>
      </c>
      <c r="AT175">
        <f>IF(ISBLANK(Calculations!AT175),"",Calculations!AT175)</f>
        <v>7596454279130.2705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0.59751633748835309</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10002423489555.031</v>
      </c>
      <c r="P186">
        <f>IF(ISBLANK(Calculations!P186),"",Calculations!P186)</f>
        <v>10002423489555.031</v>
      </c>
      <c r="Q186">
        <f>IF(ISBLANK(Calculations!Q186),"",Calculations!Q186)</f>
        <v>10002423489555.031</v>
      </c>
      <c r="R186">
        <f>IF(ISBLANK(Calculations!R186),"",Calculations!R186)</f>
        <v>10101320757616.945</v>
      </c>
      <c r="S186">
        <f>IF(ISBLANK(Calculations!S186),"",Calculations!S186)</f>
        <v>10216104416597.857</v>
      </c>
      <c r="T186">
        <f>IF(ISBLANK(Calculations!T186),"",Calculations!T186)</f>
        <v>10349522098967.359</v>
      </c>
      <c r="U186">
        <f>IF(ISBLANK(Calculations!U186),"",Calculations!U186)</f>
        <v>10486501203041.102</v>
      </c>
      <c r="V186">
        <f>IF(ISBLANK(Calculations!V186),"",Calculations!V186)</f>
        <v>10633005141328.707</v>
      </c>
      <c r="W186">
        <f>IF(ISBLANK(Calculations!W186),"",Calculations!W186)</f>
        <v>10785910013219.883</v>
      </c>
      <c r="X186">
        <f>IF(ISBLANK(Calculations!X186),"",Calculations!X186)</f>
        <v>10942783201432.584</v>
      </c>
      <c r="Y186">
        <f>IF(ISBLANK(Calculations!Y186),"",Calculations!Y186)</f>
        <v>11106341711959.871</v>
      </c>
      <c r="Z186">
        <f>IF(ISBLANK(Calculations!Z186),"",Calculations!Z186)</f>
        <v>11274236056527.564</v>
      </c>
      <c r="AA186">
        <f>IF(ISBLANK(Calculations!AA186),"",Calculations!AA186)</f>
        <v>11445634945057.283</v>
      </c>
      <c r="AB186">
        <f>IF(ISBLANK(Calculations!AB186),"",Calculations!AB186)</f>
        <v>11625119223402.004</v>
      </c>
      <c r="AC186">
        <f>IF(ISBLANK(Calculations!AC186),"",Calculations!AC186)</f>
        <v>11808641821443.291</v>
      </c>
      <c r="AD186">
        <f>IF(ISBLANK(Calculations!AD186),"",Calculations!AD186)</f>
        <v>11998700984627.236</v>
      </c>
      <c r="AE186">
        <f>IF(ISBLANK(Calculations!AE186),"",Calculations!AE186)</f>
        <v>12194294789648.826</v>
      </c>
      <c r="AF186">
        <f>IF(ISBLANK(Calculations!AF186),"",Calculations!AF186)</f>
        <v>12391958069444.496</v>
      </c>
      <c r="AG186">
        <f>IF(ISBLANK(Calculations!AG186),"",Calculations!AG186)</f>
        <v>12598314893375.664</v>
      </c>
      <c r="AH186">
        <f>IF(ISBLANK(Calculations!AH186),"",Calculations!AH186)</f>
        <v>12806023657486.949</v>
      </c>
      <c r="AI186">
        <f>IF(ISBLANK(Calculations!AI186),"",Calculations!AI186)</f>
        <v>13020168356889.301</v>
      </c>
      <c r="AJ186">
        <f>IF(ISBLANK(Calculations!AJ186),"",Calculations!AJ186)</f>
        <v>13240228341481.004</v>
      </c>
      <c r="AK186">
        <f>IF(ISBLANK(Calculations!AK186),"",Calculations!AK186)</f>
        <v>13466991149230.922</v>
      </c>
      <c r="AL186">
        <f>IF(ISBLANK(Calculations!AL186),"",Calculations!AL186)</f>
        <v>13698417931841.74</v>
      </c>
      <c r="AM186">
        <f>IF(ISBLANK(Calculations!AM186),"",Calculations!AM186)</f>
        <v>13937103189400.221</v>
      </c>
      <c r="AN186">
        <f>IF(ISBLANK(Calculations!AN186),"",Calculations!AN186)</f>
        <v>14179804890600.424</v>
      </c>
      <c r="AO186">
        <f>IF(ISBLANK(Calculations!AO186),"",Calculations!AO186)</f>
        <v>14424952334715.518</v>
      </c>
      <c r="AP186">
        <f>IF(ISBLANK(Calculations!AP186),"",Calculations!AP186)</f>
        <v>14679156465474.109</v>
      </c>
      <c r="AQ186">
        <f>IF(ISBLANK(Calculations!AQ186),"",Calculations!AQ186)</f>
        <v>14933028080201.244</v>
      </c>
      <c r="AR186">
        <f>IF(ISBLANK(Calculations!AR186),"",Calculations!AR186)</f>
        <v>15194936957423.096</v>
      </c>
      <c r="AS186">
        <f>IF(ISBLANK(Calculations!AS186),"",Calculations!AS186)</f>
        <v>15462822372787.453</v>
      </c>
      <c r="AT186">
        <f>IF(ISBLANK(Calculations!AT186),"",Calculations!AT186)</f>
        <v>15738176273224.373</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0.1867030562810568</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4873509878104.4258</v>
      </c>
      <c r="P188">
        <f>IF(ISBLANK(Calculations!P188),"",Calculations!P188)</f>
        <v>4873509878104.4258</v>
      </c>
      <c r="Q188">
        <f>IF(ISBLANK(Calculations!Q188),"",Calculations!Q188)</f>
        <v>4873509878104.4258</v>
      </c>
      <c r="R188">
        <f>IF(ISBLANK(Calculations!R188),"",Calculations!R188)</f>
        <v>4856704285292.7197</v>
      </c>
      <c r="S188">
        <f>IF(ISBLANK(Calculations!S188),"",Calculations!S188)</f>
        <v>4851319493262.6582</v>
      </c>
      <c r="T188">
        <f>IF(ISBLANK(Calculations!T188),"",Calculations!T188)</f>
        <v>4844149106996.332</v>
      </c>
      <c r="U188">
        <f>IF(ISBLANK(Calculations!U188),"",Calculations!U188)</f>
        <v>4834331839862.1631</v>
      </c>
      <c r="V188">
        <f>IF(ISBLANK(Calculations!V188),"",Calculations!V188)</f>
        <v>4824381528451.584</v>
      </c>
      <c r="W188">
        <f>IF(ISBLANK(Calculations!W188),"",Calculations!W188)</f>
        <v>4802093110985.0801</v>
      </c>
      <c r="X188">
        <f>IF(ISBLANK(Calculations!X188),"",Calculations!X188)</f>
        <v>4783235835384.291</v>
      </c>
      <c r="Y188">
        <f>IF(ISBLANK(Calculations!Y188),"",Calculations!Y188)</f>
        <v>4769630307537.1729</v>
      </c>
      <c r="Z188">
        <f>IF(ISBLANK(Calculations!Z188),"",Calculations!Z188)</f>
        <v>4763538280142.9287</v>
      </c>
      <c r="AA188">
        <f>IF(ISBLANK(Calculations!AA188),"",Calculations!AA188)</f>
        <v>4759771026420.9697</v>
      </c>
      <c r="AB188">
        <f>IF(ISBLANK(Calculations!AB188),"",Calculations!AB188)</f>
        <v>4758622644245.5039</v>
      </c>
      <c r="AC188">
        <f>IF(ISBLANK(Calculations!AC188),"",Calculations!AC188)</f>
        <v>4760618308391.9043</v>
      </c>
      <c r="AD188">
        <f>IF(ISBLANK(Calculations!AD188),"",Calculations!AD188)</f>
        <v>4760247184883.9678</v>
      </c>
      <c r="AE188">
        <f>IF(ISBLANK(Calculations!AE188),"",Calculations!AE188)</f>
        <v>4751900407120.8242</v>
      </c>
      <c r="AF188">
        <f>IF(ISBLANK(Calculations!AF188),"",Calculations!AF188)</f>
        <v>4745010114068.0439</v>
      </c>
      <c r="AG188">
        <f>IF(ISBLANK(Calculations!AG188),"",Calculations!AG188)</f>
        <v>4740073471179.6084</v>
      </c>
      <c r="AH188">
        <f>IF(ISBLANK(Calculations!AH188),"",Calculations!AH188)</f>
        <v>4738659000451.2832</v>
      </c>
      <c r="AI188">
        <f>IF(ISBLANK(Calculations!AI188),"",Calculations!AI188)</f>
        <v>4737412585651.0791</v>
      </c>
      <c r="AJ188">
        <f>IF(ISBLANK(Calculations!AJ188),"",Calculations!AJ188)</f>
        <v>4740087475840.2734</v>
      </c>
      <c r="AK188">
        <f>IF(ISBLANK(Calculations!AK188),"",Calculations!AK188)</f>
        <v>4742314216887.8213</v>
      </c>
      <c r="AL188">
        <f>IF(ISBLANK(Calculations!AL188),"",Calculations!AL188)</f>
        <v>4741319885979.8105</v>
      </c>
      <c r="AM188">
        <f>IF(ISBLANK(Calculations!AM188),"",Calculations!AM188)</f>
        <v>4736747364268.9512</v>
      </c>
      <c r="AN188">
        <f>IF(ISBLANK(Calculations!AN188),"",Calculations!AN188)</f>
        <v>4730788381151.1357</v>
      </c>
      <c r="AO188">
        <f>IF(ISBLANK(Calculations!AO188),"",Calculations!AO188)</f>
        <v>4724052139365.792</v>
      </c>
      <c r="AP188">
        <f>IF(ISBLANK(Calculations!AP188),"",Calculations!AP188)</f>
        <v>4717932102650.1973</v>
      </c>
      <c r="AQ188">
        <f>IF(ISBLANK(Calculations!AQ188),"",Calculations!AQ188)</f>
        <v>4713359580939.3574</v>
      </c>
      <c r="AR188">
        <f>IF(ISBLANK(Calculations!AR188),"",Calculations!AR188)</f>
        <v>4707099497617.0098</v>
      </c>
      <c r="AS188">
        <f>IF(ISBLANK(Calculations!AS188),"",Calculations!AS188)</f>
        <v>4702751050476.9736</v>
      </c>
      <c r="AT188">
        <f>IF(ISBLANK(Calculations!AT188),"",Calculations!AT188)</f>
        <v>4697926444873.9609</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0.9513346443819457</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1289058443137.5364</v>
      </c>
      <c r="P189">
        <f>IF(ISBLANK(Calculations!P189),"",Calculations!P189)</f>
        <v>1289058443137.5364</v>
      </c>
      <c r="Q189">
        <f>IF(ISBLANK(Calculations!Q189),"",Calculations!Q189)</f>
        <v>1289058443137.5364</v>
      </c>
      <c r="R189">
        <f>IF(ISBLANK(Calculations!R189),"",Calculations!R189)</f>
        <v>1290494243336.7903</v>
      </c>
      <c r="S189">
        <f>IF(ISBLANK(Calculations!S189),"",Calculations!S189)</f>
        <v>1290137153131.7935</v>
      </c>
      <c r="T189">
        <f>IF(ISBLANK(Calculations!T189),"",Calculations!T189)</f>
        <v>1288649277277.6458</v>
      </c>
      <c r="U189">
        <f>IF(ISBLANK(Calculations!U189),"",Calculations!U189)</f>
        <v>1284594815575.0928</v>
      </c>
      <c r="V189">
        <f>IF(ISBLANK(Calculations!V189),"",Calculations!V189)</f>
        <v>1280756095871.3909</v>
      </c>
      <c r="W189">
        <f>IF(ISBLANK(Calculations!W189),"",Calculations!W189)</f>
        <v>1278382933884.0254</v>
      </c>
      <c r="X189">
        <f>IF(ISBLANK(Calculations!X189),"",Calculations!X189)</f>
        <v>1278680509054.8528</v>
      </c>
      <c r="Y189">
        <f>IF(ISBLANK(Calculations!Y189),"",Calculations!Y189)</f>
        <v>1278643312158.5012</v>
      </c>
      <c r="Z189">
        <f>IF(ISBLANK(Calculations!Z189),"",Calculations!Z189)</f>
        <v>1276508210307.7983</v>
      </c>
      <c r="AA189">
        <f>IF(ISBLANK(Calculations!AA189),"",Calculations!AA189)</f>
        <v>1273562216116.5852</v>
      </c>
      <c r="AB189">
        <f>IF(ISBLANK(Calculations!AB189),"",Calculations!AB189)</f>
        <v>1270251692341.1062</v>
      </c>
      <c r="AC189">
        <f>IF(ISBLANK(Calculations!AC189),"",Calculations!AC189)</f>
        <v>1270177298548.3967</v>
      </c>
      <c r="AD189">
        <f>IF(ISBLANK(Calculations!AD189),"",Calculations!AD189)</f>
        <v>1270073147238.6067</v>
      </c>
      <c r="AE189">
        <f>IF(ISBLANK(Calculations!AE189),"",Calculations!AE189)</f>
        <v>1270459994960.686</v>
      </c>
      <c r="AF189">
        <f>IF(ISBLANK(Calculations!AF189),"",Calculations!AF189)</f>
        <v>1268525756350.2937</v>
      </c>
      <c r="AG189">
        <f>IF(ISBLANK(Calculations!AG189),"",Calculations!AG189)</f>
        <v>1268414165661.2327</v>
      </c>
      <c r="AH189">
        <f>IF(ISBLANK(Calculations!AH189),"",Calculations!AH189)</f>
        <v>1269269694277.3679</v>
      </c>
      <c r="AI189">
        <f>IF(ISBLANK(Calculations!AI189),"",Calculations!AI189)</f>
        <v>1269530072551.8438</v>
      </c>
      <c r="AJ189">
        <f>IF(ISBLANK(Calculations!AJ189),"",Calculations!AJ189)</f>
        <v>1269879723377.5674</v>
      </c>
      <c r="AK189">
        <f>IF(ISBLANK(Calculations!AK189),"",Calculations!AK189)</f>
        <v>1271196493508.489</v>
      </c>
      <c r="AL189">
        <f>IF(ISBLANK(Calculations!AL189),"",Calculations!AL189)</f>
        <v>1273681246184.9175</v>
      </c>
      <c r="AM189">
        <f>IF(ISBLANK(Calculations!AM189),"",Calculations!AM189)</f>
        <v>1276471013411.4448</v>
      </c>
      <c r="AN189">
        <f>IF(ISBLANK(Calculations!AN189),"",Calculations!AN189)</f>
        <v>1279059917397.6614</v>
      </c>
      <c r="AO189">
        <f>IF(ISBLANK(Calculations!AO189),"",Calculations!AO189)</f>
        <v>1281061110421.4917</v>
      </c>
      <c r="AP189">
        <f>IF(ISBLANK(Calculations!AP189),"",Calculations!AP189)</f>
        <v>1282191896070.645</v>
      </c>
      <c r="AQ189">
        <f>IF(ISBLANK(Calculations!AQ189),"",Calculations!AQ189)</f>
        <v>1282474592482.9324</v>
      </c>
      <c r="AR189">
        <f>IF(ISBLANK(Calculations!AR189),"",Calculations!AR189)</f>
        <v>1283330121099.0676</v>
      </c>
      <c r="AS189">
        <f>IF(ISBLANK(Calculations!AS189),"",Calculations!AS189)</f>
        <v>1284393952334.7844</v>
      </c>
      <c r="AT189">
        <f>IF(ISBLANK(Calculations!AT189),"",Calculations!AT189)</f>
        <v>1284795678815.4041</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18969000000000</v>
      </c>
      <c r="P199">
        <f>IF(ISBLANK(Calculations!P199),"",Calculations!P199)</f>
        <v>18969000000000</v>
      </c>
      <c r="Q199">
        <f>IF(ISBLANK(Calculations!Q199),"",Calculations!Q199)</f>
        <v>18969000000000</v>
      </c>
      <c r="R199">
        <f>IF(ISBLANK(Calculations!R199),"",Calculations!R199)</f>
        <v>18983542597628.395</v>
      </c>
      <c r="S199">
        <f>IF(ISBLANK(Calculations!S199),"",Calculations!S199)</f>
        <v>18999608121587.875</v>
      </c>
      <c r="T199">
        <f>IF(ISBLANK(Calculations!T199),"",Calculations!T199)</f>
        <v>19021940705128.539</v>
      </c>
      <c r="U199">
        <f>IF(ISBLANK(Calculations!U199),"",Calculations!U199)</f>
        <v>19048332922981.418</v>
      </c>
      <c r="V199">
        <f>IF(ISBLANK(Calculations!V199),"",Calculations!V199)</f>
        <v>19076600464192.898</v>
      </c>
      <c r="W199">
        <f>IF(ISBLANK(Calculations!W199),"",Calculations!W199)</f>
        <v>19114801395721.352</v>
      </c>
      <c r="X199">
        <f>IF(ISBLANK(Calculations!X199),"",Calculations!X199)</f>
        <v>19160096253286.207</v>
      </c>
      <c r="Y199">
        <f>IF(ISBLANK(Calculations!Y199),"",Calculations!Y199)</f>
        <v>19204498815014.27</v>
      </c>
      <c r="Z199">
        <f>IF(ISBLANK(Calculations!Z199),"",Calculations!Z199)</f>
        <v>19247898407227.336</v>
      </c>
      <c r="AA199">
        <f>IF(ISBLANK(Calculations!AA199),"",Calculations!AA199)</f>
        <v>19294139519636.516</v>
      </c>
      <c r="AB199">
        <f>IF(ISBLANK(Calculations!AB199),"",Calculations!AB199)</f>
        <v>19337874516594.527</v>
      </c>
      <c r="AC199">
        <f>IF(ISBLANK(Calculations!AC199),"",Calculations!AC199)</f>
        <v>19389844883812.363</v>
      </c>
      <c r="AD199">
        <f>IF(ISBLANK(Calculations!AD199),"",Calculations!AD199)</f>
        <v>19456753605573.223</v>
      </c>
      <c r="AE199">
        <f>IF(ISBLANK(Calculations!AE199),"",Calculations!AE199)</f>
        <v>19531852200917.586</v>
      </c>
      <c r="AF199">
        <f>IF(ISBLANK(Calculations!AF199),"",Calculations!AF199)</f>
        <v>19604939469629.391</v>
      </c>
      <c r="AG199">
        <f>IF(ISBLANK(Calculations!AG199),"",Calculations!AG199)</f>
        <v>19670906688912.027</v>
      </c>
      <c r="AH199">
        <f>IF(ISBLANK(Calculations!AH199),"",Calculations!AH199)</f>
        <v>19732152858264.633</v>
      </c>
      <c r="AI199">
        <f>IF(ISBLANK(Calculations!AI199),"",Calculations!AI199)</f>
        <v>19778375955745.535</v>
      </c>
      <c r="AJ199">
        <f>IF(ISBLANK(Calculations!AJ199),"",Calculations!AJ199)</f>
        <v>19803808520484.211</v>
      </c>
      <c r="AK199">
        <f>IF(ISBLANK(Calculations!AK199),"",Calculations!AK199)</f>
        <v>19765272972323.934</v>
      </c>
      <c r="AL199">
        <f>IF(ISBLANK(Calculations!AL199),"",Calculations!AL199)</f>
        <v>19710850351269.609</v>
      </c>
      <c r="AM199">
        <f>IF(ISBLANK(Calculations!AM199),"",Calculations!AM199)</f>
        <v>19644672878917.387</v>
      </c>
      <c r="AN199">
        <f>IF(ISBLANK(Calculations!AN199),"",Calculations!AN199)</f>
        <v>19567985371796.277</v>
      </c>
      <c r="AO199">
        <f>IF(ISBLANK(Calculations!AO199),"",Calculations!AO199)</f>
        <v>19475501743617.434</v>
      </c>
      <c r="AP199">
        <f>IF(ISBLANK(Calculations!AP199),"",Calculations!AP199)</f>
        <v>19362391903828.285</v>
      </c>
      <c r="AQ199">
        <f>IF(ISBLANK(Calculations!AQ199),"",Calculations!AQ199)</f>
        <v>19222259542253.402</v>
      </c>
      <c r="AR199">
        <f>IF(ISBLANK(Calculations!AR199),"",Calculations!AR199)</f>
        <v>19056519119488.246</v>
      </c>
      <c r="AS199">
        <f>IF(ISBLANK(Calculations!AS199),"",Calculations!AS199)</f>
        <v>18870252674454.844</v>
      </c>
      <c r="AT199">
        <f>IF(ISBLANK(Calculations!AT199),"",Calculations!AT199)</f>
        <v>18667206937286.969</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16740000000000</v>
      </c>
      <c r="P202">
        <f>IF(ISBLANK(Calculations!P202),"",Calculations!P202)</f>
        <v>16740000000000</v>
      </c>
      <c r="Q202">
        <f>IF(ISBLANK(Calculations!Q202),"",Calculations!Q202)</f>
        <v>16740000000000</v>
      </c>
      <c r="R202">
        <f>IF(ISBLANK(Calculations!R202),"",Calculations!R202)</f>
        <v>16885641591301.318</v>
      </c>
      <c r="S202">
        <f>IF(ISBLANK(Calculations!S202),"",Calculations!S202)</f>
        <v>17026042607353.037</v>
      </c>
      <c r="T202">
        <f>IF(ISBLANK(Calculations!T202),"",Calculations!T202)</f>
        <v>17172986106513.969</v>
      </c>
      <c r="U202">
        <f>IF(ISBLANK(Calculations!U202),"",Calculations!U202)</f>
        <v>17315670963834.291</v>
      </c>
      <c r="V202">
        <f>IF(ISBLANK(Calculations!V202),"",Calculations!V202)</f>
        <v>17457666847841.598</v>
      </c>
      <c r="W202">
        <f>IF(ISBLANK(Calculations!W202),"",Calculations!W202)</f>
        <v>17599378277231.355</v>
      </c>
      <c r="X202">
        <f>IF(ISBLANK(Calculations!X202),"",Calculations!X202)</f>
        <v>17740858888647.461</v>
      </c>
      <c r="Y202">
        <f>IF(ISBLANK(Calculations!Y202),"",Calculations!Y202)</f>
        <v>17886982341325.102</v>
      </c>
      <c r="Z202">
        <f>IF(ISBLANK(Calculations!Z202),"",Calculations!Z202)</f>
        <v>18038927180796.711</v>
      </c>
      <c r="AA202">
        <f>IF(ISBLANK(Calculations!AA202),"",Calculations!AA202)</f>
        <v>18200027283893.414</v>
      </c>
      <c r="AB202">
        <f>IF(ISBLANK(Calculations!AB202),"",Calculations!AB202)</f>
        <v>18376390942064.922</v>
      </c>
      <c r="AC202">
        <f>IF(ISBLANK(Calculations!AC202),"",Calculations!AC202)</f>
        <v>18561123535763.531</v>
      </c>
      <c r="AD202">
        <f>IF(ISBLANK(Calculations!AD202),"",Calculations!AD202)</f>
        <v>18757367657080.156</v>
      </c>
      <c r="AE202">
        <f>IF(ISBLANK(Calculations!AE202),"",Calculations!AE202)</f>
        <v>18962419060935.547</v>
      </c>
      <c r="AF202">
        <f>IF(ISBLANK(Calculations!AF202),"",Calculations!AF202)</f>
        <v>19172452332247.266</v>
      </c>
      <c r="AG202">
        <f>IF(ISBLANK(Calculations!AG202),"",Calculations!AG202)</f>
        <v>19393088336958.992</v>
      </c>
      <c r="AH202">
        <f>IF(ISBLANK(Calculations!AH202),"",Calculations!AH202)</f>
        <v>19620332622567.711</v>
      </c>
      <c r="AI202">
        <f>IF(ISBLANK(Calculations!AI202),"",Calculations!AI202)</f>
        <v>19857661125239.172</v>
      </c>
      <c r="AJ202">
        <f>IF(ISBLANK(Calculations!AJ202),"",Calculations!AJ202)</f>
        <v>20102694168783.934</v>
      </c>
      <c r="AK202">
        <f>IF(ISBLANK(Calculations!AK202),"",Calculations!AK202)</f>
        <v>20358790936677.711</v>
      </c>
      <c r="AL202">
        <f>IF(ISBLANK(Calculations!AL202),"",Calculations!AL202)</f>
        <v>20624943640968.352</v>
      </c>
      <c r="AM202">
        <f>IF(ISBLANK(Calculations!AM202),"",Calculations!AM202)</f>
        <v>20902174709050.773</v>
      </c>
      <c r="AN202">
        <f>IF(ISBLANK(Calculations!AN202),"",Calculations!AN202)</f>
        <v>21187977814047.258</v>
      </c>
      <c r="AO202">
        <f>IF(ISBLANK(Calculations!AO202),"",Calculations!AO202)</f>
        <v>21481456411195.562</v>
      </c>
      <c r="AP202">
        <f>IF(ISBLANK(Calculations!AP202),"",Calculations!AP202)</f>
        <v>21788050457869.332</v>
      </c>
      <c r="AQ202">
        <f>IF(ISBLANK(Calculations!AQ202),"",Calculations!AQ202)</f>
        <v>22098042632511.672</v>
      </c>
      <c r="AR202">
        <f>IF(ISBLANK(Calculations!AR202),"",Calculations!AR202)</f>
        <v>22419503190068.418</v>
      </c>
      <c r="AS202">
        <f>IF(ISBLANK(Calculations!AS202),"",Calculations!AS202)</f>
        <v>22751134965788.359</v>
      </c>
      <c r="AT202">
        <f>IF(ISBLANK(Calculations!AT202),"",Calculations!AT202)</f>
        <v>23094483958741.539</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1775504760853.1326</v>
      </c>
      <c r="C2" s="7">
        <f>'IRA Calculations'!Q4</f>
        <v>1775500513690.5928</v>
      </c>
      <c r="D2" s="7">
        <f>'IRA Calculations'!R4</f>
        <v>1785270078154.0837</v>
      </c>
      <c r="E2" s="7">
        <f>'IRA Calculations'!S4</f>
        <v>1795135989739.2358</v>
      </c>
      <c r="F2" s="7">
        <f>'IRA Calculations'!T4</f>
        <v>1803724289745.2107</v>
      </c>
      <c r="G2" s="7">
        <f>'IRA Calculations'!U4</f>
        <v>1812224230690.2964</v>
      </c>
      <c r="H2" s="7">
        <f>'IRA Calculations'!V4</f>
        <v>1820441250794.8826</v>
      </c>
      <c r="I2" s="7">
        <f>'IRA Calculations'!W4</f>
        <v>1828132818782.4146</v>
      </c>
      <c r="J2" s="7">
        <f>'IRA Calculations'!X4</f>
        <v>1835684622928.6897</v>
      </c>
      <c r="K2" s="7">
        <f>'IRA Calculations'!Y4</f>
        <v>1842574962802.2996</v>
      </c>
      <c r="L2" s="7">
        <f>'IRA Calculations'!Z4</f>
        <v>1850216000830.5972</v>
      </c>
      <c r="M2" s="7">
        <f>'IRA Calculations'!AA4</f>
        <v>1858082741651.9966</v>
      </c>
      <c r="N2" s="7">
        <f>'IRA Calculations'!AB4</f>
        <v>1866467913144.0347</v>
      </c>
      <c r="O2" s="7">
        <f>'IRA Calculations'!AC4</f>
        <v>1874182905327.8076</v>
      </c>
      <c r="P2" s="7">
        <f>'IRA Calculations'!AD4</f>
        <v>1883180111682.8723</v>
      </c>
      <c r="Q2" s="7">
        <f>'IRA Calculations'!AE4</f>
        <v>1893183484904.124</v>
      </c>
      <c r="R2" s="7">
        <f>'IRA Calculations'!AF4</f>
        <v>1905194192271.1147</v>
      </c>
      <c r="S2" s="7">
        <f>'IRA Calculations'!AG4</f>
        <v>1918204592328.1812</v>
      </c>
      <c r="T2" s="7">
        <f>'IRA Calculations'!AH4</f>
        <v>1932441520305.054</v>
      </c>
      <c r="U2" s="7">
        <f>'IRA Calculations'!AI4</f>
        <v>1947111447395.4504</v>
      </c>
      <c r="V2" s="7">
        <f>'IRA Calculations'!AJ4</f>
        <v>1962092509768.9438</v>
      </c>
      <c r="W2" s="7">
        <f>'IRA Calculations'!AK4</f>
        <v>1971030202218.947</v>
      </c>
      <c r="X2" s="7">
        <f>'IRA Calculations'!AL4</f>
        <v>1980451471594.3606</v>
      </c>
      <c r="Y2" s="7">
        <f>'IRA Calculations'!AM4</f>
        <v>1989830868871.8474</v>
      </c>
      <c r="Z2" s="7">
        <f>'IRA Calculations'!AN4</f>
        <v>1999618921506.7771</v>
      </c>
      <c r="AA2" s="7">
        <f>'IRA Calculations'!AO4</f>
        <v>2009310284694.5852</v>
      </c>
      <c r="AB2" s="7">
        <f>'IRA Calculations'!AP4</f>
        <v>2019496015236.9636</v>
      </c>
      <c r="AC2" s="7">
        <f>'IRA Calculations'!AQ4</f>
        <v>2029715149025.2129</v>
      </c>
      <c r="AD2" s="7">
        <f>'IRA Calculations'!AR4</f>
        <v>2040481202244.6621</v>
      </c>
      <c r="AE2" s="7">
        <f>'IRA Calculations'!AS4</f>
        <v>2051345241487.2554</v>
      </c>
      <c r="AF2" s="7">
        <f>'IRA Calculations'!AT4</f>
        <v>2062870800528.7891</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8654350552229.4531</v>
      </c>
      <c r="C4" s="7">
        <f>'IRA Calculations'!Q6</f>
        <v>8654350552229.4531</v>
      </c>
      <c r="D4" s="7">
        <f>'IRA Calculations'!R6</f>
        <v>8705131313897.1201</v>
      </c>
      <c r="E4" s="7">
        <f>'IRA Calculations'!S6</f>
        <v>8506119217986.8525</v>
      </c>
      <c r="F4" s="7">
        <f>'IRA Calculations'!T6</f>
        <v>8297172194798.8994</v>
      </c>
      <c r="G4" s="7">
        <f>'IRA Calculations'!U6</f>
        <v>8087504607079.2549</v>
      </c>
      <c r="H4" s="7">
        <f>'IRA Calculations'!V6</f>
        <v>7876574375907.9688</v>
      </c>
      <c r="I4" s="7">
        <f>'IRA Calculations'!W6</f>
        <v>7663512570465.9404</v>
      </c>
      <c r="J4" s="7">
        <f>'IRA Calculations'!X6</f>
        <v>7449017282986.3008</v>
      </c>
      <c r="K4" s="7">
        <f>'IRA Calculations'!Y6</f>
        <v>7226199485159.4395</v>
      </c>
      <c r="L4" s="7">
        <f>'IRA Calculations'!Z6</f>
        <v>7007173077283.6484</v>
      </c>
      <c r="M4" s="7">
        <f>'IRA Calculations'!AA6</f>
        <v>6787772910627.0371</v>
      </c>
      <c r="N4" s="7">
        <f>'IRA Calculations'!AB6</f>
        <v>6570099403547.7656</v>
      </c>
      <c r="O4" s="7">
        <f>'IRA Calculations'!AC6</f>
        <v>6593891138606.1211</v>
      </c>
      <c r="P4" s="7">
        <f>'IRA Calculations'!AD6</f>
        <v>6621394450905.0352</v>
      </c>
      <c r="Q4" s="7">
        <f>'IRA Calculations'!AE6</f>
        <v>6649983562691.4492</v>
      </c>
      <c r="R4" s="7">
        <f>'IRA Calculations'!AF6</f>
        <v>6691094102761.334</v>
      </c>
      <c r="S4" s="7">
        <f>'IRA Calculations'!AG6</f>
        <v>6736770207933.9219</v>
      </c>
      <c r="T4" s="7">
        <f>'IRA Calculations'!AH6</f>
        <v>6790458530461.8242</v>
      </c>
      <c r="U4" s="7">
        <f>'IRA Calculations'!AI6</f>
        <v>6848480445103.0156</v>
      </c>
      <c r="V4" s="7">
        <f>'IRA Calculations'!AJ6</f>
        <v>6912916353979.082</v>
      </c>
      <c r="W4" s="7">
        <f>'IRA Calculations'!AK6</f>
        <v>6930923441879.8965</v>
      </c>
      <c r="X4" s="7">
        <f>'IRA Calculations'!AL6</f>
        <v>6956194737561.6289</v>
      </c>
      <c r="Y4" s="7">
        <f>'IRA Calculations'!AM6</f>
        <v>6984056211372.3164</v>
      </c>
      <c r="Z4" s="7">
        <f>'IRA Calculations'!AN6</f>
        <v>7018116911050.2051</v>
      </c>
      <c r="AA4" s="7">
        <f>'IRA Calculations'!AO6</f>
        <v>7053695596600.2578</v>
      </c>
      <c r="AB4" s="7">
        <f>'IRA Calculations'!AP6</f>
        <v>7094045850412.1582</v>
      </c>
      <c r="AC4" s="7">
        <f>'IRA Calculations'!AQ6</f>
        <v>7134141446598.2168</v>
      </c>
      <c r="AD4" s="7">
        <f>'IRA Calculations'!AR6</f>
        <v>7177443545882.9277</v>
      </c>
      <c r="AE4" s="7">
        <f>'IRA Calculations'!AS6</f>
        <v>7218995417528.3848</v>
      </c>
      <c r="AF4" s="7">
        <f>'IRA Calculations'!AT6</f>
        <v>7262596066584.4688</v>
      </c>
    </row>
    <row r="5" spans="1:34" x14ac:dyDescent="0.2">
      <c r="A5" s="1" t="s">
        <v>79</v>
      </c>
      <c r="B5" s="7">
        <f>'IRA Calculations'!P7</f>
        <v>228800656663.15134</v>
      </c>
      <c r="C5" s="7">
        <f>'IRA Calculations'!Q7</f>
        <v>228800656663.15134</v>
      </c>
      <c r="D5" s="7">
        <f>'IRA Calculations'!R7</f>
        <v>230245437214.4126</v>
      </c>
      <c r="E5" s="7">
        <f>'IRA Calculations'!S7</f>
        <v>231318070556.15622</v>
      </c>
      <c r="F5" s="7">
        <f>'IRA Calculations'!T7</f>
        <v>231902793364.57159</v>
      </c>
      <c r="G5" s="7">
        <f>'IRA Calculations'!U7</f>
        <v>232092485553.92871</v>
      </c>
      <c r="H5" s="7">
        <f>'IRA Calculations'!V7</f>
        <v>231704142127.54062</v>
      </c>
      <c r="I5" s="7">
        <f>'IRA Calculations'!W7</f>
        <v>230529178655.28931</v>
      </c>
      <c r="J5" s="7">
        <f>'IRA Calculations'!X7</f>
        <v>228308956706.49261</v>
      </c>
      <c r="K5" s="7">
        <f>'IRA Calculations'!Y7</f>
        <v>224679495450.14124</v>
      </c>
      <c r="L5" s="7">
        <f>'IRA Calculations'!Z7</f>
        <v>219843358998.03342</v>
      </c>
      <c r="M5" s="7">
        <f>'IRA Calculations'!AA7</f>
        <v>213733008307.61505</v>
      </c>
      <c r="N5" s="7">
        <f>'IRA Calculations'!AB7</f>
        <v>206537356627.74515</v>
      </c>
      <c r="O5" s="7">
        <f>'IRA Calculations'!AC7</f>
        <v>198303784883.41168</v>
      </c>
      <c r="P5" s="7">
        <f>'IRA Calculations'!AD7</f>
        <v>189168910247.80902</v>
      </c>
      <c r="Q5" s="7">
        <f>'IRA Calculations'!AE7</f>
        <v>179228096444.51611</v>
      </c>
      <c r="R5" s="7">
        <f>'IRA Calculations'!AF7</f>
        <v>168917948101.98669</v>
      </c>
      <c r="S5" s="7">
        <f>'IRA Calculations'!AG7</f>
        <v>158276622315.06262</v>
      </c>
      <c r="T5" s="7">
        <f>'IRA Calculations'!AH7</f>
        <v>147536183152.26749</v>
      </c>
      <c r="U5" s="7">
        <f>'IRA Calculations'!AI7</f>
        <v>136804482521.75681</v>
      </c>
      <c r="V5" s="7">
        <f>'IRA Calculations'!AJ7</f>
        <v>126280756834.29399</v>
      </c>
      <c r="W5" s="7">
        <f>'IRA Calculations'!AK7</f>
        <v>115576351262.26826</v>
      </c>
      <c r="X5" s="7">
        <f>'IRA Calculations'!AL7</f>
        <v>105504512927.6635</v>
      </c>
      <c r="Y5" s="7">
        <f>'IRA Calculations'!AM7</f>
        <v>96097609942.945374</v>
      </c>
      <c r="Z5" s="7">
        <f>'IRA Calculations'!AN7</f>
        <v>87486234752.273895</v>
      </c>
      <c r="AA5" s="7">
        <f>'IRA Calculations'!AO7</f>
        <v>79712898244.388901</v>
      </c>
      <c r="AB5" s="7">
        <f>'IRA Calculations'!AP7</f>
        <v>72876115576.417816</v>
      </c>
      <c r="AC5" s="7">
        <f>'IRA Calculations'!AQ7</f>
        <v>66973526398.517059</v>
      </c>
      <c r="AD5" s="7">
        <f>'IRA Calculations'!AR7</f>
        <v>62033885615.300102</v>
      </c>
      <c r="AE5" s="7">
        <f>'IRA Calculations'!AS7</f>
        <v>57988642102.049614</v>
      </c>
      <c r="AF5" s="7">
        <f>'IRA Calculations'!AT7</f>
        <v>54795806547.647957</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6549111134681.4541</v>
      </c>
      <c r="C7" s="7">
        <f>'IRA Calculations'!Q9</f>
        <v>6549111134681.4541</v>
      </c>
      <c r="D7" s="7">
        <f>'IRA Calculations'!R9</f>
        <v>6580092882804.0029</v>
      </c>
      <c r="E7" s="7">
        <f>'IRA Calculations'!S9</f>
        <v>6606202557898.6113</v>
      </c>
      <c r="F7" s="7">
        <f>'IRA Calculations'!T9</f>
        <v>6628504021594.0801</v>
      </c>
      <c r="G7" s="7">
        <f>'IRA Calculations'!U9</f>
        <v>6652706128061.8906</v>
      </c>
      <c r="H7" s="7">
        <f>'IRA Calculations'!V9</f>
        <v>6678170737490.6152</v>
      </c>
      <c r="I7" s="7">
        <f>'IRA Calculations'!W9</f>
        <v>6705432313648.8086</v>
      </c>
      <c r="J7" s="7">
        <f>'IRA Calculations'!X9</f>
        <v>6733835534828.9297</v>
      </c>
      <c r="K7" s="7">
        <f>'IRA Calculations'!Y9</f>
        <v>6759234153022.4033</v>
      </c>
      <c r="L7" s="7">
        <f>'IRA Calculations'!Z9</f>
        <v>6788962758790.9023</v>
      </c>
      <c r="M7" s="7">
        <f>'IRA Calculations'!AA9</f>
        <v>6820420091436.0918</v>
      </c>
      <c r="N7" s="7">
        <f>'IRA Calculations'!AB9</f>
        <v>6855040201099.8027</v>
      </c>
      <c r="O7" s="7">
        <f>'IRA Calculations'!AC9</f>
        <v>6891666587651.2061</v>
      </c>
      <c r="P7" s="7">
        <f>'IRA Calculations'!AD9</f>
        <v>6931935136707.4492</v>
      </c>
      <c r="Q7" s="7">
        <f>'IRA Calculations'!AE9</f>
        <v>6974592660817.6455</v>
      </c>
      <c r="R7" s="7">
        <f>'IRA Calculations'!AF9</f>
        <v>7027323938519.6377</v>
      </c>
      <c r="S7" s="7">
        <f>'IRA Calculations'!AG9</f>
        <v>7084679721688.7793</v>
      </c>
      <c r="T7" s="7">
        <f>'IRA Calculations'!AH9</f>
        <v>7148284367236.874</v>
      </c>
      <c r="U7" s="7">
        <f>'IRA Calculations'!AI9</f>
        <v>7213523388837.1475</v>
      </c>
      <c r="V7" s="7">
        <f>'IRA Calculations'!AJ9</f>
        <v>7281123339038.792</v>
      </c>
      <c r="W7" s="7">
        <f>'IRA Calculations'!AK9</f>
        <v>7319470972652.3135</v>
      </c>
      <c r="X7" s="7">
        <f>'IRA Calculations'!AL9</f>
        <v>7357505643775.8457</v>
      </c>
      <c r="Y7" s="7">
        <f>'IRA Calculations'!AM9</f>
        <v>7390506091013.0879</v>
      </c>
      <c r="Z7" s="7">
        <f>'IRA Calculations'!AN9</f>
        <v>7421464001029.8154</v>
      </c>
      <c r="AA7" s="7">
        <f>'IRA Calculations'!AO9</f>
        <v>7448303373279.9463</v>
      </c>
      <c r="AB7" s="7">
        <f>'IRA Calculations'!AP9</f>
        <v>7475972140422.1924</v>
      </c>
      <c r="AC7" s="7">
        <f>'IRA Calculations'!AQ9</f>
        <v>7502530879309.5703</v>
      </c>
      <c r="AD7" s="7">
        <f>'IRA Calculations'!AR9</f>
        <v>7531950633635.4844</v>
      </c>
      <c r="AE7" s="7">
        <f>'IRA Calculations'!AS9</f>
        <v>7560850045527.3389</v>
      </c>
      <c r="AF7" s="7">
        <f>'IRA Calculations'!AT9</f>
        <v>7592491899612.5664</v>
      </c>
    </row>
    <row r="8" spans="1:34" x14ac:dyDescent="0.2">
      <c r="A8" s="1" t="s">
        <v>344</v>
      </c>
      <c r="B8" s="7">
        <f>'IRA Calculations'!P10</f>
        <v>534185247.52703547</v>
      </c>
      <c r="C8" s="7">
        <f>'IRA Calculations'!Q10</f>
        <v>534185247.52703547</v>
      </c>
      <c r="D8" s="7">
        <f>'IRA Calculations'!R10</f>
        <v>538081112.52883065</v>
      </c>
      <c r="E8" s="7">
        <f>'IRA Calculations'!S10</f>
        <v>541852213.47180021</v>
      </c>
      <c r="F8" s="7">
        <f>'IRA Calculations'!T10</f>
        <v>545648302.06345201</v>
      </c>
      <c r="G8" s="7">
        <f>'IRA Calculations'!U10</f>
        <v>549555313.71856725</v>
      </c>
      <c r="H8" s="7">
        <f>'IRA Calculations'!V10</f>
        <v>553351287.24903381</v>
      </c>
      <c r="I8" s="7">
        <f>'IRA Calculations'!W10</f>
        <v>557075506.72598505</v>
      </c>
      <c r="J8" s="7">
        <f>'IRA Calculations'!X10</f>
        <v>560657742.57126892</v>
      </c>
      <c r="K8" s="7">
        <f>'IRA Calculations'!Y10</f>
        <v>563859650.76286912</v>
      </c>
      <c r="L8" s="7">
        <f>'IRA Calculations'!Z10</f>
        <v>567031417.27348244</v>
      </c>
      <c r="M8" s="7">
        <f>'IRA Calculations'!AA10</f>
        <v>569967364.27530825</v>
      </c>
      <c r="N8" s="7">
        <f>'IRA Calculations'!AB10</f>
        <v>572716708.82360482</v>
      </c>
      <c r="O8" s="7">
        <f>'IRA Calculations'!AC10</f>
        <v>575247427.58544016</v>
      </c>
      <c r="P8" s="7">
        <f>'IRA Calculations'!AD10</f>
        <v>577704370.0068835</v>
      </c>
      <c r="Q8" s="7">
        <f>'IRA Calculations'!AE10</f>
        <v>580044494.72580874</v>
      </c>
      <c r="R8" s="7">
        <f>'IRA Calculations'!AF10</f>
        <v>582592553.80642474</v>
      </c>
      <c r="S8" s="7">
        <f>'IRA Calculations'!AG10</f>
        <v>585059083.97517633</v>
      </c>
      <c r="T8" s="7">
        <f>'IRA Calculations'!AH10</f>
        <v>587703668.34554172</v>
      </c>
      <c r="U8" s="7">
        <f>'IRA Calculations'!AI10</f>
        <v>590248049.90673494</v>
      </c>
      <c r="V8" s="7">
        <f>'IRA Calculations'!AJ10</f>
        <v>592919207.30680871</v>
      </c>
      <c r="W8" s="7">
        <f>'IRA Calculations'!AK10</f>
        <v>596339800.48909783</v>
      </c>
      <c r="X8" s="7">
        <f>'IRA Calculations'!AL10</f>
        <v>599877057.80934155</v>
      </c>
      <c r="Y8" s="7">
        <f>'IRA Calculations'!AM10</f>
        <v>603271189.57405424</v>
      </c>
      <c r="Z8" s="7">
        <f>'IRA Calculations'!AN10</f>
        <v>606787761.94613588</v>
      </c>
      <c r="AA8" s="7">
        <f>'IRA Calculations'!AO10</f>
        <v>610171047.31302965</v>
      </c>
      <c r="AB8" s="7">
        <f>'IRA Calculations'!AP10</f>
        <v>613693885.12543762</v>
      </c>
      <c r="AC8" s="7">
        <f>'IRA Calculations'!AQ10</f>
        <v>617093062.22869718</v>
      </c>
      <c r="AD8" s="7">
        <f>'IRA Calculations'!AR10</f>
        <v>620643389.59098923</v>
      </c>
      <c r="AE8" s="7">
        <f>'IRA Calculations'!AS10</f>
        <v>624077634.18316805</v>
      </c>
      <c r="AF8" s="7">
        <f>'IRA Calculations'!AT10</f>
        <v>627672785.14371979</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3444476838929.8643</v>
      </c>
      <c r="C10" s="7">
        <f>'IRA Calculations'!Q12</f>
        <v>3444476838929.8643</v>
      </c>
      <c r="D10" s="7">
        <f>'IRA Calculations'!R12</f>
        <v>3475370138845.1797</v>
      </c>
      <c r="E10" s="7">
        <f>'IRA Calculations'!S12</f>
        <v>3505123406777.6147</v>
      </c>
      <c r="F10" s="7">
        <f>'IRA Calculations'!T12</f>
        <v>3533780255590.7456</v>
      </c>
      <c r="G10" s="7">
        <f>'IRA Calculations'!U12</f>
        <v>3565355250247.9858</v>
      </c>
      <c r="H10" s="7">
        <f>'IRA Calculations'!V12</f>
        <v>3599573669286.9995</v>
      </c>
      <c r="I10" s="7">
        <f>'IRA Calculations'!W12</f>
        <v>3636228004628.9761</v>
      </c>
      <c r="J10" s="7">
        <f>'IRA Calculations'!X12</f>
        <v>3675613122767.5469</v>
      </c>
      <c r="K10" s="7">
        <f>'IRA Calculations'!Y12</f>
        <v>3715052276084.9922</v>
      </c>
      <c r="L10" s="7">
        <f>'IRA Calculations'!Z12</f>
        <v>3758622492454.376</v>
      </c>
      <c r="M10" s="7">
        <f>'IRA Calculations'!AA12</f>
        <v>3802975705377.2832</v>
      </c>
      <c r="N10" s="7">
        <f>'IRA Calculations'!AB12</f>
        <v>3847809694832.3057</v>
      </c>
      <c r="O10" s="7">
        <f>'IRA Calculations'!AC12</f>
        <v>3891237354018.3159</v>
      </c>
      <c r="P10" s="7">
        <f>'IRA Calculations'!AD12</f>
        <v>3932999708295.3984</v>
      </c>
      <c r="Q10" s="7">
        <f>'IRA Calculations'!AE12</f>
        <v>3971396511551.897</v>
      </c>
      <c r="R10" s="7">
        <f>'IRA Calculations'!AF12</f>
        <v>4010601010623.5356</v>
      </c>
      <c r="S10" s="7">
        <f>'IRA Calculations'!AG12</f>
        <v>4047257821349.1919</v>
      </c>
      <c r="T10" s="7">
        <f>'IRA Calculations'!AH12</f>
        <v>4083253530124.3101</v>
      </c>
      <c r="U10" s="7">
        <f>'IRA Calculations'!AI12</f>
        <v>4118077133348.207</v>
      </c>
      <c r="V10" s="7">
        <f>'IRA Calculations'!AJ12</f>
        <v>4153337639861.0171</v>
      </c>
      <c r="W10" s="7">
        <f>'IRA Calculations'!AK12</f>
        <v>4168199068572.7168</v>
      </c>
      <c r="X10" s="7">
        <f>'IRA Calculations'!AL12</f>
        <v>4185146776349.6431</v>
      </c>
      <c r="Y10" s="7">
        <f>'IRA Calculations'!AM12</f>
        <v>4202481996005.2739</v>
      </c>
      <c r="Z10" s="7">
        <f>'IRA Calculations'!AN12</f>
        <v>4222101886862.0752</v>
      </c>
      <c r="AA10" s="7">
        <f>'IRA Calculations'!AO12</f>
        <v>4242077748875.2305</v>
      </c>
      <c r="AB10" s="7">
        <f>'IRA Calculations'!AP12</f>
        <v>4263927070558.2686</v>
      </c>
      <c r="AC10" s="7">
        <f>'IRA Calculations'!AQ12</f>
        <v>4285436604572.1255</v>
      </c>
      <c r="AD10" s="7">
        <f>'IRA Calculations'!AR12</f>
        <v>4308193589075.9526</v>
      </c>
      <c r="AE10" s="7">
        <f>'IRA Calculations'!AS12</f>
        <v>4329953252577.0264</v>
      </c>
      <c r="AF10" s="7">
        <f>'IRA Calculations'!AT12</f>
        <v>4352468030535.397</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251843170838.25693</v>
      </c>
      <c r="C2" s="7">
        <f>'IRA Calculations'!P17</f>
        <v>251843170838.25693</v>
      </c>
      <c r="D2" s="7">
        <f>'IRA Calculations'!Q17</f>
        <v>251843170838.25693</v>
      </c>
      <c r="E2" s="7">
        <f>'IRA Calculations'!R17</f>
        <v>246894773163.07123</v>
      </c>
      <c r="F2" s="7">
        <f>'IRA Calculations'!S17</f>
        <v>301787067964.9303</v>
      </c>
      <c r="G2" s="7">
        <f>'IRA Calculations'!T17</f>
        <v>357078872220.17822</v>
      </c>
      <c r="H2" s="7">
        <f>'IRA Calculations'!U17</f>
        <v>412967373324.02673</v>
      </c>
      <c r="I2" s="7">
        <f>'IRA Calculations'!V17</f>
        <v>469244234607.89679</v>
      </c>
      <c r="J2" s="7">
        <f>'IRA Calculations'!W17</f>
        <v>526204944254.17004</v>
      </c>
      <c r="K2" s="7">
        <f>'IRA Calculations'!X17</f>
        <v>583556022459.95312</v>
      </c>
      <c r="L2" s="7">
        <f>'IRA Calculations'!Y17</f>
        <v>641527923131.25256</v>
      </c>
      <c r="M2" s="7">
        <f>'IRA Calculations'!Z17</f>
        <v>699910851215.10339</v>
      </c>
      <c r="N2" s="7">
        <f>'IRA Calculations'!AA17</f>
        <v>758673990115.25452</v>
      </c>
      <c r="O2" s="7">
        <f>'IRA Calculations'!AB17</f>
        <v>817739134905.34155</v>
      </c>
      <c r="P2" s="7">
        <f>'IRA Calculations'!AC17</f>
        <v>817538530615.03479</v>
      </c>
      <c r="Q2" s="7">
        <f>'IRA Calculations'!AD17</f>
        <v>817653317108.93237</v>
      </c>
      <c r="R2" s="7">
        <f>'IRA Calculations'!AE17</f>
        <v>817794682158.64368</v>
      </c>
      <c r="S2" s="7">
        <f>'IRA Calculations'!AF17</f>
        <v>818197554247.52588</v>
      </c>
      <c r="T2" s="7">
        <f>'IRA Calculations'!AG17</f>
        <v>818589937447.32031</v>
      </c>
      <c r="U2" s="7">
        <f>'IRA Calculations'!AH17</f>
        <v>819210477311.91248</v>
      </c>
      <c r="V2" s="7">
        <f>'IRA Calculations'!AI17</f>
        <v>819793736589.03564</v>
      </c>
      <c r="W2" s="7">
        <f>'IRA Calculations'!AJ17</f>
        <v>820578626526.81458</v>
      </c>
      <c r="X2" s="7">
        <f>'IRA Calculations'!AK17</f>
        <v>821297135858.76611</v>
      </c>
      <c r="Y2" s="7">
        <f>'IRA Calculations'!AL17</f>
        <v>822209837457.36255</v>
      </c>
      <c r="Z2" s="7">
        <f>'IRA Calculations'!AM17</f>
        <v>823182144827.67725</v>
      </c>
      <c r="AA2" s="7">
        <f>'IRA Calculations'!AN17</f>
        <v>824083870076.9845</v>
      </c>
      <c r="AB2" s="7">
        <f>'IRA Calculations'!AO17</f>
        <v>825155922940.51245</v>
      </c>
      <c r="AC2" s="7">
        <f>'IRA Calculations'!AP17</f>
        <v>826264516131.24609</v>
      </c>
      <c r="AD2" s="7">
        <f>'IRA Calculations'!AQ17</f>
        <v>827277210479.19751</v>
      </c>
      <c r="AE2" s="7">
        <f>'IRA Calculations'!AR17</f>
        <v>828432099307.03333</v>
      </c>
      <c r="AF2" s="7">
        <f>'IRA Calculations'!AS17</f>
        <v>829596575812.33032</v>
      </c>
      <c r="AG2" s="7">
        <f>'IRA Calculations'!AT17</f>
        <v>830642446043.15625</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709232733233.80432</v>
      </c>
      <c r="C2" s="7">
        <f>'IRA Calculations'!P30</f>
        <v>709232733233.80432</v>
      </c>
      <c r="D2" s="7">
        <f>'IRA Calculations'!Q30</f>
        <v>709232733233.80432</v>
      </c>
      <c r="E2" s="7">
        <f>'IRA Calculations'!R30</f>
        <v>712880811046.72192</v>
      </c>
      <c r="F2" s="7">
        <f>'IRA Calculations'!S30</f>
        <v>717064560176.11462</v>
      </c>
      <c r="G2" s="7">
        <f>'IRA Calculations'!T30</f>
        <v>721693562240.80066</v>
      </c>
      <c r="H2" s="7">
        <f>'IRA Calculations'!U30</f>
        <v>728699592312.0498</v>
      </c>
      <c r="I2" s="7">
        <f>'IRA Calculations'!V30</f>
        <v>737553367233.80139</v>
      </c>
      <c r="J2" s="7">
        <f>'IRA Calculations'!W30</f>
        <v>747585326873.66602</v>
      </c>
      <c r="K2" s="7">
        <f>'IRA Calculations'!X30</f>
        <v>757327182053.9176</v>
      </c>
      <c r="L2" s="7">
        <f>'IRA Calculations'!Y30</f>
        <v>767340365284.84668</v>
      </c>
      <c r="M2" s="7">
        <f>'IRA Calculations'!Z30</f>
        <v>777745788305.27087</v>
      </c>
      <c r="N2" s="7">
        <f>'IRA Calculations'!AA30</f>
        <v>789410063248.00293</v>
      </c>
      <c r="O2" s="7">
        <f>'IRA Calculations'!AB30</f>
        <v>801977897082.5708</v>
      </c>
      <c r="P2" s="7">
        <f>'IRA Calculations'!AC30</f>
        <v>815444414092.76013</v>
      </c>
      <c r="Q2" s="7">
        <f>'IRA Calculations'!AD30</f>
        <v>829019885458.82959</v>
      </c>
      <c r="R2" s="7">
        <f>'IRA Calculations'!AE30</f>
        <v>842525089308.25623</v>
      </c>
      <c r="S2" s="7">
        <f>'IRA Calculations'!AF30</f>
        <v>853065233272.14197</v>
      </c>
      <c r="T2" s="7">
        <f>'IRA Calculations'!AG30</f>
        <v>863465727588.21228</v>
      </c>
      <c r="U2" s="7">
        <f>'IRA Calculations'!AH30</f>
        <v>873797038744.04419</v>
      </c>
      <c r="V2" s="7">
        <f>'IRA Calculations'!AI30</f>
        <v>884089573418.849</v>
      </c>
      <c r="W2" s="7">
        <f>'IRA Calculations'!AJ30</f>
        <v>894363026257.16589</v>
      </c>
      <c r="X2" s="7">
        <f>'IRA Calculations'!AK30</f>
        <v>904186965508.59534</v>
      </c>
      <c r="Y2" s="7">
        <f>'IRA Calculations'!AL30</f>
        <v>914355244744.5</v>
      </c>
      <c r="Z2" s="7">
        <f>'IRA Calculations'!AM30</f>
        <v>924944970069.03943</v>
      </c>
      <c r="AA2" s="7">
        <f>'IRA Calculations'!AN30</f>
        <v>936017968128.14856</v>
      </c>
      <c r="AB2" s="7">
        <f>'IRA Calculations'!AO30</f>
        <v>947563700473.9646</v>
      </c>
      <c r="AC2" s="7">
        <f>'IRA Calculations'!AP30</f>
        <v>959548577546.4397</v>
      </c>
      <c r="AD2" s="7">
        <f>'IRA Calculations'!AQ30</f>
        <v>971917204635.56519</v>
      </c>
      <c r="AE2" s="7">
        <f>'IRA Calculations'!AR30</f>
        <v>984609301985.97534</v>
      </c>
      <c r="AF2" s="7">
        <f>'IRA Calculations'!AS30</f>
        <v>997590524378.72925</v>
      </c>
      <c r="AG2" s="7">
        <f>'IRA Calculations'!AT30</f>
        <v>1010848640750.0588</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3032065549757.8145</v>
      </c>
      <c r="C2" s="7">
        <f>'IRA Calculations'!P43</f>
        <v>3032065549757.8145</v>
      </c>
      <c r="D2" s="7">
        <f>'IRA Calculations'!Q43</f>
        <v>3032065549757.8145</v>
      </c>
      <c r="E2" s="7">
        <f>'IRA Calculations'!R43</f>
        <v>3028352153784.335</v>
      </c>
      <c r="F2" s="7">
        <f>'IRA Calculations'!S43</f>
        <v>3024928043210.6704</v>
      </c>
      <c r="G2" s="7">
        <f>'IRA Calculations'!T43</f>
        <v>3022705802719.3374</v>
      </c>
      <c r="H2" s="7">
        <f>'IRA Calculations'!U43</f>
        <v>3022341631792.9917</v>
      </c>
      <c r="I2" s="7">
        <f>'IRA Calculations'!V43</f>
        <v>3024755770345.9902</v>
      </c>
      <c r="J2" s="7">
        <f>'IRA Calculations'!W43</f>
        <v>3030175214521.293</v>
      </c>
      <c r="K2" s="7">
        <f>'IRA Calculations'!X43</f>
        <v>3038723235029.9199</v>
      </c>
      <c r="L2" s="7">
        <f>'IRA Calculations'!Y43</f>
        <v>3049933251941.1147</v>
      </c>
      <c r="M2" s="7">
        <f>'IRA Calculations'!Z43</f>
        <v>3064208727217.7539</v>
      </c>
      <c r="N2" s="7">
        <f>'IRA Calculations'!AA43</f>
        <v>3081998098220.4595</v>
      </c>
      <c r="O2" s="7">
        <f>'IRA Calculations'!AB43</f>
        <v>3102630156448.6294</v>
      </c>
      <c r="P2" s="7">
        <f>'IRA Calculations'!AC43</f>
        <v>3125425615996.1265</v>
      </c>
      <c r="Q2" s="7">
        <f>'IRA Calculations'!AD43</f>
        <v>3150639215941.3081</v>
      </c>
      <c r="R2" s="7">
        <f>'IRA Calculations'!AE43</f>
        <v>3178110338934.4829</v>
      </c>
      <c r="S2" s="7">
        <f>'IRA Calculations'!AF43</f>
        <v>3207568261156.2148</v>
      </c>
      <c r="T2" s="7">
        <f>'IRA Calculations'!AG43</f>
        <v>3238041167258.1104</v>
      </c>
      <c r="U2" s="7">
        <f>'IRA Calculations'!AH43</f>
        <v>3269013586538.5405</v>
      </c>
      <c r="V2" s="7">
        <f>'IRA Calculations'!AI43</f>
        <v>3300222017971.4287</v>
      </c>
      <c r="W2" s="7">
        <f>'IRA Calculations'!AJ43</f>
        <v>3331528468585.1074</v>
      </c>
      <c r="X2" s="7">
        <f>'IRA Calculations'!AK43</f>
        <v>3359563248230.4297</v>
      </c>
      <c r="Y2" s="7">
        <f>'IRA Calculations'!AL43</f>
        <v>3387912389754.1943</v>
      </c>
      <c r="Z2" s="7">
        <f>'IRA Calculations'!AM43</f>
        <v>3416544657722.9844</v>
      </c>
      <c r="AA2" s="7">
        <f>'IRA Calculations'!AN43</f>
        <v>3445455380369.9521</v>
      </c>
      <c r="AB2" s="7">
        <f>'IRA Calculations'!AO43</f>
        <v>3474664932643.4492</v>
      </c>
      <c r="AC2" s="7">
        <f>'IRA Calculations'!AP43</f>
        <v>3504182464462.1367</v>
      </c>
      <c r="AD2" s="7">
        <f>'IRA Calculations'!AQ43</f>
        <v>3533993961753.1323</v>
      </c>
      <c r="AE2" s="7">
        <f>'IRA Calculations'!AR43</f>
        <v>3564125441163.6133</v>
      </c>
      <c r="AF2" s="7">
        <f>'IRA Calculations'!AS43</f>
        <v>3594546072818.5259</v>
      </c>
      <c r="AG2" s="7">
        <f>'IRA Calculations'!AT43</f>
        <v>3625230126944.9971</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3273399270315.0425</v>
      </c>
      <c r="C4" s="7">
        <f>'IRA Calculations'!P45</f>
        <v>3273399270315.0425</v>
      </c>
      <c r="D4" s="7">
        <f>'IRA Calculations'!Q45</f>
        <v>3273399270315.0425</v>
      </c>
      <c r="E4" s="7">
        <f>'IRA Calculations'!R45</f>
        <v>3293946134089.7231</v>
      </c>
      <c r="F4" s="7">
        <f>'IRA Calculations'!S45</f>
        <v>3314914579177.2852</v>
      </c>
      <c r="G4" s="7">
        <f>'IRA Calculations'!T45</f>
        <v>3336967958880.9033</v>
      </c>
      <c r="H4" s="7">
        <f>'IRA Calculations'!U45</f>
        <v>3360541461117.9072</v>
      </c>
      <c r="I4" s="7">
        <f>'IRA Calculations'!V45</f>
        <v>3386370169594.6284</v>
      </c>
      <c r="J4" s="7">
        <f>'IRA Calculations'!W45</f>
        <v>3414218091865.1196</v>
      </c>
      <c r="K4" s="7">
        <f>'IRA Calculations'!X45</f>
        <v>3443570160354.084</v>
      </c>
      <c r="L4" s="7">
        <f>'IRA Calculations'!Y45</f>
        <v>3473499976649.7368</v>
      </c>
      <c r="M4" s="7">
        <f>'IRA Calculations'!Z45</f>
        <v>3504368490023.8901</v>
      </c>
      <c r="N4" s="7">
        <f>'IRA Calculations'!AA45</f>
        <v>3536112538803.644</v>
      </c>
      <c r="O4" s="7">
        <f>'IRA Calculations'!AB45</f>
        <v>3567956098802.1948</v>
      </c>
      <c r="P4" s="7">
        <f>'IRA Calculations'!AC45</f>
        <v>3599655233225.0024</v>
      </c>
      <c r="Q4" s="7">
        <f>'IRA Calculations'!AD45</f>
        <v>3632168782045.5601</v>
      </c>
      <c r="R4" s="7">
        <f>'IRA Calculations'!AE45</f>
        <v>3665787994524.8325</v>
      </c>
      <c r="S4" s="7">
        <f>'IRA Calculations'!AF45</f>
        <v>3700478968204.5073</v>
      </c>
      <c r="T4" s="7">
        <f>'IRA Calculations'!AG45</f>
        <v>3735458089965.1211</v>
      </c>
      <c r="U4" s="7">
        <f>'IRA Calculations'!AH45</f>
        <v>3770513345697.4668</v>
      </c>
      <c r="V4" s="7">
        <f>'IRA Calculations'!AI45</f>
        <v>3805413239380.0049</v>
      </c>
      <c r="W4" s="7">
        <f>'IRA Calculations'!AJ45</f>
        <v>3840103936338.353</v>
      </c>
      <c r="X4" s="7">
        <f>'IRA Calculations'!AK45</f>
        <v>3870903934831.6416</v>
      </c>
      <c r="Y4" s="7">
        <f>'IRA Calculations'!AL45</f>
        <v>3901855148290.3418</v>
      </c>
      <c r="Z4" s="7">
        <f>'IRA Calculations'!AM45</f>
        <v>3933074755642.3384</v>
      </c>
      <c r="AA4" s="7">
        <f>'IRA Calculations'!AN45</f>
        <v>3964656598282.1465</v>
      </c>
      <c r="AB4" s="7">
        <f>'IRA Calculations'!AO45</f>
        <v>3996645460584.394</v>
      </c>
      <c r="AC4" s="7">
        <f>'IRA Calculations'!AP45</f>
        <v>4029046133033.0688</v>
      </c>
      <c r="AD4" s="7">
        <f>'IRA Calculations'!AQ45</f>
        <v>4061904309806.9585</v>
      </c>
      <c r="AE4" s="7">
        <f>'IRA Calculations'!AR45</f>
        <v>4095186686795.2295</v>
      </c>
      <c r="AF4" s="7">
        <f>'IRA Calculations'!AS45</f>
        <v>4128931255097.6309</v>
      </c>
      <c r="AG4" s="7">
        <f>'IRA Calculations'!AT45</f>
        <v>4163161550806.7686</v>
      </c>
    </row>
    <row r="5" spans="1:35" x14ac:dyDescent="0.2">
      <c r="A5" s="1" t="s">
        <v>79</v>
      </c>
      <c r="B5" s="7">
        <f>'IRA Calculations'!O46</f>
        <v>2501555516.0550518</v>
      </c>
      <c r="C5" s="7">
        <f>'IRA Calculations'!P46</f>
        <v>2501555516.0550518</v>
      </c>
      <c r="D5" s="7">
        <f>'IRA Calculations'!Q46</f>
        <v>2501555516.0550518</v>
      </c>
      <c r="E5" s="7">
        <f>'IRA Calculations'!R46</f>
        <v>2406361406.3451657</v>
      </c>
      <c r="F5" s="7">
        <f>'IRA Calculations'!S46</f>
        <v>2289850828.1196966</v>
      </c>
      <c r="G5" s="7">
        <f>'IRA Calculations'!T46</f>
        <v>2163320582.2275791</v>
      </c>
      <c r="H5" s="7">
        <f>'IRA Calculations'!U46</f>
        <v>2038198485.9519503</v>
      </c>
      <c r="I5" s="7">
        <f>'IRA Calculations'!V46</f>
        <v>1924730425.3209555</v>
      </c>
      <c r="J5" s="7">
        <f>'IRA Calculations'!W46</f>
        <v>1829755154.3822193</v>
      </c>
      <c r="K5" s="7">
        <f>'IRA Calculations'!X46</f>
        <v>1756501817.141679</v>
      </c>
      <c r="L5" s="7">
        <f>'IRA Calculations'!Y46</f>
        <v>1704826930.7901483</v>
      </c>
      <c r="M5" s="7">
        <f>'IRA Calculations'!Z46</f>
        <v>1672924622.3628981</v>
      </c>
      <c r="N5" s="7">
        <f>'IRA Calculations'!AA46</f>
        <v>1657267438.4171493</v>
      </c>
      <c r="O5" s="7">
        <f>'IRA Calculations'!AB46</f>
        <v>1653378619.2811525</v>
      </c>
      <c r="P5" s="7">
        <f>'IRA Calculations'!AC46</f>
        <v>1657283390.642411</v>
      </c>
      <c r="Q5" s="7">
        <f>'IRA Calculations'!AD46</f>
        <v>1666440840.1168501</v>
      </c>
      <c r="R5" s="7">
        <f>'IRA Calculations'!AE46</f>
        <v>1678839639.4989905</v>
      </c>
      <c r="S5" s="7">
        <f>'IRA Calculations'!AF46</f>
        <v>1693104976.0848193</v>
      </c>
      <c r="T5" s="7">
        <f>'IRA Calculations'!AG46</f>
        <v>1708130906.427933</v>
      </c>
      <c r="U5" s="7">
        <f>'IRA Calculations'!AH46</f>
        <v>1723472936.9923174</v>
      </c>
      <c r="V5" s="7">
        <f>'IRA Calculations'!AI46</f>
        <v>1738844104.4395926</v>
      </c>
      <c r="W5" s="7">
        <f>'IRA Calculations'!AJ46</f>
        <v>1754129166.4661133</v>
      </c>
      <c r="X5" s="7">
        <f>'IRA Calculations'!AK46</f>
        <v>1767852912.454339</v>
      </c>
      <c r="Y5" s="7">
        <f>'IRA Calculations'!AL46</f>
        <v>1781680035.3773575</v>
      </c>
      <c r="Z5" s="7">
        <f>'IRA Calculations'!AM46</f>
        <v>1795671427.1272767</v>
      </c>
      <c r="AA5" s="7">
        <f>'IRA Calculations'!AN46</f>
        <v>1809875487.631496</v>
      </c>
      <c r="AB5" s="7">
        <f>'IRA Calculations'!AO46</f>
        <v>1824315898.8642561</v>
      </c>
      <c r="AC5" s="7">
        <f>'IRA Calculations'!AP46</f>
        <v>1838980071.6481261</v>
      </c>
      <c r="AD5" s="7">
        <f>'IRA Calculations'!AQ46</f>
        <v>1853881630.6123233</v>
      </c>
      <c r="AE5" s="7">
        <f>'IRA Calculations'!AR46</f>
        <v>1868998053.7718532</v>
      </c>
      <c r="AF5" s="7">
        <f>'IRA Calculations'!AS46</f>
        <v>1884337925.0228333</v>
      </c>
      <c r="AG5" s="7">
        <f>'IRA Calculations'!AT46</f>
        <v>1899913017.0979445</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755821762375.21558</v>
      </c>
      <c r="C10" s="7">
        <f>'IRA Calculations'!P51</f>
        <v>755821762375.21558</v>
      </c>
      <c r="D10" s="7">
        <f>'IRA Calculations'!Q51</f>
        <v>755821762375.21558</v>
      </c>
      <c r="E10" s="7">
        <f>'IRA Calculations'!R51</f>
        <v>747100986321.28577</v>
      </c>
      <c r="F10" s="7">
        <f>'IRA Calculations'!S51</f>
        <v>741603825876.90771</v>
      </c>
      <c r="G10" s="7">
        <f>'IRA Calculations'!T51</f>
        <v>738859098375.48987</v>
      </c>
      <c r="H10" s="7">
        <f>'IRA Calculations'!U51</f>
        <v>738315069325.26599</v>
      </c>
      <c r="I10" s="7">
        <f>'IRA Calculations'!V51</f>
        <v>739540535164.47595</v>
      </c>
      <c r="J10" s="7">
        <f>'IRA Calculations'!W51</f>
        <v>742094751271.55261</v>
      </c>
      <c r="K10" s="7">
        <f>'IRA Calculations'!X51</f>
        <v>745626900558.9928</v>
      </c>
      <c r="L10" s="7">
        <f>'IRA Calculations'!Y51</f>
        <v>749770157111.52783</v>
      </c>
      <c r="M10" s="7">
        <f>'IRA Calculations'!Z51</f>
        <v>754495628247.35486</v>
      </c>
      <c r="N10" s="7">
        <f>'IRA Calculations'!AA51</f>
        <v>759699898069.15015</v>
      </c>
      <c r="O10" s="7">
        <f>'IRA Calculations'!AB51</f>
        <v>765137806917.05701</v>
      </c>
      <c r="P10" s="7">
        <f>'IRA Calculations'!AC51</f>
        <v>770677705222.92981</v>
      </c>
      <c r="Q10" s="7">
        <f>'IRA Calculations'!AD51</f>
        <v>776421460879.13074</v>
      </c>
      <c r="R10" s="7">
        <f>'IRA Calculations'!AE51</f>
        <v>782392152731.09448</v>
      </c>
      <c r="S10" s="7">
        <f>'IRA Calculations'!AF51</f>
        <v>788586777235.98328</v>
      </c>
      <c r="T10" s="7">
        <f>'IRA Calculations'!AG51</f>
        <v>794856445485.55566</v>
      </c>
      <c r="U10" s="7">
        <f>'IRA Calculations'!AH51</f>
        <v>801166468079.87537</v>
      </c>
      <c r="V10" s="7">
        <f>'IRA Calculations'!AI51</f>
        <v>807475726728.84656</v>
      </c>
      <c r="W10" s="7">
        <f>'IRA Calculations'!AJ51</f>
        <v>813777966313.91296</v>
      </c>
      <c r="X10" s="7">
        <f>'IRA Calculations'!AK51</f>
        <v>820599039435.06287</v>
      </c>
      <c r="Y10" s="7">
        <f>'IRA Calculations'!AL51</f>
        <v>827432240771.41357</v>
      </c>
      <c r="Z10" s="7">
        <f>'IRA Calculations'!AM51</f>
        <v>834296453146.42297</v>
      </c>
      <c r="AA10" s="7">
        <f>'IRA Calculations'!AN51</f>
        <v>841207953317.25037</v>
      </c>
      <c r="AB10" s="7">
        <f>'IRA Calculations'!AO51</f>
        <v>848175261168.9967</v>
      </c>
      <c r="AC10" s="7">
        <f>'IRA Calculations'!AP51</f>
        <v>855204461570.98145</v>
      </c>
      <c r="AD10" s="7">
        <f>'IRA Calculations'!AQ51</f>
        <v>862305782045.98792</v>
      </c>
      <c r="AE10" s="7">
        <f>'IRA Calculations'!AR51</f>
        <v>869477082505.60425</v>
      </c>
      <c r="AF10" s="7">
        <f>'IRA Calculations'!AS51</f>
        <v>876728871195.74329</v>
      </c>
      <c r="AG10" s="7">
        <f>'IRA Calculations'!AT51</f>
        <v>884067869877.37427</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4364313745657.3267</v>
      </c>
      <c r="C2" s="7">
        <f>'IRA Calculations'!P56</f>
        <v>4364313745657.3267</v>
      </c>
      <c r="D2" s="7">
        <f>'IRA Calculations'!Q56</f>
        <v>4364313745657.3267</v>
      </c>
      <c r="E2" s="7">
        <f>'IRA Calculations'!R56</f>
        <v>4367323846890.7285</v>
      </c>
      <c r="F2" s="7">
        <f>'IRA Calculations'!S56</f>
        <v>4371417460169.5195</v>
      </c>
      <c r="G2" s="7">
        <f>'IRA Calculations'!T56</f>
        <v>4378091135537.5278</v>
      </c>
      <c r="H2" s="7">
        <f>'IRA Calculations'!U56</f>
        <v>4382188066113.0581</v>
      </c>
      <c r="I2" s="7">
        <f>'IRA Calculations'!V56</f>
        <v>4382555456726.2266</v>
      </c>
      <c r="J2" s="7">
        <f>'IRA Calculations'!W56</f>
        <v>4383887178588.6333</v>
      </c>
      <c r="K2" s="7">
        <f>'IRA Calculations'!X56</f>
        <v>4385919368389.2959</v>
      </c>
      <c r="L2" s="7">
        <f>'IRA Calculations'!Y56</f>
        <v>4384579422395.4106</v>
      </c>
      <c r="M2" s="7">
        <f>'IRA Calculations'!Z56</f>
        <v>4378086816140.7451</v>
      </c>
      <c r="N2" s="7">
        <f>'IRA Calculations'!AA56</f>
        <v>4367737057665.0254</v>
      </c>
      <c r="O2" s="7">
        <f>'IRA Calculations'!AB56</f>
        <v>4351480368583.8608</v>
      </c>
      <c r="P2" s="7">
        <f>'IRA Calculations'!AC56</f>
        <v>4335465807609.041</v>
      </c>
      <c r="Q2" s="7">
        <f>'IRA Calculations'!AD56</f>
        <v>4323307707751.7803</v>
      </c>
      <c r="R2" s="7">
        <f>'IRA Calculations'!AE56</f>
        <v>4312302610395.4316</v>
      </c>
      <c r="S2" s="7">
        <f>'IRA Calculations'!AF56</f>
        <v>4298932695130.5864</v>
      </c>
      <c r="T2" s="7">
        <f>'IRA Calculations'!AG56</f>
        <v>4279894763735.4331</v>
      </c>
      <c r="U2" s="7">
        <f>'IRA Calculations'!AH56</f>
        <v>4256449976406.439</v>
      </c>
      <c r="V2" s="7">
        <f>'IRA Calculations'!AI56</f>
        <v>4224384329637.5513</v>
      </c>
      <c r="W2" s="7">
        <f>'IRA Calculations'!AJ56</f>
        <v>4180623518681.5127</v>
      </c>
      <c r="X2" s="7">
        <f>'IRA Calculations'!AK56</f>
        <v>4112526431454.6812</v>
      </c>
      <c r="Y2" s="7">
        <f>'IRA Calculations'!AL56</f>
        <v>4034602923866.9243</v>
      </c>
      <c r="Z2" s="7">
        <f>'IRA Calculations'!AM56</f>
        <v>3949677950527.7378</v>
      </c>
      <c r="AA2" s="7">
        <f>'IRA Calculations'!AN56</f>
        <v>3858038768601.0791</v>
      </c>
      <c r="AB2" s="7">
        <f>'IRA Calculations'!AO56</f>
        <v>3757116373653.5176</v>
      </c>
      <c r="AC2" s="7">
        <f>'IRA Calculations'!AP56</f>
        <v>3643897900037.7051</v>
      </c>
      <c r="AD2" s="7">
        <f>'IRA Calculations'!AQ56</f>
        <v>3515628954810.0776</v>
      </c>
      <c r="AE2" s="7">
        <f>'IRA Calculations'!AR56</f>
        <v>3372347997879.6255</v>
      </c>
      <c r="AF2" s="7">
        <f>'IRA Calculations'!AS56</f>
        <v>3217416522047.2319</v>
      </c>
      <c r="AG2" s="7">
        <f>'IRA Calculations'!AT56</f>
        <v>3052438405728.0903</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1545199754106.7856</v>
      </c>
      <c r="C2" s="7">
        <f>'IRA Calculations'!P69</f>
        <v>1545199754106.7856</v>
      </c>
      <c r="D2" s="7">
        <f>'IRA Calculations'!Q69</f>
        <v>1545199754106.7856</v>
      </c>
      <c r="E2" s="7">
        <f>'IRA Calculations'!R69</f>
        <v>1553293711106.5442</v>
      </c>
      <c r="F2" s="7">
        <f>'IRA Calculations'!S69</f>
        <v>1561460816724.5076</v>
      </c>
      <c r="G2" s="7">
        <f>'IRA Calculations'!T69</f>
        <v>1568520230206.2969</v>
      </c>
      <c r="H2" s="7">
        <f>'IRA Calculations'!U69</f>
        <v>1575636189913.4937</v>
      </c>
      <c r="I2" s="7">
        <f>'IRA Calculations'!V69</f>
        <v>1582467745865.1936</v>
      </c>
      <c r="J2" s="7">
        <f>'IRA Calculations'!W69</f>
        <v>1588892141368.051</v>
      </c>
      <c r="K2" s="7">
        <f>'IRA Calculations'!X69</f>
        <v>1595269554996.6558</v>
      </c>
      <c r="L2" s="7">
        <f>'IRA Calculations'!Y69</f>
        <v>1601009580044.9937</v>
      </c>
      <c r="M2" s="7">
        <f>'IRA Calculations'!Z69</f>
        <v>1607510678559.814</v>
      </c>
      <c r="N2" s="7">
        <f>'IRA Calculations'!AA69</f>
        <v>1614112459492.3635</v>
      </c>
      <c r="O2" s="7">
        <f>'IRA Calculations'!AB69</f>
        <v>1621251212811.3149</v>
      </c>
      <c r="P2" s="7">
        <f>'IRA Calculations'!AC69</f>
        <v>1627719504196.5408</v>
      </c>
      <c r="Q2" s="7">
        <f>'IRA Calculations'!AD69</f>
        <v>1635336872663.7283</v>
      </c>
      <c r="R2" s="7">
        <f>'IRA Calculations'!AE69</f>
        <v>1643968049644.0745</v>
      </c>
      <c r="S2" s="7">
        <f>'IRA Calculations'!AF69</f>
        <v>1654187822661.7576</v>
      </c>
      <c r="T2" s="7">
        <f>'IRA Calculations'!AG69</f>
        <v>1665280517845.4441</v>
      </c>
      <c r="U2" s="7">
        <f>'IRA Calculations'!AH69</f>
        <v>1677468165620.8359</v>
      </c>
      <c r="V2" s="7">
        <f>'IRA Calculations'!AI69</f>
        <v>1689907049179.7529</v>
      </c>
      <c r="W2" s="7">
        <f>'IRA Calculations'!AJ69</f>
        <v>1702645239418.5454</v>
      </c>
      <c r="X2" s="7">
        <f>'IRA Calculations'!AK69</f>
        <v>1710172224338.1499</v>
      </c>
      <c r="Y2" s="7">
        <f>'IRA Calculations'!AL69</f>
        <v>1718068965494.9807</v>
      </c>
      <c r="Z2" s="7">
        <f>'IRA Calculations'!AM69</f>
        <v>1725893314367.521</v>
      </c>
      <c r="AA2" s="7">
        <f>'IRA Calculations'!AN69</f>
        <v>1734217810091.2356</v>
      </c>
      <c r="AB2" s="7">
        <f>'IRA Calculations'!AO69</f>
        <v>1742301468879.6399</v>
      </c>
      <c r="AC2" s="7">
        <f>'IRA Calculations'!AP69</f>
        <v>1750709427273.2173</v>
      </c>
      <c r="AD2" s="7">
        <f>'IRA Calculations'!AQ69</f>
        <v>1759354189553.4297</v>
      </c>
      <c r="AE2" s="7">
        <f>'IRA Calculations'!AR69</f>
        <v>1768334701732.4578</v>
      </c>
      <c r="AF2" s="7">
        <f>'IRA Calculations'!AS69</f>
        <v>1777474821731.1443</v>
      </c>
      <c r="AG2" s="7">
        <f>'IRA Calculations'!AT69</f>
        <v>1787525639619.3494</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7546678196306.7949</v>
      </c>
      <c r="C4" s="7">
        <f>'IRA Calculations'!P71</f>
        <v>7546678196306.7949</v>
      </c>
      <c r="D4" s="7">
        <f>'IRA Calculations'!Q71</f>
        <v>7546678196306.7949</v>
      </c>
      <c r="E4" s="7">
        <f>'IRA Calculations'!R71</f>
        <v>7590959516384.6504</v>
      </c>
      <c r="F4" s="7">
        <f>'IRA Calculations'!S71</f>
        <v>7417419025282.1221</v>
      </c>
      <c r="G4" s="7">
        <f>'IRA Calculations'!T71</f>
        <v>7235215180573.1143</v>
      </c>
      <c r="H4" s="7">
        <f>'IRA Calculations'!U71</f>
        <v>7052382996555.7402</v>
      </c>
      <c r="I4" s="7">
        <f>'IRA Calculations'!V71</f>
        <v>6868449775118.0869</v>
      </c>
      <c r="J4" s="7">
        <f>'IRA Calculations'!W71</f>
        <v>6682657800100.2852</v>
      </c>
      <c r="K4" s="7">
        <f>'IRA Calculations'!X71</f>
        <v>6495615814746.9014</v>
      </c>
      <c r="L4" s="7">
        <f>'IRA Calculations'!Y71</f>
        <v>6301316519096.5879</v>
      </c>
      <c r="M4" s="7">
        <f>'IRA Calculations'!Z71</f>
        <v>6110323352508.7373</v>
      </c>
      <c r="N4" s="7">
        <f>'IRA Calculations'!AA71</f>
        <v>5919004264614.0361</v>
      </c>
      <c r="O4" s="7">
        <f>'IRA Calculations'!AB71</f>
        <v>5729190840732.6133</v>
      </c>
      <c r="P4" s="7">
        <f>'IRA Calculations'!AC71</f>
        <v>5749937466043.6191</v>
      </c>
      <c r="Q4" s="7">
        <f>'IRA Calculations'!AD71</f>
        <v>5773920622954.0996</v>
      </c>
      <c r="R4" s="7">
        <f>'IRA Calculations'!AE71</f>
        <v>5798850607621.1445</v>
      </c>
      <c r="S4" s="7">
        <f>'IRA Calculations'!AF71</f>
        <v>5834699400030.4004</v>
      </c>
      <c r="T4" s="7">
        <f>'IRA Calculations'!AG71</f>
        <v>5874529409794.6094</v>
      </c>
      <c r="U4" s="7">
        <f>'IRA Calculations'!AH71</f>
        <v>5921346151336.6123</v>
      </c>
      <c r="V4" s="7">
        <f>'IRA Calculations'!AI71</f>
        <v>5971941827521.4473</v>
      </c>
      <c r="W4" s="7">
        <f>'IRA Calculations'!AJ71</f>
        <v>6028130569315.4756</v>
      </c>
      <c r="X4" s="7">
        <f>'IRA Calculations'!AK71</f>
        <v>6043832925814.6631</v>
      </c>
      <c r="Y4" s="7">
        <f>'IRA Calculations'!AL71</f>
        <v>6065869742438.0234</v>
      </c>
      <c r="Z4" s="7">
        <f>'IRA Calculations'!AM71</f>
        <v>6090165219684.4268</v>
      </c>
      <c r="AA4" s="7">
        <f>'IRA Calculations'!AN71</f>
        <v>6119866482426.0723</v>
      </c>
      <c r="AB4" s="7">
        <f>'IRA Calculations'!AO71</f>
        <v>6150891443672.2588</v>
      </c>
      <c r="AC4" s="7">
        <f>'IRA Calculations'!AP71</f>
        <v>6186077259039.915</v>
      </c>
      <c r="AD4" s="7">
        <f>'IRA Calculations'!AQ71</f>
        <v>6221041010470.9561</v>
      </c>
      <c r="AE4" s="7">
        <f>'IRA Calculations'!AR71</f>
        <v>6258800863917.3887</v>
      </c>
      <c r="AF4" s="7">
        <f>'IRA Calculations'!AS71</f>
        <v>6295034501770.4014</v>
      </c>
      <c r="AG4" s="7">
        <f>'IRA Calculations'!AT71</f>
        <v>6333054693532.9844</v>
      </c>
    </row>
    <row r="5" spans="1:35" x14ac:dyDescent="0.2">
      <c r="A5" s="1" t="s">
        <v>79</v>
      </c>
      <c r="B5" s="7">
        <f>'IRA Calculations'!O72</f>
        <v>199516406981.65024</v>
      </c>
      <c r="C5" s="7">
        <f>'IRA Calculations'!P72</f>
        <v>199516406981.65024</v>
      </c>
      <c r="D5" s="7">
        <f>'IRA Calculations'!Q72</f>
        <v>199516406981.65024</v>
      </c>
      <c r="E5" s="7">
        <f>'IRA Calculations'!R72</f>
        <v>200776269731.4718</v>
      </c>
      <c r="F5" s="7">
        <f>'IRA Calculations'!S72</f>
        <v>201711616480.3602</v>
      </c>
      <c r="G5" s="7">
        <f>'IRA Calculations'!T72</f>
        <v>202221500479.45645</v>
      </c>
      <c r="H5" s="7">
        <f>'IRA Calculations'!U72</f>
        <v>202386913921.03033</v>
      </c>
      <c r="I5" s="7">
        <f>'IRA Calculations'!V72</f>
        <v>202048274660.82068</v>
      </c>
      <c r="J5" s="7">
        <f>'IRA Calculations'!W72</f>
        <v>201023695038.81638</v>
      </c>
      <c r="K5" s="7">
        <f>'IRA Calculations'!X72</f>
        <v>199087639817.70801</v>
      </c>
      <c r="L5" s="7">
        <f>'IRA Calculations'!Y72</f>
        <v>195922714158.37112</v>
      </c>
      <c r="M5" s="7">
        <f>'IRA Calculations'!Z72</f>
        <v>191705555944.45007</v>
      </c>
      <c r="N5" s="7">
        <f>'IRA Calculations'!AA72</f>
        <v>186377270471.27966</v>
      </c>
      <c r="O5" s="7">
        <f>'IRA Calculations'!AB72</f>
        <v>180102591936.71262</v>
      </c>
      <c r="P5" s="7">
        <f>'IRA Calculations'!AC72</f>
        <v>172922836970.04074</v>
      </c>
      <c r="Q5" s="7">
        <f>'IRA Calculations'!AD72</f>
        <v>164957137080.43558</v>
      </c>
      <c r="R5" s="7">
        <f>'IRA Calculations'!AE72</f>
        <v>156288650366.14017</v>
      </c>
      <c r="S5" s="7">
        <f>'IRA Calculations'!AF72</f>
        <v>147298100326.86407</v>
      </c>
      <c r="T5" s="7">
        <f>'IRA Calculations'!AG72</f>
        <v>138018760321.93567</v>
      </c>
      <c r="U5" s="7">
        <f>'IRA Calculations'!AH72</f>
        <v>128652992485.34798</v>
      </c>
      <c r="V5" s="7">
        <f>'IRA Calculations'!AI72</f>
        <v>119294844734.24916</v>
      </c>
      <c r="W5" s="7">
        <f>'IRA Calculations'!AJ72</f>
        <v>110118053164.48428</v>
      </c>
      <c r="X5" s="7">
        <f>'IRA Calculations'!AK72</f>
        <v>100783706970.93646</v>
      </c>
      <c r="Y5" s="7">
        <f>'IRA Calculations'!AL72</f>
        <v>92000965585.806412</v>
      </c>
      <c r="Z5" s="7">
        <f>'IRA Calculations'!AM72</f>
        <v>83798054319.257629</v>
      </c>
      <c r="AA5" s="7">
        <f>'IRA Calculations'!AN72</f>
        <v>76288851057.908768</v>
      </c>
      <c r="AB5" s="7">
        <f>'IRA Calculations'!AO72</f>
        <v>69510425711.884491</v>
      </c>
      <c r="AC5" s="7">
        <f>'IRA Calculations'!AP72</f>
        <v>63548684460.257675</v>
      </c>
      <c r="AD5" s="7">
        <f>'IRA Calculations'!AQ72</f>
        <v>58401569054.914543</v>
      </c>
      <c r="AE5" s="7">
        <f>'IRA Calculations'!AR72</f>
        <v>54094154053.486382</v>
      </c>
      <c r="AF5" s="7">
        <f>'IRA Calculations'!AS72</f>
        <v>50566662205.778114</v>
      </c>
      <c r="AG5" s="7">
        <f>'IRA Calculations'!AT72</f>
        <v>47782478422.445129</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5710888865318.5459</v>
      </c>
      <c r="C7" s="7">
        <f>'IRA Calculations'!P74</f>
        <v>5710888865318.5459</v>
      </c>
      <c r="D7" s="7">
        <f>'IRA Calculations'!Q74</f>
        <v>5710888865318.5459</v>
      </c>
      <c r="E7" s="7">
        <f>'IRA Calculations'!R74</f>
        <v>5737905252236.1846</v>
      </c>
      <c r="F7" s="7">
        <f>'IRA Calculations'!S74</f>
        <v>5760673143894.834</v>
      </c>
      <c r="G7" s="7">
        <f>'IRA Calculations'!T74</f>
        <v>5780120238024.0361</v>
      </c>
      <c r="H7" s="7">
        <f>'IRA Calculations'!U74</f>
        <v>5801224711211.6025</v>
      </c>
      <c r="I7" s="7">
        <f>'IRA Calculations'!V74</f>
        <v>5823430099310.1602</v>
      </c>
      <c r="J7" s="7">
        <f>'IRA Calculations'!W74</f>
        <v>5847202459945.2393</v>
      </c>
      <c r="K7" s="7">
        <f>'IRA Calculations'!X74</f>
        <v>5871970346188.2666</v>
      </c>
      <c r="L7" s="7">
        <f>'IRA Calculations'!Y74</f>
        <v>5894118189285.2432</v>
      </c>
      <c r="M7" s="7">
        <f>'IRA Calculations'!Z74</f>
        <v>5920041823832.4863</v>
      </c>
      <c r="N7" s="7">
        <f>'IRA Calculations'!AA74</f>
        <v>5947472925098.2266</v>
      </c>
      <c r="O7" s="7">
        <f>'IRA Calculations'!AB74</f>
        <v>5977661998810.4727</v>
      </c>
      <c r="P7" s="7">
        <f>'IRA Calculations'!AC74</f>
        <v>6009600565561.2461</v>
      </c>
      <c r="Q7" s="7">
        <f>'IRA Calculations'!AD74</f>
        <v>6044715133584.0742</v>
      </c>
      <c r="R7" s="7">
        <f>'IRA Calculations'!AE74</f>
        <v>6081912911183.6787</v>
      </c>
      <c r="S7" s="7">
        <f>'IRA Calculations'!AF74</f>
        <v>6127895100291.3877</v>
      </c>
      <c r="T7" s="7">
        <f>'IRA Calculations'!AG74</f>
        <v>6177909903327.4346</v>
      </c>
      <c r="U7" s="7">
        <f>'IRA Calculations'!AH74</f>
        <v>6233373775381.7021</v>
      </c>
      <c r="V7" s="7">
        <f>'IRA Calculations'!AI74</f>
        <v>6290262839314.1016</v>
      </c>
      <c r="W7" s="7">
        <f>'IRA Calculations'!AJ74</f>
        <v>6349210656042.7363</v>
      </c>
      <c r="X7" s="7">
        <f>'IRA Calculations'!AK74</f>
        <v>6382650167040.6553</v>
      </c>
      <c r="Y7" s="7">
        <f>'IRA Calculations'!AL74</f>
        <v>6415816771691.043</v>
      </c>
      <c r="Z7" s="7">
        <f>'IRA Calculations'!AM74</f>
        <v>6444593483950.4639</v>
      </c>
      <c r="AA7" s="7">
        <f>'IRA Calculations'!AN74</f>
        <v>6471589083807.0332</v>
      </c>
      <c r="AB7" s="7">
        <f>'IRA Calculations'!AO74</f>
        <v>6494993278511.2158</v>
      </c>
      <c r="AC7" s="7">
        <f>'IRA Calculations'!AP74</f>
        <v>6519120713660.8457</v>
      </c>
      <c r="AD7" s="7">
        <f>'IRA Calculations'!AQ74</f>
        <v>6542280193332.1602</v>
      </c>
      <c r="AE7" s="7">
        <f>'IRA Calculations'!AR74</f>
        <v>6567934506405.3555</v>
      </c>
      <c r="AF7" s="7">
        <f>'IRA Calculations'!AS74</f>
        <v>6593135075794.6045</v>
      </c>
      <c r="AG7" s="7">
        <f>'IRA Calculations'!AT74</f>
        <v>6620727081558.0166</v>
      </c>
    </row>
    <row r="8" spans="1:35" x14ac:dyDescent="0.2">
      <c r="A8" s="1" t="s">
        <v>344</v>
      </c>
      <c r="B8" s="7">
        <f>'IRA Calculations'!O75</f>
        <v>465814752.47296453</v>
      </c>
      <c r="C8" s="7">
        <f>'IRA Calculations'!P75</f>
        <v>465814752.47296453</v>
      </c>
      <c r="D8" s="7">
        <f>'IRA Calculations'!Q75</f>
        <v>465814752.47296453</v>
      </c>
      <c r="E8" s="7">
        <f>'IRA Calculations'!R75</f>
        <v>469211984.79991579</v>
      </c>
      <c r="F8" s="7">
        <f>'IRA Calculations'!S75</f>
        <v>472500421.64917761</v>
      </c>
      <c r="G8" s="7">
        <f>'IRA Calculations'!T75</f>
        <v>475810647.97210926</v>
      </c>
      <c r="H8" s="7">
        <f>'IRA Calculations'!U75</f>
        <v>479217600.28960919</v>
      </c>
      <c r="I8" s="7">
        <f>'IRA Calculations'!V75</f>
        <v>482527726.2780636</v>
      </c>
      <c r="J8" s="7">
        <f>'IRA Calculations'!W75</f>
        <v>485775282.03113264</v>
      </c>
      <c r="K8" s="7">
        <f>'IRA Calculations'!X75</f>
        <v>488899026.67083508</v>
      </c>
      <c r="L8" s="7">
        <f>'IRA Calculations'!Y75</f>
        <v>491691121.8824048</v>
      </c>
      <c r="M8" s="7">
        <f>'IRA Calculations'!Z75</f>
        <v>494456933.2538029</v>
      </c>
      <c r="N8" s="7">
        <f>'IRA Calculations'!AA75</f>
        <v>497017107.71062368</v>
      </c>
      <c r="O8" s="7">
        <f>'IRA Calculations'!AB75</f>
        <v>499414563.00568563</v>
      </c>
      <c r="P8" s="7">
        <f>'IRA Calculations'!AC75</f>
        <v>501621374.47994548</v>
      </c>
      <c r="Q8" s="7">
        <f>'IRA Calculations'!AD75</f>
        <v>503763852.26491469</v>
      </c>
      <c r="R8" s="7">
        <f>'IRA Calculations'!AE75</f>
        <v>505804463.87249535</v>
      </c>
      <c r="S8" s="7">
        <f>'IRA Calculations'!AF75</f>
        <v>508026396.27407026</v>
      </c>
      <c r="T8" s="7">
        <f>'IRA Calculations'!AG75</f>
        <v>510177234.66832221</v>
      </c>
      <c r="U8" s="7">
        <f>'IRA Calculations'!AH75</f>
        <v>512483338.06518418</v>
      </c>
      <c r="V8" s="7">
        <f>'IRA Calculations'!AI75</f>
        <v>514702063.63390929</v>
      </c>
      <c r="W8" s="7">
        <f>'IRA Calculations'!AJ75</f>
        <v>517031338.97217804</v>
      </c>
      <c r="X8" s="7">
        <f>'IRA Calculations'!AK75</f>
        <v>520014129.63121456</v>
      </c>
      <c r="Y8" s="7">
        <f>'IRA Calculations'!AL75</f>
        <v>523098652.55784053</v>
      </c>
      <c r="Z8" s="7">
        <f>'IRA Calculations'!AM75</f>
        <v>526058368.60233921</v>
      </c>
      <c r="AA8" s="7">
        <f>'IRA Calculations'!AN75</f>
        <v>529124854.05216736</v>
      </c>
      <c r="AB8" s="7">
        <f>'IRA Calculations'!AO75</f>
        <v>532075111.93184656</v>
      </c>
      <c r="AC8" s="7">
        <f>'IRA Calculations'!AP75</f>
        <v>535147060.90682483</v>
      </c>
      <c r="AD8" s="7">
        <f>'IRA Calculations'!AQ75</f>
        <v>538111176.53580713</v>
      </c>
      <c r="AE8" s="7">
        <f>'IRA Calculations'!AR75</f>
        <v>541207096.66673577</v>
      </c>
      <c r="AF8" s="7">
        <f>'IRA Calculations'!AS75</f>
        <v>544201791.48850989</v>
      </c>
      <c r="AG8" s="7">
        <f>'IRA Calculations'!AT75</f>
        <v>547336798.23484945</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3003617440864.9688</v>
      </c>
      <c r="C10" s="7">
        <f>'IRA Calculations'!P77</f>
        <v>3003617440864.9688</v>
      </c>
      <c r="D10" s="7">
        <f>'IRA Calculations'!Q77</f>
        <v>3003617440864.9688</v>
      </c>
      <c r="E10" s="7">
        <f>'IRA Calculations'!R77</f>
        <v>3030556700082.1519</v>
      </c>
      <c r="F10" s="7">
        <f>'IRA Calculations'!S77</f>
        <v>3056501840277.188</v>
      </c>
      <c r="G10" s="7">
        <f>'IRA Calculations'!T77</f>
        <v>3081490892293.021</v>
      </c>
      <c r="H10" s="7">
        <f>'IRA Calculations'!U77</f>
        <v>3109024595982.3076</v>
      </c>
      <c r="I10" s="7">
        <f>'IRA Calculations'!V77</f>
        <v>3138863391547.0762</v>
      </c>
      <c r="J10" s="7">
        <f>'IRA Calculations'!W77</f>
        <v>3170826329916.1665</v>
      </c>
      <c r="K10" s="7">
        <f>'IRA Calculations'!X77</f>
        <v>3205170537551.5679</v>
      </c>
      <c r="L10" s="7">
        <f>'IRA Calculations'!Y77</f>
        <v>3239561864390.6328</v>
      </c>
      <c r="M10" s="7">
        <f>'IRA Calculations'!Z77</f>
        <v>3277555518553.2197</v>
      </c>
      <c r="N10" s="7">
        <f>'IRA Calculations'!AA77</f>
        <v>3316231953356.895</v>
      </c>
      <c r="O10" s="7">
        <f>'IRA Calculations'!AB77</f>
        <v>3355327629991.6372</v>
      </c>
      <c r="P10" s="7">
        <f>'IRA Calculations'!AC77</f>
        <v>3393196972898.1685</v>
      </c>
      <c r="Q10" s="7">
        <f>'IRA Calculations'!AD77</f>
        <v>3429614153661.4448</v>
      </c>
      <c r="R10" s="7">
        <f>'IRA Calculations'!AE77</f>
        <v>3463096541068.21</v>
      </c>
      <c r="S10" s="7">
        <f>'IRA Calculations'!AF77</f>
        <v>3497283247113.3965</v>
      </c>
      <c r="T10" s="7">
        <f>'IRA Calculations'!AG77</f>
        <v>3529248344041.229</v>
      </c>
      <c r="U10" s="7">
        <f>'IRA Calculations'!AH77</f>
        <v>3560636953612.1475</v>
      </c>
      <c r="V10" s="7">
        <f>'IRA Calculations'!AI77</f>
        <v>3591003475696.1089</v>
      </c>
      <c r="W10" s="7">
        <f>'IRA Calculations'!AJ77</f>
        <v>3621750981714.6172</v>
      </c>
      <c r="X10" s="7">
        <f>'IRA Calculations'!AK77</f>
        <v>3634710292681.7075</v>
      </c>
      <c r="Y10" s="7">
        <f>'IRA Calculations'!AL77</f>
        <v>3649488859367.4028</v>
      </c>
      <c r="Z10" s="7">
        <f>'IRA Calculations'!AM77</f>
        <v>3664605340195.6074</v>
      </c>
      <c r="AA10" s="7">
        <f>'IRA Calculations'!AN77</f>
        <v>3681714076622.3745</v>
      </c>
      <c r="AB10" s="7">
        <f>'IRA Calculations'!AO77</f>
        <v>3699133223373.7476</v>
      </c>
      <c r="AC10" s="7">
        <f>'IRA Calculations'!AP77</f>
        <v>3718186045252.6812</v>
      </c>
      <c r="AD10" s="7">
        <f>'IRA Calculations'!AQ77</f>
        <v>3736942568965.8647</v>
      </c>
      <c r="AE10" s="7">
        <f>'IRA Calculations'!AR77</f>
        <v>3756786881688.3809</v>
      </c>
      <c r="AF10" s="7">
        <f>'IRA Calculations'!AS77</f>
        <v>3775761520757.0771</v>
      </c>
      <c r="AG10" s="7">
        <f>'IRA Calculations'!AT77</f>
        <v>3795394627006.6675</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219175985462.16324</v>
      </c>
      <c r="C2" s="7">
        <f>'IRA Calculations'!P82</f>
        <v>219175985462.16324</v>
      </c>
      <c r="D2" s="7">
        <f>'IRA Calculations'!Q82</f>
        <v>219175985462.16324</v>
      </c>
      <c r="E2" s="7">
        <f>'IRA Calculations'!R82</f>
        <v>214800314718.66183</v>
      </c>
      <c r="F2" s="7">
        <f>'IRA Calculations'!S82</f>
        <v>262605078922.62915</v>
      </c>
      <c r="G2" s="7">
        <f>'IRA Calculations'!T82</f>
        <v>310759289037.48724</v>
      </c>
      <c r="H2" s="7">
        <f>'IRA Calculations'!U82</f>
        <v>359452538560.07666</v>
      </c>
      <c r="I2" s="7">
        <f>'IRA Calculations'!V82</f>
        <v>408479118027.57959</v>
      </c>
      <c r="J2" s="7">
        <f>'IRA Calculations'!W82</f>
        <v>458109252945.04895</v>
      </c>
      <c r="K2" s="7">
        <f>'IRA Calculations'!X82</f>
        <v>508090425336.26141</v>
      </c>
      <c r="L2" s="7">
        <f>'IRA Calculations'!Y82</f>
        <v>558604020814.31714</v>
      </c>
      <c r="M2" s="7">
        <f>'IRA Calculations'!Z82</f>
        <v>609491450002.24036</v>
      </c>
      <c r="N2" s="7">
        <f>'IRA Calculations'!AA82</f>
        <v>660697237605.12122</v>
      </c>
      <c r="O2" s="7">
        <f>'IRA Calculations'!AB82</f>
        <v>712178231414.76685</v>
      </c>
      <c r="P2" s="7">
        <f>'IRA Calculations'!AC82</f>
        <v>711966528667.66992</v>
      </c>
      <c r="Q2" s="7">
        <f>'IRA Calculations'!AD82</f>
        <v>712034405490.96326</v>
      </c>
      <c r="R2" s="7">
        <f>'IRA Calculations'!AE82</f>
        <v>712144573708.68774</v>
      </c>
      <c r="S2" s="7">
        <f>'IRA Calculations'!AF82</f>
        <v>712459848425.15234</v>
      </c>
      <c r="T2" s="7">
        <f>'IRA Calculations'!AG82</f>
        <v>712766137634.24805</v>
      </c>
      <c r="U2" s="7">
        <f>'IRA Calculations'!AH82</f>
        <v>713274994811.54431</v>
      </c>
      <c r="V2" s="7">
        <f>'IRA Calculations'!AI82</f>
        <v>713733075409.18762</v>
      </c>
      <c r="W2" s="7">
        <f>'IRA Calculations'!AJ82</f>
        <v>714371264170.81592</v>
      </c>
      <c r="X2" s="7">
        <f>'IRA Calculations'!AK82</f>
        <v>714960337278.24597</v>
      </c>
      <c r="Y2" s="7">
        <f>'IRA Calculations'!AL82</f>
        <v>715710973042.23779</v>
      </c>
      <c r="Z2" s="7">
        <f>'IRA Calculations'!AM82</f>
        <v>716508509806.98901</v>
      </c>
      <c r="AA2" s="7">
        <f>'IRA Calculations'!AN82</f>
        <v>717264881995.02454</v>
      </c>
      <c r="AB2" s="7">
        <f>'IRA Calculations'!AO82</f>
        <v>718147585271.01196</v>
      </c>
      <c r="AC2" s="7">
        <f>'IRA Calculations'!AP82</f>
        <v>719047025316.27808</v>
      </c>
      <c r="AD2" s="7">
        <f>'IRA Calculations'!AQ82</f>
        <v>719892270923.84668</v>
      </c>
      <c r="AE2" s="7">
        <f>'IRA Calculations'!AR82</f>
        <v>720841488008.58167</v>
      </c>
      <c r="AF2" s="7">
        <f>'IRA Calculations'!AS82</f>
        <v>721809588918.29333</v>
      </c>
      <c r="AG2" s="7">
        <f>'IRA Calculations'!AT82</f>
        <v>722721597973.10425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617236444058.18054</v>
      </c>
      <c r="C2" s="7">
        <f>'IRA Calculations'!P95</f>
        <v>617236444058.18054</v>
      </c>
      <c r="D2" s="7">
        <f>'IRA Calculations'!Q95</f>
        <v>617236444058.18054</v>
      </c>
      <c r="E2" s="7">
        <f>'IRA Calculations'!R95</f>
        <v>620246888414.14844</v>
      </c>
      <c r="F2" s="7">
        <f>'IRA Calculations'!S95</f>
        <v>623720970288.79163</v>
      </c>
      <c r="G2" s="7">
        <f>'IRA Calculations'!T95</f>
        <v>627586329712.4364</v>
      </c>
      <c r="H2" s="7">
        <f>'IRA Calculations'!U95</f>
        <v>633577182341.96082</v>
      </c>
      <c r="I2" s="7">
        <f>'IRA Calculations'!V95</f>
        <v>641164293458.10132</v>
      </c>
      <c r="J2" s="7">
        <f>'IRA Calculations'!W95</f>
        <v>649799162498.16846</v>
      </c>
      <c r="K2" s="7">
        <f>'IRA Calculations'!X95</f>
        <v>658210999898.86902</v>
      </c>
      <c r="L2" s="7">
        <f>'IRA Calculations'!Y95</f>
        <v>666834260998.72046</v>
      </c>
      <c r="M2" s="7">
        <f>'IRA Calculations'!Z95</f>
        <v>675842966857.15247</v>
      </c>
      <c r="N2" s="7">
        <f>'IRA Calculations'!AA95</f>
        <v>685912261077.01135</v>
      </c>
      <c r="O2" s="7">
        <f>'IRA Calculations'!AB95</f>
        <v>696802850674.46729</v>
      </c>
      <c r="P2" s="7">
        <f>'IRA Calculations'!AC95</f>
        <v>708442223676.79272</v>
      </c>
      <c r="Q2" s="7">
        <f>'IRA Calculations'!AD95</f>
        <v>720189435633.87268</v>
      </c>
      <c r="R2" s="7">
        <f>'IRA Calculations'!AE95</f>
        <v>731929203655.55762</v>
      </c>
      <c r="S2" s="7">
        <f>'IRA Calculations'!AF95</f>
        <v>741018835220.27368</v>
      </c>
      <c r="T2" s="7">
        <f>'IRA Calculations'!AG95</f>
        <v>749987144067.67188</v>
      </c>
      <c r="U2" s="7">
        <f>'IRA Calculations'!AH95</f>
        <v>758905299701.13123</v>
      </c>
      <c r="V2" s="7">
        <f>'IRA Calculations'!AI95</f>
        <v>767738197389.58887</v>
      </c>
      <c r="W2" s="7">
        <f>'IRA Calculations'!AJ95</f>
        <v>776566520723.89514</v>
      </c>
      <c r="X2" s="7">
        <f>'IRA Calculations'!AK95</f>
        <v>785027558468.38135</v>
      </c>
      <c r="Y2" s="7">
        <f>'IRA Calculations'!AL95</f>
        <v>793766968626.01416</v>
      </c>
      <c r="Z2" s="7">
        <f>'IRA Calculations'!AM95</f>
        <v>802859589541.80078</v>
      </c>
      <c r="AA2" s="7">
        <f>'IRA Calculations'!AN95</f>
        <v>812431032991.82031</v>
      </c>
      <c r="AB2" s="7">
        <f>'IRA Calculations'!AO95</f>
        <v>822352196968.52771</v>
      </c>
      <c r="AC2" s="7">
        <f>'IRA Calculations'!AP95</f>
        <v>832613699954.70129</v>
      </c>
      <c r="AD2" s="7">
        <f>'IRA Calculations'!AQ95</f>
        <v>843292717349.43518</v>
      </c>
      <c r="AE2" s="7">
        <f>'IRA Calculations'!AR95</f>
        <v>854197414432.50427</v>
      </c>
      <c r="AF2" s="7">
        <f>'IRA Calculations'!AS95</f>
        <v>865383866693.06873</v>
      </c>
      <c r="AG2" s="7">
        <f>'IRA Calculations'!AT95</f>
        <v>876945073642.07959</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2638769011055.8818</v>
      </c>
      <c r="C2" s="7">
        <f>'IRA Calculations'!P108</f>
        <v>2638769011055.8818</v>
      </c>
      <c r="D2" s="7">
        <f>'IRA Calculations'!Q108</f>
        <v>2638769011055.8818</v>
      </c>
      <c r="E2" s="7">
        <f>'IRA Calculations'!R108</f>
        <v>2634801063339.9141</v>
      </c>
      <c r="F2" s="7">
        <f>'IRA Calculations'!S108</f>
        <v>2631070527345.0488</v>
      </c>
      <c r="G2" s="7">
        <f>'IRA Calculations'!T108</f>
        <v>2628400913246.5249</v>
      </c>
      <c r="H2" s="7">
        <f>'IRA Calculations'!U108</f>
        <v>2627576860275.1973</v>
      </c>
      <c r="I2" s="7">
        <f>'IRA Calculations'!V108</f>
        <v>2629111422917.563</v>
      </c>
      <c r="J2" s="7">
        <f>'IRA Calculations'!W108</f>
        <v>2633353723103.1401</v>
      </c>
      <c r="K2" s="7">
        <f>'IRA Calculations'!X108</f>
        <v>2640452179697.9048</v>
      </c>
      <c r="L2" s="7">
        <f>'IRA Calculations'!Y108</f>
        <v>2649764288036.6011</v>
      </c>
      <c r="M2" s="7">
        <f>'IRA Calculations'!Z108</f>
        <v>2661935080338.4526</v>
      </c>
      <c r="N2" s="7">
        <f>'IRA Calculations'!AA108</f>
        <v>2677011233516.0103</v>
      </c>
      <c r="O2" s="7">
        <f>'IRA Calculations'!AB108</f>
        <v>2694708955395.8115</v>
      </c>
      <c r="P2" s="7">
        <f>'IRA Calculations'!AC108</f>
        <v>2714144080046.6187</v>
      </c>
      <c r="Q2" s="7">
        <f>'IRA Calculations'!AD108</f>
        <v>2735742695403.5029</v>
      </c>
      <c r="R2" s="7">
        <f>'IRA Calculations'!AE108</f>
        <v>2759540023519.5996</v>
      </c>
      <c r="S2" s="7">
        <f>'IRA Calculations'!AF108</f>
        <v>2784793791932.2148</v>
      </c>
      <c r="T2" s="7">
        <f>'IRA Calculations'!AG108</f>
        <v>2810934573431.9966</v>
      </c>
      <c r="U2" s="7">
        <f>'IRA Calculations'!AH108</f>
        <v>2837554435556.6592</v>
      </c>
      <c r="V2" s="7">
        <f>'IRA Calculations'!AI108</f>
        <v>2864160170517.5024</v>
      </c>
      <c r="W2" s="7">
        <f>'IRA Calculations'!AJ108</f>
        <v>2890902959490.4658</v>
      </c>
      <c r="X2" s="7">
        <f>'IRA Calculations'!AK108</f>
        <v>2914898392377.4106</v>
      </c>
      <c r="Y2" s="7">
        <f>'IRA Calculations'!AL108</f>
        <v>2939074346037.0723</v>
      </c>
      <c r="Z2" s="7">
        <f>'IRA Calculations'!AM108</f>
        <v>2963436078462.0205</v>
      </c>
      <c r="AA2" s="7">
        <f>'IRA Calculations'!AN108</f>
        <v>2988286035882.8428</v>
      </c>
      <c r="AB2" s="7">
        <f>'IRA Calculations'!AO108</f>
        <v>3013129343871.1372</v>
      </c>
      <c r="AC2" s="7">
        <f>'IRA Calculations'!AP108</f>
        <v>3038059094507.4668</v>
      </c>
      <c r="AD2" s="7">
        <f>'IRA Calculations'!AQ108</f>
        <v>3063599511843.7271</v>
      </c>
      <c r="AE2" s="7">
        <f>'IRA Calculations'!AR108</f>
        <v>3089177883834.2622</v>
      </c>
      <c r="AF2" s="7">
        <f>'IRA Calculations'!AS108</f>
        <v>3115135094381.5571</v>
      </c>
      <c r="AG2" s="7">
        <f>'IRA Calculations'!AT108</f>
        <v>3141891889227.4609</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2854436130360.9634</v>
      </c>
      <c r="C4" s="7">
        <f>'IRA Calculations'!P110</f>
        <v>2854436130360.9634</v>
      </c>
      <c r="D4" s="7">
        <f>'IRA Calculations'!Q110</f>
        <v>2854436130360.9634</v>
      </c>
      <c r="E4" s="7">
        <f>'IRA Calculations'!R110</f>
        <v>2872353196224.5508</v>
      </c>
      <c r="F4" s="7">
        <f>'IRA Calculations'!S110</f>
        <v>2890637885109.957</v>
      </c>
      <c r="G4" s="7">
        <f>'IRA Calculations'!T110</f>
        <v>2909868647575.5811</v>
      </c>
      <c r="H4" s="7">
        <f>'IRA Calculations'!U110</f>
        <v>2930424971735.1978</v>
      </c>
      <c r="I4" s="7">
        <f>'IRA Calculations'!V110</f>
        <v>2952947857759.2476</v>
      </c>
      <c r="J4" s="7">
        <f>'IRA Calculations'!W110</f>
        <v>2977231517930.2612</v>
      </c>
      <c r="K4" s="7">
        <f>'IRA Calculations'!X110</f>
        <v>3002826808292.645</v>
      </c>
      <c r="L4" s="7">
        <f>'IRA Calculations'!Y110</f>
        <v>3028925900384.5044</v>
      </c>
      <c r="M4" s="7">
        <f>'IRA Calculations'!Z110</f>
        <v>3055843545495.7388</v>
      </c>
      <c r="N4" s="7">
        <f>'IRA Calculations'!AA110</f>
        <v>3083524666030.769</v>
      </c>
      <c r="O4" s="7">
        <f>'IRA Calculations'!AB110</f>
        <v>3111292561320.375</v>
      </c>
      <c r="P4" s="7">
        <f>'IRA Calculations'!AC110</f>
        <v>3138934516097.5332</v>
      </c>
      <c r="Q4" s="7">
        <f>'IRA Calculations'!AD110</f>
        <v>3167286648182.7593</v>
      </c>
      <c r="R4" s="7">
        <f>'IRA Calculations'!AE110</f>
        <v>3196602929775.833</v>
      </c>
      <c r="S4" s="7">
        <f>'IRA Calculations'!AF110</f>
        <v>3226853797602.0283</v>
      </c>
      <c r="T4" s="7">
        <f>'IRA Calculations'!AG110</f>
        <v>3257355933368.7358</v>
      </c>
      <c r="U4" s="7">
        <f>'IRA Calculations'!AH110</f>
        <v>3287924458702.2861</v>
      </c>
      <c r="V4" s="7">
        <f>'IRA Calculations'!AI110</f>
        <v>3318357506811.2036</v>
      </c>
      <c r="W4" s="7">
        <f>'IRA Calculations'!AJ110</f>
        <v>3348608133333.6997</v>
      </c>
      <c r="X4" s="7">
        <f>'IRA Calculations'!AK110</f>
        <v>3375466032799.7324</v>
      </c>
      <c r="Y4" s="7">
        <f>'IRA Calculations'!AL110</f>
        <v>3402455793192.3062</v>
      </c>
      <c r="Z4" s="7">
        <f>'IRA Calculations'!AM110</f>
        <v>3429679595680.8564</v>
      </c>
      <c r="AA4" s="7">
        <f>'IRA Calculations'!AN110</f>
        <v>3457219270877.8169</v>
      </c>
      <c r="AB4" s="7">
        <f>'IRA Calculations'!AO110</f>
        <v>3485113871195.2075</v>
      </c>
      <c r="AC4" s="7">
        <f>'IRA Calculations'!AP110</f>
        <v>3513367573981.8481</v>
      </c>
      <c r="AD4" s="7">
        <f>'IRA Calculations'!AQ110</f>
        <v>3542020225007.8716</v>
      </c>
      <c r="AE4" s="7">
        <f>'IRA Calculations'!AR110</f>
        <v>3571042782763.3975</v>
      </c>
      <c r="AF4" s="7">
        <f>'IRA Calculations'!AS110</f>
        <v>3600468375858.4121</v>
      </c>
      <c r="AG4" s="7">
        <f>'IRA Calculations'!AT110</f>
        <v>3630317527995.5112</v>
      </c>
    </row>
    <row r="5" spans="1:35" x14ac:dyDescent="0.2">
      <c r="A5" s="1" t="s">
        <v>79</v>
      </c>
      <c r="B5" s="7">
        <f>'IRA Calculations'!O111</f>
        <v>2181380839.1434259</v>
      </c>
      <c r="C5" s="7">
        <f>'IRA Calculations'!P111</f>
        <v>2181380839.1434259</v>
      </c>
      <c r="D5" s="7">
        <f>'IRA Calculations'!Q111</f>
        <v>2181380839.1434259</v>
      </c>
      <c r="E5" s="7">
        <f>'IRA Calculations'!R111</f>
        <v>2098370645.8506007</v>
      </c>
      <c r="F5" s="7">
        <f>'IRA Calculations'!S111</f>
        <v>1996772283.8444839</v>
      </c>
      <c r="G5" s="7">
        <f>'IRA Calculations'!T111</f>
        <v>1886436673.7851717</v>
      </c>
      <c r="H5" s="7">
        <f>'IRA Calculations'!U111</f>
        <v>1777328983.9428372</v>
      </c>
      <c r="I5" s="7">
        <f>'IRA Calculations'!V111</f>
        <v>1678383726.9910545</v>
      </c>
      <c r="J5" s="7">
        <f>'IRA Calculations'!W111</f>
        <v>1595564363.2437599</v>
      </c>
      <c r="K5" s="7">
        <f>'IRA Calculations'!X111</f>
        <v>1531686737.8085985</v>
      </c>
      <c r="L5" s="7">
        <f>'IRA Calculations'!Y111</f>
        <v>1486625732.2747669</v>
      </c>
      <c r="M5" s="7">
        <f>'IRA Calculations'!Z111</f>
        <v>1458806607.7816226</v>
      </c>
      <c r="N5" s="7">
        <f>'IRA Calculations'!AA111</f>
        <v>1445153390.479429</v>
      </c>
      <c r="O5" s="7">
        <f>'IRA Calculations'!AB111</f>
        <v>1441762302.2162609</v>
      </c>
      <c r="P5" s="7">
        <f>'IRA Calculations'!AC111</f>
        <v>1445167300.9756401</v>
      </c>
      <c r="Q5" s="7">
        <f>'IRA Calculations'!AD111</f>
        <v>1453152686.3451672</v>
      </c>
      <c r="R5" s="7">
        <f>'IRA Calculations'!AE111</f>
        <v>1463964560.4878752</v>
      </c>
      <c r="S5" s="7">
        <f>'IRA Calculations'!AF111</f>
        <v>1476404073.30002</v>
      </c>
      <c r="T5" s="7">
        <f>'IRA Calculations'!AG111</f>
        <v>1489506831.2961574</v>
      </c>
      <c r="U5" s="7">
        <f>'IRA Calculations'!AH111</f>
        <v>1502885231.7721453</v>
      </c>
      <c r="V5" s="7">
        <f>'IRA Calculations'!AI111</f>
        <v>1516289039.8945525</v>
      </c>
      <c r="W5" s="7">
        <f>'IRA Calculations'!AJ111</f>
        <v>1529617763.2491925</v>
      </c>
      <c r="X5" s="7">
        <f>'IRA Calculations'!AK111</f>
        <v>1541585003.7712805</v>
      </c>
      <c r="Y5" s="7">
        <f>'IRA Calculations'!AL111</f>
        <v>1553642389.9900436</v>
      </c>
      <c r="Z5" s="7">
        <f>'IRA Calculations'!AM111</f>
        <v>1565843020.2300448</v>
      </c>
      <c r="AA5" s="7">
        <f>'IRA Calculations'!AN111</f>
        <v>1578229099.7006297</v>
      </c>
      <c r="AB5" s="7">
        <f>'IRA Calculations'!AO111</f>
        <v>1590821279.3146045</v>
      </c>
      <c r="AC5" s="7">
        <f>'IRA Calculations'!AP111</f>
        <v>1603608581.1863086</v>
      </c>
      <c r="AD5" s="7">
        <f>'IRA Calculations'!AQ111</f>
        <v>1616602886.1254721</v>
      </c>
      <c r="AE5" s="7">
        <f>'IRA Calculations'!AR111</f>
        <v>1629784554.7412393</v>
      </c>
      <c r="AF5" s="7">
        <f>'IRA Calculations'!AS111</f>
        <v>1643161072.2748516</v>
      </c>
      <c r="AG5" s="7">
        <f>'IRA Calculations'!AT111</f>
        <v>1656742704.6641741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659083957829.95166</v>
      </c>
      <c r="C10" s="7">
        <f>'IRA Calculations'!P116</f>
        <v>659083957829.95166</v>
      </c>
      <c r="D10" s="7">
        <f>'IRA Calculations'!Q116</f>
        <v>659083957829.95166</v>
      </c>
      <c r="E10" s="7">
        <f>'IRA Calculations'!R116</f>
        <v>651479355947.47852</v>
      </c>
      <c r="F10" s="7">
        <f>'IRA Calculations'!S116</f>
        <v>646685778357.0144</v>
      </c>
      <c r="G10" s="7">
        <f>'IRA Calculations'!T116</f>
        <v>644292349171.91882</v>
      </c>
      <c r="H10" s="7">
        <f>'IRA Calculations'!U116</f>
        <v>643817950527.36377</v>
      </c>
      <c r="I10" s="7">
        <f>'IRA Calculations'!V116</f>
        <v>644886568706.54089</v>
      </c>
      <c r="J10" s="7">
        <f>'IRA Calculations'!W116</f>
        <v>647113870095.31641</v>
      </c>
      <c r="K10" s="7">
        <f>'IRA Calculations'!X116</f>
        <v>650193938767.45483</v>
      </c>
      <c r="L10" s="7">
        <f>'IRA Calculations'!Y116</f>
        <v>653806898942.57349</v>
      </c>
      <c r="M10" s="7">
        <f>'IRA Calculations'!Z116</f>
        <v>657927555919.98657</v>
      </c>
      <c r="N10" s="7">
        <f>'IRA Calculations'!AA116</f>
        <v>662465730027.3114</v>
      </c>
      <c r="O10" s="7">
        <f>'IRA Calculations'!AB116</f>
        <v>667207639647.02637</v>
      </c>
      <c r="P10" s="7">
        <f>'IRA Calculations'!AC116</f>
        <v>672038485070.07397</v>
      </c>
      <c r="Q10" s="7">
        <f>'IRA Calculations'!AD116</f>
        <v>677047096093.39319</v>
      </c>
      <c r="R10" s="7">
        <f>'IRA Calculations'!AE116</f>
        <v>682253597695.58142</v>
      </c>
      <c r="S10" s="7">
        <f>'IRA Calculations'!AF116</f>
        <v>687655370757.95288</v>
      </c>
      <c r="T10" s="7">
        <f>'IRA Calculations'!AG116</f>
        <v>693122582698.53418</v>
      </c>
      <c r="U10" s="7">
        <f>'IRA Calculations'!AH116</f>
        <v>698624984021.81873</v>
      </c>
      <c r="V10" s="7">
        <f>'IRA Calculations'!AI116</f>
        <v>704126719177.29907</v>
      </c>
      <c r="W10" s="7">
        <f>'IRA Calculations'!AJ116</f>
        <v>709622333640.50903</v>
      </c>
      <c r="X10" s="7">
        <f>'IRA Calculations'!AK116</f>
        <v>715570376013.8949</v>
      </c>
      <c r="Y10" s="7">
        <f>'IRA Calculations'!AL116</f>
        <v>721528994309.37488</v>
      </c>
      <c r="Z10" s="7">
        <f>'IRA Calculations'!AM116</f>
        <v>727514654533.40613</v>
      </c>
      <c r="AA10" s="7">
        <f>'IRA Calculations'!AN116</f>
        <v>733541550177.18347</v>
      </c>
      <c r="AB10" s="7">
        <f>'IRA Calculations'!AO116</f>
        <v>739617110663.71655</v>
      </c>
      <c r="AC10" s="7">
        <f>'IRA Calculations'!AP116</f>
        <v>745746642058.47424</v>
      </c>
      <c r="AD10" s="7">
        <f>'IRA Calculations'!AQ116</f>
        <v>751939062861.20129</v>
      </c>
      <c r="AE10" s="7">
        <f>'IRA Calculations'!AR116</f>
        <v>758192506893.90332</v>
      </c>
      <c r="AF10" s="7">
        <f>'IRA Calculations'!AS116</f>
        <v>764516137449.63562</v>
      </c>
      <c r="AG10" s="7">
        <f>'IRA Calculations'!AT116</f>
        <v>770915815969.6051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3798208078808.0742</v>
      </c>
      <c r="C2" s="7">
        <f>'IRA Calculations'!P121</f>
        <v>3798208078808.0742</v>
      </c>
      <c r="D2" s="7">
        <f>'IRA Calculations'!Q121</f>
        <v>3798208078808.0742</v>
      </c>
      <c r="E2" s="7">
        <f>'IRA Calculations'!R121</f>
        <v>3799782408908.2153</v>
      </c>
      <c r="F2" s="7">
        <f>'IRA Calculations'!S121</f>
        <v>3802280200124.103</v>
      </c>
      <c r="G2" s="7">
        <f>'IRA Calculations'!T121</f>
        <v>3807046369178.5669</v>
      </c>
      <c r="H2" s="7">
        <f>'IRA Calculations'!U121</f>
        <v>3809889894452.7603</v>
      </c>
      <c r="I2" s="7">
        <f>'IRA Calculations'!V121</f>
        <v>3809388963559.3032</v>
      </c>
      <c r="J2" s="7">
        <f>'IRA Calculations'!W121</f>
        <v>3809854283130.7007</v>
      </c>
      <c r="K2" s="7">
        <f>'IRA Calculations'!X121</f>
        <v>3811114669535.8511</v>
      </c>
      <c r="L2" s="7">
        <f>'IRA Calculations'!Y121</f>
        <v>3809279592082.5806</v>
      </c>
      <c r="M2" s="7">
        <f>'IRA Calculations'!Z121</f>
        <v>3803218457723.1445</v>
      </c>
      <c r="N2" s="7">
        <f>'IRA Calculations'!AA121</f>
        <v>3793565288064.1807</v>
      </c>
      <c r="O2" s="7">
        <f>'IRA Calculations'!AB121</f>
        <v>3778966643113.9116</v>
      </c>
      <c r="P2" s="7">
        <f>'IRA Calculations'!AC121</f>
        <v>3764364517534.5884</v>
      </c>
      <c r="Q2" s="7">
        <f>'IRA Calculations'!AD121</f>
        <v>3753204212129.374</v>
      </c>
      <c r="R2" s="7">
        <f>'IRA Calculations'!AE121</f>
        <v>3743380583029.6904</v>
      </c>
      <c r="S2" s="7">
        <f>'IRA Calculations'!AF121</f>
        <v>3731097441063.2847</v>
      </c>
      <c r="T2" s="7">
        <f>'IRA Calculations'!AG121</f>
        <v>3713874522104.7129</v>
      </c>
      <c r="U2" s="7">
        <f>'IRA Calculations'!AH121</f>
        <v>3692871395409.5532</v>
      </c>
      <c r="V2" s="7">
        <f>'IRA Calculations'!AI121</f>
        <v>3664034227883.3872</v>
      </c>
      <c r="W2" s="7">
        <f>'IRA Calculations'!AJ121</f>
        <v>3625073006997.4878</v>
      </c>
      <c r="X2" s="7">
        <f>'IRA Calculations'!AK121</f>
        <v>3565042275805.4219</v>
      </c>
      <c r="Y2" s="7">
        <f>'IRA Calculations'!AL121</f>
        <v>3496308075108.2368</v>
      </c>
      <c r="Z2" s="7">
        <f>'IRA Calculations'!AM121</f>
        <v>3421380566629.1924</v>
      </c>
      <c r="AA2" s="7">
        <f>'IRA Calculations'!AN121</f>
        <v>3340951442204.4785</v>
      </c>
      <c r="AB2" s="7">
        <f>'IRA Calculations'!AO121</f>
        <v>3252042615587.4722</v>
      </c>
      <c r="AC2" s="7">
        <f>'IRA Calculations'!AP121</f>
        <v>3152149349378.4897</v>
      </c>
      <c r="AD2" s="7">
        <f>'IRA Calculations'!AQ121</f>
        <v>3039641936862.8364</v>
      </c>
      <c r="AE2" s="7">
        <f>'IRA Calculations'!AR121</f>
        <v>2913696906531.8135</v>
      </c>
      <c r="AF2" s="7">
        <f>'IRA Calculations'!AS121</f>
        <v>2777774872962.3062</v>
      </c>
      <c r="AG2" s="7">
        <f>'IRA Calculations'!AT121</f>
        <v>2633912344424.8296</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632043832580.38025</v>
      </c>
      <c r="C2" s="7">
        <f>'IRA Calculations'!P134</f>
        <v>632043832580.38025</v>
      </c>
      <c r="D2" s="7">
        <f>'IRA Calculations'!Q134</f>
        <v>632043832580.38025</v>
      </c>
      <c r="E2" s="7">
        <f>'IRA Calculations'!R134</f>
        <v>638848203349.6759</v>
      </c>
      <c r="F2" s="7">
        <f>'IRA Calculations'!S134</f>
        <v>645096636637.76868</v>
      </c>
      <c r="G2" s="7">
        <f>'IRA Calculations'!T134</f>
        <v>650910123543.17346</v>
      </c>
      <c r="H2" s="7">
        <f>'IRA Calculations'!U134</f>
        <v>656251346999.99207</v>
      </c>
      <c r="I2" s="7">
        <f>'IRA Calculations'!V134</f>
        <v>661284542712.00171</v>
      </c>
      <c r="J2" s="7">
        <f>'IRA Calculations'!W134</f>
        <v>666018363567.78076</v>
      </c>
      <c r="K2" s="7">
        <f>'IRA Calculations'!X134</f>
        <v>670460458094.18738</v>
      </c>
      <c r="L2" s="7">
        <f>'IRA Calculations'!Y134</f>
        <v>674640466168.00671</v>
      </c>
      <c r="M2" s="7">
        <f>'IRA Calculations'!Z134</f>
        <v>678288166899.21558</v>
      </c>
      <c r="N2" s="7">
        <f>'IRA Calculations'!AA134</f>
        <v>681449288848.39905</v>
      </c>
      <c r="O2" s="7">
        <f>'IRA Calculations'!AB134</f>
        <v>683952108086.64917</v>
      </c>
      <c r="P2" s="7">
        <f>'IRA Calculations'!AC134</f>
        <v>685871394942.65686</v>
      </c>
      <c r="Q2" s="7">
        <f>'IRA Calculations'!AD134</f>
        <v>687230704182.97705</v>
      </c>
      <c r="R2" s="7">
        <f>'IRA Calculations'!AE134</f>
        <v>687898242854.5166</v>
      </c>
      <c r="S2" s="7">
        <f>'IRA Calculations'!AF134</f>
        <v>688137732442.1814</v>
      </c>
      <c r="T2" s="7">
        <f>'IRA Calculations'!AG134</f>
        <v>687919149310.39221</v>
      </c>
      <c r="U2" s="7">
        <f>'IRA Calculations'!AH134</f>
        <v>687469407677.87256</v>
      </c>
      <c r="V2" s="7">
        <f>'IRA Calculations'!AI134</f>
        <v>686743811018.04858</v>
      </c>
      <c r="W2" s="7">
        <f>'IRA Calculations'!AJ134</f>
        <v>685950391600.84778</v>
      </c>
      <c r="X2" s="7">
        <f>'IRA Calculations'!AK134</f>
        <v>685251640278.38708</v>
      </c>
      <c r="Y2" s="7">
        <f>'IRA Calculations'!AL134</f>
        <v>684783328458.72949</v>
      </c>
      <c r="Z2" s="7">
        <f>'IRA Calculations'!AM134</f>
        <v>684438735615.43567</v>
      </c>
      <c r="AA2" s="7">
        <f>'IRA Calculations'!AN134</f>
        <v>684364903078.67712</v>
      </c>
      <c r="AB2" s="7">
        <f>'IRA Calculations'!AO134</f>
        <v>684490249804.71582</v>
      </c>
      <c r="AC2" s="7">
        <f>'IRA Calculations'!AP134</f>
        <v>684769274090.20581</v>
      </c>
      <c r="AD2" s="7">
        <f>'IRA Calculations'!AQ134</f>
        <v>685234035961.34204</v>
      </c>
      <c r="AE2" s="7">
        <f>'IRA Calculations'!AR134</f>
        <v>685799730197.05811</v>
      </c>
      <c r="AF2" s="7">
        <f>'IRA Calculations'!AS134</f>
        <v>686592948909.21265</v>
      </c>
      <c r="AG2" s="7">
        <f>'IRA Calculations'!AT134</f>
        <v>687539464947.27429</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15730713071693.832</v>
      </c>
      <c r="C4" s="7">
        <f>'IRA Calculations'!P136</f>
        <v>15730713071693.832</v>
      </c>
      <c r="D4" s="7">
        <f>'IRA Calculations'!Q136</f>
        <v>15730713071693.832</v>
      </c>
      <c r="E4" s="7">
        <f>'IRA Calculations'!R136</f>
        <v>15782501822274.168</v>
      </c>
      <c r="F4" s="7">
        <f>'IRA Calculations'!S136</f>
        <v>15812503373895.053</v>
      </c>
      <c r="G4" s="7">
        <f>'IRA Calculations'!T136</f>
        <v>15837601904015.188</v>
      </c>
      <c r="H4" s="7">
        <f>'IRA Calculations'!U136</f>
        <v>15857109140387.1</v>
      </c>
      <c r="I4" s="7">
        <f>'IRA Calculations'!V136</f>
        <v>15875692488410.98</v>
      </c>
      <c r="J4" s="7">
        <f>'IRA Calculations'!W136</f>
        <v>15894787924775.893</v>
      </c>
      <c r="K4" s="7">
        <f>'IRA Calculations'!X136</f>
        <v>15916474039934.484</v>
      </c>
      <c r="L4" s="7">
        <f>'IRA Calculations'!Y136</f>
        <v>15943923430253.928</v>
      </c>
      <c r="M4" s="7">
        <f>'IRA Calculations'!Z136</f>
        <v>15973263342683.098</v>
      </c>
      <c r="N4" s="7">
        <f>'IRA Calculations'!AA136</f>
        <v>16005708831634.68</v>
      </c>
      <c r="O4" s="7">
        <f>'IRA Calculations'!AB136</f>
        <v>16039181864422.975</v>
      </c>
      <c r="P4" s="7">
        <f>'IRA Calculations'!AC136</f>
        <v>16091060531385.539</v>
      </c>
      <c r="Q4" s="7">
        <f>'IRA Calculations'!AD136</f>
        <v>16147535564368.938</v>
      </c>
      <c r="R4" s="7">
        <f>'IRA Calculations'!AE136</f>
        <v>16203787480936.605</v>
      </c>
      <c r="S4" s="7">
        <f>'IRA Calculations'!AF136</f>
        <v>16263670580385.668</v>
      </c>
      <c r="T4" s="7">
        <f>'IRA Calculations'!AG136</f>
        <v>16323145779750.393</v>
      </c>
      <c r="U4" s="7">
        <f>'IRA Calculations'!AH136</f>
        <v>16384784878992.791</v>
      </c>
      <c r="V4" s="7">
        <f>'IRA Calculations'!AI136</f>
        <v>16444846214123.473</v>
      </c>
      <c r="W4" s="7">
        <f>'IRA Calculations'!AJ136</f>
        <v>16506665499603.729</v>
      </c>
      <c r="X4" s="7">
        <f>'IRA Calculations'!AK136</f>
        <v>16567269625478.184</v>
      </c>
      <c r="Y4" s="7">
        <f>'IRA Calculations'!AL136</f>
        <v>16629096662334.219</v>
      </c>
      <c r="Z4" s="7">
        <f>'IRA Calculations'!AM136</f>
        <v>16688429839859.254</v>
      </c>
      <c r="AA4" s="7">
        <f>'IRA Calculations'!AN136</f>
        <v>16748843413364.107</v>
      </c>
      <c r="AB4" s="7">
        <f>'IRA Calculations'!AO136</f>
        <v>16808048899444.506</v>
      </c>
      <c r="AC4" s="7">
        <f>'IRA Calculations'!AP136</f>
        <v>16865189582359.336</v>
      </c>
      <c r="AD4" s="7">
        <f>'IRA Calculations'!AQ136</f>
        <v>16921222759358.887</v>
      </c>
      <c r="AE4" s="7">
        <f>'IRA Calculations'!AR136</f>
        <v>16974487778084.264</v>
      </c>
      <c r="AF4" s="7">
        <f>'IRA Calculations'!AS136</f>
        <v>17028655030573.631</v>
      </c>
      <c r="AG4" s="7">
        <f>'IRA Calculations'!AT136</f>
        <v>17082221960000.322</v>
      </c>
    </row>
    <row r="5" spans="1:35" x14ac:dyDescent="0.2">
      <c r="A5" s="1" t="s">
        <v>79</v>
      </c>
      <c r="B5" s="7">
        <f>'IRA Calculations'!O137</f>
        <v>65941556862.463493</v>
      </c>
      <c r="C5" s="7">
        <f>'IRA Calculations'!P137</f>
        <v>65941556862.463493</v>
      </c>
      <c r="D5" s="7">
        <f>'IRA Calculations'!Q137</f>
        <v>65941556862.463493</v>
      </c>
      <c r="E5" s="7">
        <f>'IRA Calculations'!R137</f>
        <v>66251649417.382843</v>
      </c>
      <c r="F5" s="7">
        <f>'IRA Calculations'!S137</f>
        <v>66484731638.661827</v>
      </c>
      <c r="G5" s="7">
        <f>'IRA Calculations'!T137</f>
        <v>66629996294.90834</v>
      </c>
      <c r="H5" s="7">
        <f>'IRA Calculations'!U137</f>
        <v>66653069699.471313</v>
      </c>
      <c r="I5" s="7">
        <f>'IRA Calculations'!V137</f>
        <v>66532742858.646637</v>
      </c>
      <c r="J5" s="7">
        <f>'IRA Calculations'!W137</f>
        <v>66227894016.771584</v>
      </c>
      <c r="K5" s="7">
        <f>'IRA Calculations'!X137</f>
        <v>65701211981.55938</v>
      </c>
      <c r="L5" s="7">
        <f>'IRA Calculations'!Y137</f>
        <v>64933859769.528</v>
      </c>
      <c r="M5" s="7">
        <f>'IRA Calculations'!Z137</f>
        <v>63908987996.022041</v>
      </c>
      <c r="N5" s="7">
        <f>'IRA Calculations'!AA137</f>
        <v>62652953425.202652</v>
      </c>
      <c r="O5" s="7">
        <f>'IRA Calculations'!AB137</f>
        <v>61203417722.121567</v>
      </c>
      <c r="P5" s="7">
        <f>'IRA Calculations'!AC137</f>
        <v>59614227128.004448</v>
      </c>
      <c r="Q5" s="7">
        <f>'IRA Calculations'!AD137</f>
        <v>57934024317.750374</v>
      </c>
      <c r="R5" s="7">
        <f>'IRA Calculations'!AE137</f>
        <v>56185966632.632477</v>
      </c>
      <c r="S5" s="7">
        <f>'IRA Calculations'!AF137</f>
        <v>54409846826.744278</v>
      </c>
      <c r="T5" s="7">
        <f>'IRA Calculations'!AG137</f>
        <v>52657124726.08313</v>
      </c>
      <c r="U5" s="7">
        <f>'IRA Calculations'!AH137</f>
        <v>50943990223.937775</v>
      </c>
      <c r="V5" s="7">
        <f>'IRA Calculations'!AI137</f>
        <v>49276699958.603271</v>
      </c>
      <c r="W5" s="7">
        <f>'IRA Calculations'!AJ137</f>
        <v>47683002947.389397</v>
      </c>
      <c r="X5" s="7">
        <f>'IRA Calculations'!AK137</f>
        <v>46180066795.415825</v>
      </c>
      <c r="Y5" s="7">
        <f>'IRA Calculations'!AL137</f>
        <v>44797170315.401634</v>
      </c>
      <c r="Z5" s="7">
        <f>'IRA Calculations'!AM137</f>
        <v>43550542612.062737</v>
      </c>
      <c r="AA5" s="7">
        <f>'IRA Calculations'!AN137</f>
        <v>42463598146.909142</v>
      </c>
      <c r="AB5" s="7">
        <f>'IRA Calculations'!AO137</f>
        <v>41545679857.36631</v>
      </c>
      <c r="AC5" s="7">
        <f>'IRA Calculations'!AP137</f>
        <v>40797000790.021217</v>
      </c>
      <c r="AD5" s="7">
        <f>'IRA Calculations'!AQ137</f>
        <v>40216420482.108032</v>
      </c>
      <c r="AE5" s="7">
        <f>'IRA Calculations'!AR137</f>
        <v>39787066275.113762</v>
      </c>
      <c r="AF5" s="7">
        <f>'IRA Calculations'!AS137</f>
        <v>39498060222.604881</v>
      </c>
      <c r="AG5" s="7">
        <f>'IRA Calculations'!AT137</f>
        <v>39323473656.77404</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2199000000000</v>
      </c>
      <c r="C7" s="7">
        <f>'IRA Calculations'!P139</f>
        <v>2199000000000</v>
      </c>
      <c r="D7" s="7">
        <f>'IRA Calculations'!Q139</f>
        <v>2199000000000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0</v>
      </c>
      <c r="C8" s="7">
        <f>'IRA Calculations'!P140</f>
        <v>0</v>
      </c>
      <c r="D8" s="7">
        <f>'IRA Calculations'!Q140</f>
        <v>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2291000000000</v>
      </c>
      <c r="C10" s="7">
        <f>'IRA Calculations'!P142</f>
        <v>2291000000000</v>
      </c>
      <c r="D10" s="7">
        <f>'IRA Calculations'!Q142</f>
        <v>2291000000000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2053939021397.7847</v>
      </c>
      <c r="C2" s="7">
        <f>'IRA Calculations'!P147</f>
        <v>2053939021397.7847</v>
      </c>
      <c r="D2" s="7">
        <f>'IRA Calculations'!Q147</f>
        <v>2053939021397.7847</v>
      </c>
      <c r="E2" s="7">
        <f>'IRA Calculations'!R147</f>
        <v>2076943128829.7957</v>
      </c>
      <c r="F2" s="7">
        <f>'IRA Calculations'!S147</f>
        <v>2082869204615.0256</v>
      </c>
      <c r="G2" s="7">
        <f>'IRA Calculations'!T147</f>
        <v>2085800170042.5085</v>
      </c>
      <c r="H2" s="7">
        <f>'IRA Calculations'!U147</f>
        <v>2086552212576.6375</v>
      </c>
      <c r="I2" s="7">
        <f>'IRA Calculations'!V147</f>
        <v>2084340837553.1079</v>
      </c>
      <c r="J2" s="7">
        <f>'IRA Calculations'!W147</f>
        <v>2079956619785.9727</v>
      </c>
      <c r="K2" s="7">
        <f>'IRA Calculations'!X147</f>
        <v>2073343947002.9255</v>
      </c>
      <c r="L2" s="7">
        <f>'IRA Calculations'!Y147</f>
        <v>2063372396460.1389</v>
      </c>
      <c r="M2" s="7">
        <f>'IRA Calculations'!Z147</f>
        <v>2051681935365.6758</v>
      </c>
      <c r="N2" s="7">
        <f>'IRA Calculations'!AA147</f>
        <v>2039194865286.5063</v>
      </c>
      <c r="O2" s="7">
        <f>'IRA Calculations'!AB147</f>
        <v>2027990664732.3679</v>
      </c>
      <c r="P2" s="7">
        <f>'IRA Calculations'!AC147</f>
        <v>2031430838488.6548</v>
      </c>
      <c r="Q2" s="7">
        <f>'IRA Calculations'!AD147</f>
        <v>2035456258760.7896</v>
      </c>
      <c r="R2" s="7">
        <f>'IRA Calculations'!AE147</f>
        <v>2040449878781.4631</v>
      </c>
      <c r="S2" s="7">
        <f>'IRA Calculations'!AF147</f>
        <v>2046533485241.304</v>
      </c>
      <c r="T2" s="7">
        <f>'IRA Calculations'!AG147</f>
        <v>2052695866011.7654</v>
      </c>
      <c r="U2" s="7">
        <f>'IRA Calculations'!AH147</f>
        <v>2061526060083.8406</v>
      </c>
      <c r="V2" s="7">
        <f>'IRA Calculations'!AI147</f>
        <v>2072493731588.0505</v>
      </c>
      <c r="W2" s="7">
        <f>'IRA Calculations'!AJ147</f>
        <v>2084523637262.7961</v>
      </c>
      <c r="X2" s="7">
        <f>'IRA Calculations'!AK147</f>
        <v>2098281061227.6433</v>
      </c>
      <c r="Y2" s="7">
        <f>'IRA Calculations'!AL147</f>
        <v>2114527332406.1589</v>
      </c>
      <c r="Z2" s="7">
        <f>'IRA Calculations'!AM147</f>
        <v>2132382077131.6624</v>
      </c>
      <c r="AA2" s="7">
        <f>'IRA Calculations'!AN147</f>
        <v>2151941187255.6311</v>
      </c>
      <c r="AB2" s="7">
        <f>'IRA Calculations'!AO147</f>
        <v>2174073498476.0505</v>
      </c>
      <c r="AC2" s="7">
        <f>'IRA Calculations'!AP147</f>
        <v>2197947297690.03</v>
      </c>
      <c r="AD2" s="7">
        <f>'IRA Calculations'!AQ147</f>
        <v>2223500386098.9692</v>
      </c>
      <c r="AE2" s="7">
        <f>'IRA Calculations'!AR147</f>
        <v>2250553533825.874</v>
      </c>
      <c r="AF2" s="7">
        <f>'IRA Calculations'!AS147</f>
        <v>2279686364811.5073</v>
      </c>
      <c r="AG2" s="7">
        <f>'IRA Calculations'!AT147</f>
        <v>2310673906292.1431</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3267629647.9709115</v>
      </c>
      <c r="C4" s="7">
        <f>'IRA Calculations'!P149</f>
        <v>3267629647.9709115</v>
      </c>
      <c r="D4" s="7">
        <f>'IRA Calculations'!Q149</f>
        <v>3267629647.9709115</v>
      </c>
      <c r="E4" s="7">
        <f>'IRA Calculations'!R149</f>
        <v>3081973239.7104335</v>
      </c>
      <c r="F4" s="7">
        <f>'IRA Calculations'!S149</f>
        <v>2898992300.7520089</v>
      </c>
      <c r="G4" s="7">
        <f>'IRA Calculations'!T149</f>
        <v>2716771141.2824178</v>
      </c>
      <c r="H4" s="7">
        <f>'IRA Calculations'!U149</f>
        <v>2533954959.1976361</v>
      </c>
      <c r="I4" s="7">
        <f>'IRA Calculations'!V149</f>
        <v>2349431708.2871122</v>
      </c>
      <c r="J4" s="7">
        <f>'IRA Calculations'!W149</f>
        <v>2164944949.2535524</v>
      </c>
      <c r="K4" s="7">
        <f>'IRA Calculations'!X149</f>
        <v>1983064797.7573218</v>
      </c>
      <c r="L4" s="7">
        <f>'IRA Calculations'!Y149</f>
        <v>1802961768.811094</v>
      </c>
      <c r="M4" s="7">
        <f>'IRA Calculations'!Z149</f>
        <v>1630035877.2958198</v>
      </c>
      <c r="N4" s="7">
        <f>'IRA Calculations'!AA149</f>
        <v>1466804143.8921463</v>
      </c>
      <c r="O4" s="7">
        <f>'IRA Calculations'!AB149</f>
        <v>1316527348.831862</v>
      </c>
      <c r="P4" s="7">
        <f>'IRA Calculations'!AC149</f>
        <v>1178200069.1838648</v>
      </c>
      <c r="Q4" s="7">
        <f>'IRA Calculations'!AD149</f>
        <v>1073525373.7693769</v>
      </c>
      <c r="R4" s="7">
        <f>'IRA Calculations'!AE149</f>
        <v>984888361.20566189</v>
      </c>
      <c r="S4" s="7">
        <f>'IRA Calculations'!AF149</f>
        <v>898373798.83082795</v>
      </c>
      <c r="T4" s="7">
        <f>'IRA Calculations'!AG149</f>
        <v>815028923.22955799</v>
      </c>
      <c r="U4" s="7">
        <f>'IRA Calculations'!AH149</f>
        <v>734833729.21446621</v>
      </c>
      <c r="V4" s="7">
        <f>'IRA Calculations'!AI149</f>
        <v>658001201.41414261</v>
      </c>
      <c r="W4" s="7">
        <f>'IRA Calculations'!AJ149</f>
        <v>583539465.86505592</v>
      </c>
      <c r="X4" s="7">
        <f>'IRA Calculations'!AK149</f>
        <v>515193246.94153923</v>
      </c>
      <c r="Y4" s="7">
        <f>'IRA Calculations'!AL149</f>
        <v>452124714.41175026</v>
      </c>
      <c r="Z4" s="7">
        <f>'IRA Calculations'!AM149</f>
        <v>398144788.97918612</v>
      </c>
      <c r="AA4" s="7">
        <f>'IRA Calculations'!AN149</f>
        <v>351750952.06625342</v>
      </c>
      <c r="AB4" s="7">
        <f>'IRA Calculations'!AO149</f>
        <v>315381281.17169213</v>
      </c>
      <c r="AC4" s="7">
        <f>'IRA Calculations'!AP149</f>
        <v>288166039.53323072</v>
      </c>
      <c r="AD4" s="7">
        <f>'IRA Calculations'!AQ149</f>
        <v>270912081.54191065</v>
      </c>
      <c r="AE4" s="7">
        <f>'IRA Calculations'!AR149</f>
        <v>263576132.26267335</v>
      </c>
      <c r="AF4" s="7">
        <f>'IRA Calculations'!AS149</f>
        <v>263639166.22049853</v>
      </c>
      <c r="AG4" s="7">
        <f>'IRA Calculations'!AT149</f>
        <v>271081181.33246571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1554231664078.6748</v>
      </c>
      <c r="C2" s="7">
        <f>'IRA Calculations'!P160</f>
        <v>1554231664078.6748</v>
      </c>
      <c r="D2" s="7">
        <f>'IRA Calculations'!Q160</f>
        <v>1554231664078.6748</v>
      </c>
      <c r="E2" s="7">
        <f>'IRA Calculations'!R160</f>
        <v>1533137982589.7195</v>
      </c>
      <c r="F2" s="7">
        <f>'IRA Calculations'!S160</f>
        <v>1496788876623.1252</v>
      </c>
      <c r="G2" s="7">
        <f>'IRA Calculations'!T160</f>
        <v>1457001168152.4541</v>
      </c>
      <c r="H2" s="7">
        <f>'IRA Calculations'!U160</f>
        <v>1419049242698.9165</v>
      </c>
      <c r="I2" s="7">
        <f>'IRA Calculations'!V160</f>
        <v>1381715271128.1201</v>
      </c>
      <c r="J2" s="7">
        <f>'IRA Calculations'!W160</f>
        <v>1345800201528.2883</v>
      </c>
      <c r="K2" s="7">
        <f>'IRA Calculations'!X160</f>
        <v>1312338819053.1582</v>
      </c>
      <c r="L2" s="7">
        <f>'IRA Calculations'!Y160</f>
        <v>1282180014204.8994</v>
      </c>
      <c r="M2" s="7">
        <f>'IRA Calculations'!Z160</f>
        <v>1255609638772.6294</v>
      </c>
      <c r="N2" s="7">
        <f>'IRA Calculations'!AA160</f>
        <v>1233685926160.8259</v>
      </c>
      <c r="O2" s="7">
        <f>'IRA Calculations'!AB160</f>
        <v>1215806736026.0771</v>
      </c>
      <c r="P2" s="7">
        <f>'IRA Calculations'!AC160</f>
        <v>1200760010776.0798</v>
      </c>
      <c r="Q2" s="7">
        <f>'IRA Calculations'!AD160</f>
        <v>1187920568048.0107</v>
      </c>
      <c r="R2" s="7">
        <f>'IRA Calculations'!AE160</f>
        <v>1176348247222.5281</v>
      </c>
      <c r="S2" s="7">
        <f>'IRA Calculations'!AF160</f>
        <v>1165542243127.2693</v>
      </c>
      <c r="T2" s="7">
        <f>'IRA Calculations'!AG160</f>
        <v>1155700581510.6738</v>
      </c>
      <c r="U2" s="7">
        <f>'IRA Calculations'!AH160</f>
        <v>1147511307265.9299</v>
      </c>
      <c r="V2" s="7">
        <f>'IRA Calculations'!AI160</f>
        <v>1140394210551.9844</v>
      </c>
      <c r="W2" s="7">
        <f>'IRA Calculations'!AJ160</f>
        <v>1133733760853.8713</v>
      </c>
      <c r="X2" s="7">
        <f>'IRA Calculations'!AK160</f>
        <v>1128610142293.9194</v>
      </c>
      <c r="Y2" s="7">
        <f>'IRA Calculations'!AL160</f>
        <v>1125008221910.7058</v>
      </c>
      <c r="Z2" s="7">
        <f>'IRA Calculations'!AM160</f>
        <v>1123177058260.3835</v>
      </c>
      <c r="AA2" s="7">
        <f>'IRA Calculations'!AN160</f>
        <v>1122670896052.7097</v>
      </c>
      <c r="AB2" s="7">
        <f>'IRA Calculations'!AO160</f>
        <v>1123504766581.1619</v>
      </c>
      <c r="AC2" s="7">
        <f>'IRA Calculations'!AP160</f>
        <v>1125869866642.249</v>
      </c>
      <c r="AD2" s="7">
        <f>'IRA Calculations'!AQ160</f>
        <v>1129193218706.1294</v>
      </c>
      <c r="AE2" s="7">
        <f>'IRA Calculations'!AR160</f>
        <v>1133926571006.1362</v>
      </c>
      <c r="AF2" s="7">
        <f>'IRA Calculations'!AS160</f>
        <v>1140152469094.1687</v>
      </c>
      <c r="AG2" s="7">
        <f>'IRA Calculations'!AT160</f>
        <v>1147804839937.1626</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2497361992388.1294</v>
      </c>
      <c r="C2" s="7">
        <f>'IRA Calculations'!P173</f>
        <v>2497361992388.1294</v>
      </c>
      <c r="D2" s="7">
        <f>'IRA Calculations'!Q173</f>
        <v>2497361992388.1294</v>
      </c>
      <c r="E2" s="7">
        <f>'IRA Calculations'!R173</f>
        <v>2535391518915.1816</v>
      </c>
      <c r="F2" s="7">
        <f>'IRA Calculations'!S173</f>
        <v>2570136294969.9341</v>
      </c>
      <c r="G2" s="7">
        <f>'IRA Calculations'!T173</f>
        <v>2599658189989.8198</v>
      </c>
      <c r="H2" s="7">
        <f>'IRA Calculations'!U173</f>
        <v>2622175424789.6631</v>
      </c>
      <c r="I2" s="7">
        <f>'IRA Calculations'!V173</f>
        <v>2637132343482.354</v>
      </c>
      <c r="J2" s="7">
        <f>'IRA Calculations'!W173</f>
        <v>2646457189582.7954</v>
      </c>
      <c r="K2" s="7">
        <f>'IRA Calculations'!X173</f>
        <v>2651649395608.6445</v>
      </c>
      <c r="L2" s="7">
        <f>'IRA Calculations'!Y173</f>
        <v>2655117507166.8984</v>
      </c>
      <c r="M2" s="7">
        <f>'IRA Calculations'!Z173</f>
        <v>2658733959957.0098</v>
      </c>
      <c r="N2" s="7">
        <f>'IRA Calculations'!AA173</f>
        <v>2664637657356.457</v>
      </c>
      <c r="O2" s="7">
        <f>'IRA Calculations'!AB173</f>
        <v>2673050430724.5547</v>
      </c>
      <c r="P2" s="7">
        <f>'IRA Calculations'!AC173</f>
        <v>2683947691019.5801</v>
      </c>
      <c r="Q2" s="7">
        <f>'IRA Calculations'!AD173</f>
        <v>2697587362367.875</v>
      </c>
      <c r="R2" s="7">
        <f>'IRA Calculations'!AE173</f>
        <v>2712956123334.9434</v>
      </c>
      <c r="S2" s="7">
        <f>'IRA Calculations'!AF173</f>
        <v>2729809022898.7476</v>
      </c>
      <c r="T2" s="7">
        <f>'IRA Calculations'!AG173</f>
        <v>2747986067657.2251</v>
      </c>
      <c r="U2" s="7">
        <f>'IRA Calculations'!AH173</f>
        <v>2767330410959.8501</v>
      </c>
      <c r="V2" s="7">
        <f>'IRA Calculations'!AI173</f>
        <v>2787389236098.521</v>
      </c>
      <c r="W2" s="7">
        <f>'IRA Calculations'!AJ173</f>
        <v>2807786258492.146</v>
      </c>
      <c r="X2" s="7">
        <f>'IRA Calculations'!AK173</f>
        <v>2829185164553.5693</v>
      </c>
      <c r="Y2" s="7">
        <f>'IRA Calculations'!AL173</f>
        <v>2851735047257.75</v>
      </c>
      <c r="Z2" s="7">
        <f>'IRA Calculations'!AM173</f>
        <v>2874601869549.7993</v>
      </c>
      <c r="AA2" s="7">
        <f>'IRA Calculations'!AN173</f>
        <v>2898724157966.5459</v>
      </c>
      <c r="AB2" s="7">
        <f>'IRA Calculations'!AO173</f>
        <v>2923963782524.8486</v>
      </c>
      <c r="AC2" s="7">
        <f>'IRA Calculations'!AP173</f>
        <v>2949835774879.4697</v>
      </c>
      <c r="AD2" s="7">
        <f>'IRA Calculations'!AQ173</f>
        <v>2976615132450.7173</v>
      </c>
      <c r="AE2" s="7">
        <f>'IRA Calculations'!AR173</f>
        <v>3003814618522.9849</v>
      </c>
      <c r="AF2" s="7">
        <f>'IRA Calculations'!AS173</f>
        <v>3031409031092.7505</v>
      </c>
      <c r="AG2" s="7">
        <f>'IRA Calculations'!AT173</f>
        <v>3059817695247.3159</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5495509420553.7695</v>
      </c>
      <c r="C4" s="7">
        <f>'IRA Calculations'!P175</f>
        <v>5495509420553.7695</v>
      </c>
      <c r="D4" s="7">
        <f>'IRA Calculations'!Q175</f>
        <v>5495509420553.7695</v>
      </c>
      <c r="E4" s="7">
        <f>'IRA Calculations'!R175</f>
        <v>5557119529573.0723</v>
      </c>
      <c r="F4" s="7">
        <f>'IRA Calculations'!S175</f>
        <v>5615906075312.5039</v>
      </c>
      <c r="G4" s="7">
        <f>'IRA Calculations'!T175</f>
        <v>5673210857959.4023</v>
      </c>
      <c r="H4" s="7">
        <f>'IRA Calculations'!U175</f>
        <v>5731752651545.3867</v>
      </c>
      <c r="I4" s="7">
        <f>'IRA Calculations'!V175</f>
        <v>5789794510290.083</v>
      </c>
      <c r="J4" s="7">
        <f>'IRA Calculations'!W175</f>
        <v>5851680797184.2852</v>
      </c>
      <c r="K4" s="7">
        <f>'IRA Calculations'!X175</f>
        <v>5918274815143.0645</v>
      </c>
      <c r="L4" s="7">
        <f>'IRA Calculations'!Y175</f>
        <v>5988036920503.0322</v>
      </c>
      <c r="M4" s="7">
        <f>'IRA Calculations'!Z175</f>
        <v>6062419770060.5762</v>
      </c>
      <c r="N4" s="7">
        <f>'IRA Calculations'!AA175</f>
        <v>6137240112944.5596</v>
      </c>
      <c r="O4" s="7">
        <f>'IRA Calculations'!AB175</f>
        <v>6212208085262.0127</v>
      </c>
      <c r="P4" s="7">
        <f>'IRA Calculations'!AC175</f>
        <v>6288209407905.6641</v>
      </c>
      <c r="Q4" s="7">
        <f>'IRA Calculations'!AD175</f>
        <v>6364195019798.4736</v>
      </c>
      <c r="R4" s="7">
        <f>'IRA Calculations'!AE175</f>
        <v>6439165802094.4092</v>
      </c>
      <c r="S4" s="7">
        <f>'IRA Calculations'!AF175</f>
        <v>6514977284071.5684</v>
      </c>
      <c r="T4" s="7">
        <f>'IRA Calculations'!AG175</f>
        <v>6588926779280.0127</v>
      </c>
      <c r="U4" s="7">
        <f>'IRA Calculations'!AH175</f>
        <v>6665171935536.7822</v>
      </c>
      <c r="V4" s="7">
        <f>'IRA Calculations'!AI175</f>
        <v>6739702877814.7959</v>
      </c>
      <c r="W4" s="7">
        <f>'IRA Calculations'!AJ175</f>
        <v>6815391822560.3027</v>
      </c>
      <c r="X4" s="7">
        <f>'IRA Calculations'!AK175</f>
        <v>6891471482865.9395</v>
      </c>
      <c r="Y4" s="7">
        <f>'IRA Calculations'!AL175</f>
        <v>6967534114246.708</v>
      </c>
      <c r="Z4" s="7">
        <f>'IRA Calculations'!AM175</f>
        <v>7044161102751.3018</v>
      </c>
      <c r="AA4" s="7">
        <f>'IRA Calculations'!AN175</f>
        <v>7121627326531.4668</v>
      </c>
      <c r="AB4" s="7">
        <f>'IRA Calculations'!AO175</f>
        <v>7199299424307.4258</v>
      </c>
      <c r="AC4" s="7">
        <f>'IRA Calculations'!AP175</f>
        <v>7278020903284.3125</v>
      </c>
      <c r="AD4" s="7">
        <f>'IRA Calculations'!AQ175</f>
        <v>7356999150632.167</v>
      </c>
      <c r="AE4" s="7">
        <f>'IRA Calculations'!AR175</f>
        <v>7435941643731.959</v>
      </c>
      <c r="AF4" s="7">
        <f>'IRA Calculations'!AS175</f>
        <v>7515560371407.3906</v>
      </c>
      <c r="AG4" s="7">
        <f>'IRA Calculations'!AT175</f>
        <v>7596454279130.2705</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10002423489555.031</v>
      </c>
      <c r="C2" s="7">
        <f>'IRA Calculations'!P186</f>
        <v>10002423489555.031</v>
      </c>
      <c r="D2" s="7">
        <f>'IRA Calculations'!Q186</f>
        <v>10002423489555.031</v>
      </c>
      <c r="E2" s="7">
        <f>'IRA Calculations'!R186</f>
        <v>10101320757616.945</v>
      </c>
      <c r="F2" s="7">
        <f>'IRA Calculations'!S186</f>
        <v>10216104416597.857</v>
      </c>
      <c r="G2" s="7">
        <f>'IRA Calculations'!T186</f>
        <v>10349522098967.359</v>
      </c>
      <c r="H2" s="7">
        <f>'IRA Calculations'!U186</f>
        <v>10486501203041.102</v>
      </c>
      <c r="I2" s="7">
        <f>'IRA Calculations'!V186</f>
        <v>10633005141328.707</v>
      </c>
      <c r="J2" s="7">
        <f>'IRA Calculations'!W186</f>
        <v>10785910013219.883</v>
      </c>
      <c r="K2" s="7">
        <f>'IRA Calculations'!X186</f>
        <v>10942783201432.584</v>
      </c>
      <c r="L2" s="7">
        <f>'IRA Calculations'!Y186</f>
        <v>11106341711959.871</v>
      </c>
      <c r="M2" s="7">
        <f>'IRA Calculations'!Z186</f>
        <v>11274236056527.564</v>
      </c>
      <c r="N2" s="7">
        <f>'IRA Calculations'!AA186</f>
        <v>11445634945057.283</v>
      </c>
      <c r="O2" s="7">
        <f>'IRA Calculations'!AB186</f>
        <v>11625119223402.004</v>
      </c>
      <c r="P2" s="7">
        <f>'IRA Calculations'!AC186</f>
        <v>11808641821443.291</v>
      </c>
      <c r="Q2" s="7">
        <f>'IRA Calculations'!AD186</f>
        <v>11998700984627.236</v>
      </c>
      <c r="R2" s="7">
        <f>'IRA Calculations'!AE186</f>
        <v>12194294789648.826</v>
      </c>
      <c r="S2" s="7">
        <f>'IRA Calculations'!AF186</f>
        <v>12391958069444.496</v>
      </c>
      <c r="T2" s="7">
        <f>'IRA Calculations'!AG186</f>
        <v>12598314893375.664</v>
      </c>
      <c r="U2" s="7">
        <f>'IRA Calculations'!AH186</f>
        <v>12806023657486.949</v>
      </c>
      <c r="V2" s="7">
        <f>'IRA Calculations'!AI186</f>
        <v>13020168356889.301</v>
      </c>
      <c r="W2" s="7">
        <f>'IRA Calculations'!AJ186</f>
        <v>13240228341481.004</v>
      </c>
      <c r="X2" s="7">
        <f>'IRA Calculations'!AK186</f>
        <v>13466991149230.922</v>
      </c>
      <c r="Y2" s="7">
        <f>'IRA Calculations'!AL186</f>
        <v>13698417931841.74</v>
      </c>
      <c r="Z2" s="7">
        <f>'IRA Calculations'!AM186</f>
        <v>13937103189400.221</v>
      </c>
      <c r="AA2" s="7">
        <f>'IRA Calculations'!AN186</f>
        <v>14179804890600.424</v>
      </c>
      <c r="AB2" s="7">
        <f>'IRA Calculations'!AO186</f>
        <v>14424952334715.518</v>
      </c>
      <c r="AC2" s="7">
        <f>'IRA Calculations'!AP186</f>
        <v>14679156465474.109</v>
      </c>
      <c r="AD2" s="7">
        <f>'IRA Calculations'!AQ186</f>
        <v>14933028080201.244</v>
      </c>
      <c r="AE2" s="7">
        <f>'IRA Calculations'!AR186</f>
        <v>15194936957423.096</v>
      </c>
      <c r="AF2" s="7">
        <f>'IRA Calculations'!AS186</f>
        <v>15462822372787.453</v>
      </c>
      <c r="AG2" s="7">
        <f>'IRA Calculations'!AT186</f>
        <v>15738176273224.373</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4873509878104.4258</v>
      </c>
      <c r="C4" s="7">
        <f>'IRA Calculations'!P188</f>
        <v>4873509878104.4258</v>
      </c>
      <c r="D4" s="7">
        <f>'IRA Calculations'!Q188</f>
        <v>4873509878104.4258</v>
      </c>
      <c r="E4" s="7">
        <f>'IRA Calculations'!R188</f>
        <v>4856704285292.7197</v>
      </c>
      <c r="F4" s="7">
        <f>'IRA Calculations'!S188</f>
        <v>4851319493262.6582</v>
      </c>
      <c r="G4" s="7">
        <f>'IRA Calculations'!T188</f>
        <v>4844149106996.332</v>
      </c>
      <c r="H4" s="7">
        <f>'IRA Calculations'!U188</f>
        <v>4834331839862.1631</v>
      </c>
      <c r="I4" s="7">
        <f>'IRA Calculations'!V188</f>
        <v>4824381528451.584</v>
      </c>
      <c r="J4" s="7">
        <f>'IRA Calculations'!W188</f>
        <v>4802093110985.0801</v>
      </c>
      <c r="K4" s="7">
        <f>'IRA Calculations'!X188</f>
        <v>4783235835384.291</v>
      </c>
      <c r="L4" s="7">
        <f>'IRA Calculations'!Y188</f>
        <v>4769630307537.1729</v>
      </c>
      <c r="M4" s="7">
        <f>'IRA Calculations'!Z188</f>
        <v>4763538280142.9287</v>
      </c>
      <c r="N4" s="7">
        <f>'IRA Calculations'!AA188</f>
        <v>4759771026420.9697</v>
      </c>
      <c r="O4" s="7">
        <f>'IRA Calculations'!AB188</f>
        <v>4758622644245.5039</v>
      </c>
      <c r="P4" s="7">
        <f>'IRA Calculations'!AC188</f>
        <v>4760618308391.9043</v>
      </c>
      <c r="Q4" s="7">
        <f>'IRA Calculations'!AD188</f>
        <v>4760247184883.9678</v>
      </c>
      <c r="R4" s="7">
        <f>'IRA Calculations'!AE188</f>
        <v>4751900407120.8242</v>
      </c>
      <c r="S4" s="7">
        <f>'IRA Calculations'!AF188</f>
        <v>4745010114068.0439</v>
      </c>
      <c r="T4" s="7">
        <f>'IRA Calculations'!AG188</f>
        <v>4740073471179.6084</v>
      </c>
      <c r="U4" s="7">
        <f>'IRA Calculations'!AH188</f>
        <v>4738659000451.2832</v>
      </c>
      <c r="V4" s="7">
        <f>'IRA Calculations'!AI188</f>
        <v>4737412585651.0791</v>
      </c>
      <c r="W4" s="7">
        <f>'IRA Calculations'!AJ188</f>
        <v>4740087475840.2734</v>
      </c>
      <c r="X4" s="7">
        <f>'IRA Calculations'!AK188</f>
        <v>4742314216887.8213</v>
      </c>
      <c r="Y4" s="7">
        <f>'IRA Calculations'!AL188</f>
        <v>4741319885979.8105</v>
      </c>
      <c r="Z4" s="7">
        <f>'IRA Calculations'!AM188</f>
        <v>4736747364268.9512</v>
      </c>
      <c r="AA4" s="7">
        <f>'IRA Calculations'!AN188</f>
        <v>4730788381151.1357</v>
      </c>
      <c r="AB4" s="7">
        <f>'IRA Calculations'!AO188</f>
        <v>4724052139365.792</v>
      </c>
      <c r="AC4" s="7">
        <f>'IRA Calculations'!AP188</f>
        <v>4717932102650.1973</v>
      </c>
      <c r="AD4" s="7">
        <f>'IRA Calculations'!AQ188</f>
        <v>4713359580939.3574</v>
      </c>
      <c r="AE4" s="7">
        <f>'IRA Calculations'!AR188</f>
        <v>4707099497617.0098</v>
      </c>
      <c r="AF4" s="7">
        <f>'IRA Calculations'!AS188</f>
        <v>4702751050476.9736</v>
      </c>
      <c r="AG4" s="7">
        <f>'IRA Calculations'!AT188</f>
        <v>4697926444873.9609</v>
      </c>
    </row>
    <row r="5" spans="1:35" x14ac:dyDescent="0.2">
      <c r="A5" s="1" t="s">
        <v>79</v>
      </c>
      <c r="B5" s="7">
        <f>'IRA Calculations'!O189</f>
        <v>1289058443137.5364</v>
      </c>
      <c r="C5" s="7">
        <f>'IRA Calculations'!P189</f>
        <v>1289058443137.5364</v>
      </c>
      <c r="D5" s="7">
        <f>'IRA Calculations'!Q189</f>
        <v>1289058443137.5364</v>
      </c>
      <c r="E5" s="7">
        <f>'IRA Calculations'!R189</f>
        <v>1290494243336.7903</v>
      </c>
      <c r="F5" s="7">
        <f>'IRA Calculations'!S189</f>
        <v>1290137153131.7935</v>
      </c>
      <c r="G5" s="7">
        <f>'IRA Calculations'!T189</f>
        <v>1288649277277.6458</v>
      </c>
      <c r="H5" s="7">
        <f>'IRA Calculations'!U189</f>
        <v>1284594815575.0928</v>
      </c>
      <c r="I5" s="7">
        <f>'IRA Calculations'!V189</f>
        <v>1280756095871.3909</v>
      </c>
      <c r="J5" s="7">
        <f>'IRA Calculations'!W189</f>
        <v>1278382933884.0254</v>
      </c>
      <c r="K5" s="7">
        <f>'IRA Calculations'!X189</f>
        <v>1278680509054.8528</v>
      </c>
      <c r="L5" s="7">
        <f>'IRA Calculations'!Y189</f>
        <v>1278643312158.5012</v>
      </c>
      <c r="M5" s="7">
        <f>'IRA Calculations'!Z189</f>
        <v>1276508210307.7983</v>
      </c>
      <c r="N5" s="7">
        <f>'IRA Calculations'!AA189</f>
        <v>1273562216116.5852</v>
      </c>
      <c r="O5" s="7">
        <f>'IRA Calculations'!AB189</f>
        <v>1270251692341.1062</v>
      </c>
      <c r="P5" s="7">
        <f>'IRA Calculations'!AC189</f>
        <v>1270177298548.3967</v>
      </c>
      <c r="Q5" s="7">
        <f>'IRA Calculations'!AD189</f>
        <v>1270073147238.6067</v>
      </c>
      <c r="R5" s="7">
        <f>'IRA Calculations'!AE189</f>
        <v>1270459994960.686</v>
      </c>
      <c r="S5" s="7">
        <f>'IRA Calculations'!AF189</f>
        <v>1268525756350.2937</v>
      </c>
      <c r="T5" s="7">
        <f>'IRA Calculations'!AG189</f>
        <v>1268414165661.2327</v>
      </c>
      <c r="U5" s="7">
        <f>'IRA Calculations'!AH189</f>
        <v>1269269694277.3679</v>
      </c>
      <c r="V5" s="7">
        <f>'IRA Calculations'!AI189</f>
        <v>1269530072551.8438</v>
      </c>
      <c r="W5" s="7">
        <f>'IRA Calculations'!AJ189</f>
        <v>1269879723377.5674</v>
      </c>
      <c r="X5" s="7">
        <f>'IRA Calculations'!AK189</f>
        <v>1271196493508.489</v>
      </c>
      <c r="Y5" s="7">
        <f>'IRA Calculations'!AL189</f>
        <v>1273681246184.9175</v>
      </c>
      <c r="Z5" s="7">
        <f>'IRA Calculations'!AM189</f>
        <v>1276471013411.4448</v>
      </c>
      <c r="AA5" s="7">
        <f>'IRA Calculations'!AN189</f>
        <v>1279059917397.6614</v>
      </c>
      <c r="AB5" s="7">
        <f>'IRA Calculations'!AO189</f>
        <v>1281061110421.4917</v>
      </c>
      <c r="AC5" s="7">
        <f>'IRA Calculations'!AP189</f>
        <v>1282191896070.645</v>
      </c>
      <c r="AD5" s="7">
        <f>'IRA Calculations'!AQ189</f>
        <v>1282474592482.9324</v>
      </c>
      <c r="AE5" s="7">
        <f>'IRA Calculations'!AR189</f>
        <v>1283330121099.0676</v>
      </c>
      <c r="AF5" s="7">
        <f>'IRA Calculations'!AS189</f>
        <v>1284393952334.7844</v>
      </c>
      <c r="AG5" s="7">
        <f>'IRA Calculations'!AT189</f>
        <v>1284795678815.4041</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2023-12-15T19:14:27Z</dcterms:modified>
</cp:coreProperties>
</file>