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F995CB4B-EA5B-4ED4-942C-BF40360F48EB}"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8" i="23"/>
  <c r="J28" i="23" s="1"/>
  <c r="K28"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<sst xmlns="http://schemas.openxmlformats.org/spreadsheetml/2006/main" count="42862" uniqueCount="4483">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</sst>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4051</v>
      </c>
      <c r="C1" s="380">
        <v>46283</v>
      </c>
      <c r="G1" s="381" t="s">
        <v>3999</v>
      </c>
      <c r="H1" s="381" t="s">
        <v>4000</v>
      </c>
    </row>
    <row r="2" spans="1:8" x14ac:dyDescent="0.25">
      <c r="B2" t="str">
        <f>_xlfn.XLOOKUP(B1,H:H,G:G,0,0,1)</f>
        <v>MT</v>
      </c>
      <c r="C2" t="str">
        <f>_xlfn.XLOOKUP(B2,G:G, H:H, 0,0,1)</f>
        <v>Montana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50.245809999999992</v>
      </c>
      <c r="E2" s="437">
        <f>SUMIFS('frozen policy trendline'!E:E,'frozen policy trendline'!$A:$A,About!$B$2)-SUMIFS('frozen policy trendline'!E:E,'frozen policy trendline'!$A:$A,About!$B$2,'frozen policy trendline'!$B:$B,"Output Total CO2e Emissions by Sector[LULUCF sector]")</f>
        <v>49.401929999999993</v>
      </c>
      <c r="F2" s="437">
        <f>SUMIFS('frozen policy trendline'!F:F,'frozen policy trendline'!$A:$A,About!$B$2)-SUMIFS('frozen policy trendline'!F:F,'frozen policy trendline'!$A:$A,About!$B$2,'frozen policy trendline'!$B:$B,"Output Total CO2e Emissions by Sector[LULUCF sector]")</f>
        <v>47.884372999999997</v>
      </c>
      <c r="G2" s="437">
        <f>SUMIFS('frozen policy trendline'!G:G,'frozen policy trendline'!$A:$A,About!$B$2)-SUMIFS('frozen policy trendline'!G:G,'frozen policy trendline'!$A:$A,About!$B$2,'frozen policy trendline'!$B:$B,"Output Total CO2e Emissions by Sector[LULUCF sector]")</f>
        <v>45.994107</v>
      </c>
      <c r="H2" s="437">
        <f>SUMIFS('frozen policy trendline'!H:H,'frozen policy trendline'!$A:$A,About!$B$2)-SUMIFS('frozen policy trendline'!H:H,'frozen policy trendline'!$A:$A,About!$B$2,'frozen policy trendline'!$B:$B,"Output Total CO2e Emissions by Sector[LULUCF sector]")</f>
        <v>43.792895999999999</v>
      </c>
      <c r="I2" s="437">
        <f>SUMIFS('frozen policy trendline'!I:I,'frozen policy trendline'!$A:$A,About!$B$2)-SUMIFS('frozen policy trendline'!I:I,'frozen policy trendline'!$A:$A,About!$B$2,'frozen policy trendline'!$B:$B,"Output Total CO2e Emissions by Sector[LULUCF sector]")</f>
        <v>42.716473000000008</v>
      </c>
      <c r="J2" s="437">
        <f>SUMIFS('frozen policy trendline'!J:J,'frozen policy trendline'!$A:$A,About!$B$2)-SUMIFS('frozen policy trendline'!J:J,'frozen policy trendline'!$A:$A,About!$B$2,'frozen policy trendline'!$B:$B,"Output Total CO2e Emissions by Sector[LULUCF sector]")</f>
        <v>42.454146999999992</v>
      </c>
      <c r="K2" s="437">
        <f>SUMIFS('frozen policy trendline'!K:K,'frozen policy trendline'!$A:$A,About!$B$2)-SUMIFS('frozen policy trendline'!K:K,'frozen policy trendline'!$A:$A,About!$B$2,'frozen policy trendline'!$B:$B,"Output Total CO2e Emissions by Sector[LULUCF sector]")</f>
        <v>42.188134000000005</v>
      </c>
      <c r="L2" s="437">
        <f>SUMIFS('frozen policy trendline'!L:L,'frozen policy trendline'!$A:$A,About!$B$2)-SUMIFS('frozen policy trendline'!L:L,'frozen policy trendline'!$A:$A,About!$B$2,'frozen policy trendline'!$B:$B,"Output Total CO2e Emissions by Sector[LULUCF sector]")</f>
        <v>41.778264000000007</v>
      </c>
      <c r="M2" s="437">
        <f>SUMIFS('frozen policy trendline'!M:M,'frozen policy trendline'!$A:$A,About!$B$2)-SUMIFS('frozen policy trendline'!M:M,'frozen policy trendline'!$A:$A,About!$B$2,'frozen policy trendline'!$B:$B,"Output Total CO2e Emissions by Sector[LULUCF sector]")</f>
        <v>41.603200000000001</v>
      </c>
      <c r="N2" s="437">
        <f>SUMIFS('frozen policy trendline'!N:N,'frozen policy trendline'!$A:$A,About!$B$2)-SUMIFS('frozen policy trendline'!N:N,'frozen policy trendline'!$A:$A,About!$B$2,'frozen policy trendline'!$B:$B,"Output Total CO2e Emissions by Sector[LULUCF sector]")</f>
        <v>37.423546999999999</v>
      </c>
      <c r="O2" s="437">
        <f>SUMIFS('frozen policy trendline'!O:O,'frozen policy trendline'!$A:$A,About!$B$2)-SUMIFS('frozen policy trendline'!O:O,'frozen policy trendline'!$A:$A,About!$B$2,'frozen policy trendline'!$B:$B,"Output Total CO2e Emissions by Sector[LULUCF sector]")</f>
        <v>37.317960999999997</v>
      </c>
      <c r="P2" s="437">
        <f>SUMIFS('frozen policy trendline'!P:P,'frozen policy trendline'!$A:$A,About!$B$2)-SUMIFS('frozen policy trendline'!P:P,'frozen policy trendline'!$A:$A,About!$B$2,'frozen policy trendline'!$B:$B,"Output Total CO2e Emissions by Sector[LULUCF sector]")</f>
        <v>37.030220999999997</v>
      </c>
      <c r="Q2" s="437">
        <f>SUMIFS('frozen policy trendline'!Q:Q,'frozen policy trendline'!$A:$A,About!$B$2)-SUMIFS('frozen policy trendline'!Q:Q,'frozen policy trendline'!$A:$A,About!$B$2,'frozen policy trendline'!$B:$B,"Output Total CO2e Emissions by Sector[LULUCF sector]")</f>
        <v>36.952820000000003</v>
      </c>
      <c r="R2" s="437">
        <f>SUMIFS('frozen policy trendline'!R:R,'frozen policy trendline'!$A:$A,About!$B$2)-SUMIFS('frozen policy trendline'!R:R,'frozen policy trendline'!$A:$A,About!$B$2,'frozen policy trendline'!$B:$B,"Output Total CO2e Emissions by Sector[LULUCF sector]")</f>
        <v>36.735463999999993</v>
      </c>
      <c r="S2" s="437">
        <f>SUMIFS('frozen policy trendline'!S:S,'frozen policy trendline'!$A:$A,About!$B$2)-SUMIFS('frozen policy trendline'!S:S,'frozen policy trendline'!$A:$A,About!$B$2,'frozen policy trendline'!$B:$B,"Output Total CO2e Emissions by Sector[LULUCF sector]")</f>
        <v>36.588992000000005</v>
      </c>
      <c r="T2" s="437">
        <f>SUMIFS('frozen policy trendline'!T:T,'frozen policy trendline'!$A:$A,About!$B$2)-SUMIFS('frozen policy trendline'!T:T,'frozen policy trendline'!$A:$A,About!$B$2,'frozen policy trendline'!$B:$B,"Output Total CO2e Emissions by Sector[LULUCF sector]")</f>
        <v>36.424150999999995</v>
      </c>
      <c r="U2" s="437">
        <f>SUMIFS('frozen policy trendline'!U:U,'frozen policy trendline'!$A:$A,About!$B$2)-SUMIFS('frozen policy trendline'!U:U,'frozen policy trendline'!$A:$A,About!$B$2,'frozen policy trendline'!$B:$B,"Output Total CO2e Emissions by Sector[LULUCF sector]")</f>
        <v>36.354258999999999</v>
      </c>
      <c r="V2" s="437">
        <f>SUMIFS('frozen policy trendline'!V:V,'frozen policy trendline'!$A:$A,About!$B$2)-SUMIFS('frozen policy trendline'!V:V,'frozen policy trendline'!$A:$A,About!$B$2,'frozen policy trendline'!$B:$B,"Output Total CO2e Emissions by Sector[LULUCF sector]")</f>
        <v>36.247735000000006</v>
      </c>
      <c r="W2" s="437">
        <f>SUMIFS('frozen policy trendline'!W:W,'frozen policy trendline'!$A:$A,About!$B$2)-SUMIFS('frozen policy trendline'!W:W,'frozen policy trendline'!$A:$A,About!$B$2,'frozen policy trendline'!$B:$B,"Output Total CO2e Emissions by Sector[LULUCF sector]")</f>
        <v>36.203242000000003</v>
      </c>
      <c r="X2" s="437">
        <f>SUMIFS('frozen policy trendline'!X:X,'frozen policy trendline'!$A:$A,About!$B$2)-SUMIFS('frozen policy trendline'!X:X,'frozen policy trendline'!$A:$A,About!$B$2,'frozen policy trendline'!$B:$B,"Output Total CO2e Emissions by Sector[LULUCF sector]")</f>
        <v>36.932689999999994</v>
      </c>
      <c r="Y2" s="437">
        <f>SUMIFS('frozen policy trendline'!Y:Y,'frozen policy trendline'!$A:$A,About!$B$2)-SUMIFS('frozen policy trendline'!Y:Y,'frozen policy trendline'!$A:$A,About!$B$2,'frozen policy trendline'!$B:$B,"Output Total CO2e Emissions by Sector[LULUCF sector]")</f>
        <v>37.339382000000001</v>
      </c>
      <c r="Z2" s="437">
        <f>SUMIFS('frozen policy trendline'!Z:Z,'frozen policy trendline'!$A:$A,About!$B$2)-SUMIFS('frozen policy trendline'!Z:Z,'frozen policy trendline'!$A:$A,About!$B$2,'frozen policy trendline'!$B:$B,"Output Total CO2e Emissions by Sector[LULUCF sector]")</f>
        <v>37.414862999999997</v>
      </c>
      <c r="AA2" s="437">
        <f>SUMIFS('frozen policy trendline'!AA:AA,'frozen policy trendline'!$A:$A,About!$B$2)-SUMIFS('frozen policy trendline'!AA:AA,'frozen policy trendline'!$A:$A,About!$B$2,'frozen policy trendline'!$B:$B,"Output Total CO2e Emissions by Sector[LULUCF sector]")</f>
        <v>37.399546000000001</v>
      </c>
      <c r="AB2" s="437">
        <f>SUMIFS('frozen policy trendline'!AB:AB,'frozen policy trendline'!$A:$A,About!$B$2)-SUMIFS('frozen policy trendline'!AB:AB,'frozen policy trendline'!$A:$A,About!$B$2,'frozen policy trendline'!$B:$B,"Output Total CO2e Emissions by Sector[LULUCF sector]")</f>
        <v>37.424215000000004</v>
      </c>
      <c r="AC2" s="437">
        <f>SUMIFS('frozen policy trendline'!AC:AC,'frozen policy trendline'!$A:$A,About!$B$2)-SUMIFS('frozen policy trendline'!AC:AC,'frozen policy trendline'!$A:$A,About!$B$2,'frozen policy trendline'!$B:$B,"Output Total CO2e Emissions by Sector[LULUCF sector]")</f>
        <v>37.454961999999995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38</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MT</v>
      </c>
      <c r="C1" s="409">
        <f>SUM(C4:C87)</f>
        <v>30.680952125784696</v>
      </c>
      <c r="D1" s="409">
        <f t="shared" ref="D1:AG1" si="0">SUM(D4:D87)</f>
        <v>31.776864383823302</v>
      </c>
      <c r="E1" s="409">
        <f t="shared" si="0"/>
        <v>32.754844364120999</v>
      </c>
      <c r="F1" s="409">
        <f t="shared" si="0"/>
        <v>30.255457277878708</v>
      </c>
      <c r="G1" s="409">
        <f t="shared" si="0"/>
        <v>33.653179004029404</v>
      </c>
      <c r="H1" s="409">
        <f t="shared" si="0"/>
        <v>33.330691159914892</v>
      </c>
      <c r="I1" s="409">
        <f t="shared" si="0"/>
        <v>30.393193362772895</v>
      </c>
      <c r="J1" s="409">
        <f t="shared" si="0"/>
        <v>32.276114776755698</v>
      </c>
      <c r="K1" s="409">
        <f t="shared" si="0"/>
        <v>34.725695484660584</v>
      </c>
      <c r="L1" s="409">
        <f t="shared" si="0"/>
        <v>35.448731346683402</v>
      </c>
      <c r="M1" s="409">
        <f t="shared" si="0"/>
        <v>34.773191682924612</v>
      </c>
      <c r="N1" s="409">
        <f t="shared" si="0"/>
        <v>33.488331408053483</v>
      </c>
      <c r="O1" s="409">
        <f t="shared" si="0"/>
        <v>33.010952322333196</v>
      </c>
      <c r="P1" s="409">
        <f t="shared" si="0"/>
        <v>35.558510581504294</v>
      </c>
      <c r="Q1" s="409">
        <f t="shared" si="0"/>
        <v>36.941389170943715</v>
      </c>
      <c r="R1" s="409">
        <f t="shared" si="0"/>
        <v>37.845629542721191</v>
      </c>
      <c r="S1" s="409">
        <f t="shared" si="0"/>
        <v>38.324257973727022</v>
      </c>
      <c r="T1" s="409">
        <f t="shared" si="0"/>
        <v>40.002619001922298</v>
      </c>
      <c r="U1" s="409">
        <f t="shared" si="0"/>
        <v>38.990340364727601</v>
      </c>
      <c r="V1" s="409">
        <f t="shared" si="0"/>
        <v>34.771366712895095</v>
      </c>
      <c r="W1" s="409">
        <f t="shared" si="0"/>
        <v>36.337594892288003</v>
      </c>
      <c r="X1" s="409">
        <f t="shared" si="0"/>
        <v>33.352609131754996</v>
      </c>
      <c r="Y1" s="409">
        <f t="shared" si="0"/>
        <v>32.485285172699506</v>
      </c>
      <c r="Z1" s="409">
        <f t="shared" si="0"/>
        <v>33.735865852011095</v>
      </c>
      <c r="AA1" s="409">
        <f t="shared" si="0"/>
        <v>34.485991600335502</v>
      </c>
      <c r="AB1" s="409">
        <f t="shared" si="0"/>
        <v>34.507905971925702</v>
      </c>
      <c r="AC1" s="409">
        <f t="shared" si="0"/>
        <v>32.328744986030195</v>
      </c>
      <c r="AD1" s="409">
        <f t="shared" si="0"/>
        <v>32.240834023133495</v>
      </c>
      <c r="AE1" s="409">
        <f t="shared" si="0"/>
        <v>32.524480302917105</v>
      </c>
      <c r="AF1" s="409">
        <f t="shared" si="0"/>
        <v>33.752935426524601</v>
      </c>
      <c r="AG1" s="409">
        <f t="shared" si="0"/>
        <v>27.189116629752196</v>
      </c>
      <c r="AH1" s="409">
        <f>SUM(AH4:AH87)</f>
        <v>29.822543787603298</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413" t="s">
        <v>2216</v>
      </c>
      <c r="B5" s="414" t="s">
        <v>4212</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413" t="s">
        <v>2216</v>
      </c>
      <c r="B6" s="414" t="s">
        <v>4216</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413" t="s">
        <v>2216</v>
      </c>
      <c r="B7" s="414" t="s">
        <v>4218</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413" t="s">
        <v>2216</v>
      </c>
      <c r="B8" s="414" t="s">
        <v>4220</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413" t="s">
        <v>2216</v>
      </c>
      <c r="B9" s="414" t="s">
        <v>4230</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413" t="s">
        <v>2216</v>
      </c>
      <c r="B10" s="414" t="s">
        <v>4239</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413" t="s">
        <v>2216</v>
      </c>
      <c r="B11" s="41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413" t="s">
        <v>2216</v>
      </c>
      <c r="B12" s="41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413" t="s">
        <v>2216</v>
      </c>
      <c r="B13" s="414" t="s">
        <v>4249</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413" t="s">
        <v>2216</v>
      </c>
      <c r="B17" s="414" t="s">
        <v>4247</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0.28570709999999999</v>
      </c>
      <c r="D19" s="415">
        <f>SUMIFS('EPA Export Aggregation'!G:G,'EPA Export Aggregation'!$A:$A,$B19,'EPA Export Aggregation'!$D:$D,$A$1)*IF($A19="CH4",About!$D$58,IF($A19="N2O",About!$D$59,1))</f>
        <v>0.28610328745379998</v>
      </c>
      <c r="E19" s="415">
        <f>SUMIFS('EPA Export Aggregation'!H:H,'EPA Export Aggregation'!$A:$A,$B19,'EPA Export Aggregation'!$D:$D,$A$1)*IF($A19="CH4",About!$D$58,IF($A19="N2O",About!$D$59,1))</f>
        <v>0.28328269098870001</v>
      </c>
      <c r="F19" s="415">
        <f>SUMIFS('EPA Export Aggregation'!I:I,'EPA Export Aggregation'!$A:$A,$B19,'EPA Export Aggregation'!$D:$D,$A$1)*IF($A19="CH4",About!$D$58,IF($A19="N2O",About!$D$59,1))</f>
        <v>0.254599219263</v>
      </c>
      <c r="G19" s="415">
        <f>SUMIFS('EPA Export Aggregation'!J:J,'EPA Export Aggregation'!$A:$A,$B19,'EPA Export Aggregation'!$D:$D,$A$1)*IF($A19="CH4",About!$D$58,IF($A19="N2O",About!$D$59,1))</f>
        <v>0.21802498842119999</v>
      </c>
      <c r="H19" s="415">
        <f>SUMIFS('EPA Export Aggregation'!K:K,'EPA Export Aggregation'!$A:$A,$B19,'EPA Export Aggregation'!$D:$D,$A$1)*IF($A19="CH4",About!$D$58,IF($A19="N2O",About!$D$59,1))</f>
        <v>0.21957904120960001</v>
      </c>
      <c r="I19" s="415">
        <f>SUMIFS('EPA Export Aggregation'!L:L,'EPA Export Aggregation'!$A:$A,$B19,'EPA Export Aggregation'!$D:$D,$A$1)*IF($A19="CH4",About!$D$58,IF($A19="N2O",About!$D$59,1))</f>
        <v>0.22635383256280001</v>
      </c>
      <c r="J19" s="415">
        <f>SUMIFS('EPA Export Aggregation'!M:M,'EPA Export Aggregation'!$A:$A,$B19,'EPA Export Aggregation'!$D:$D,$A$1)*IF($A19="CH4",About!$D$58,IF($A19="N2O",About!$D$59,1))</f>
        <v>0.22792201415230001</v>
      </c>
      <c r="K19" s="415">
        <f>SUMIFS('EPA Export Aggregation'!N:N,'EPA Export Aggregation'!$A:$A,$B19,'EPA Export Aggregation'!$D:$D,$A$1)*IF($A19="CH4",About!$D$58,IF($A19="N2O",About!$D$59,1))</f>
        <v>0.25015282123650001</v>
      </c>
      <c r="L19" s="415">
        <f>SUMIFS('EPA Export Aggregation'!O:O,'EPA Export Aggregation'!$A:$A,$B19,'EPA Export Aggregation'!$D:$D,$A$1)*IF($A19="CH4",About!$D$58,IF($A19="N2O",About!$D$59,1))</f>
        <v>0.26001016784440001</v>
      </c>
      <c r="M19" s="415">
        <f>SUMIFS('EPA Export Aggregation'!P:P,'EPA Export Aggregation'!$A:$A,$B19,'EPA Export Aggregation'!$D:$D,$A$1)*IF($A19="CH4",About!$D$58,IF($A19="N2O",About!$D$59,1))</f>
        <v>0.27026260000000002</v>
      </c>
      <c r="N19" s="415">
        <f>SUMIFS('EPA Export Aggregation'!Q:Q,'EPA Export Aggregation'!$A:$A,$B19,'EPA Export Aggregation'!$D:$D,$A$1)*IF($A19="CH4",About!$D$58,IF($A19="N2O",About!$D$59,1))</f>
        <v>1.0466899999999999E-2</v>
      </c>
      <c r="O19" s="415">
        <f>SUMIFS('EPA Export Aggregation'!R:R,'EPA Export Aggregation'!$A:$A,$B19,'EPA Export Aggregation'!$D:$D,$A$1)*IF($A19="CH4",About!$D$58,IF($A19="N2O",About!$D$59,1))</f>
        <v>0.1147109</v>
      </c>
      <c r="P19" s="415">
        <f>SUMIFS('EPA Export Aggregation'!S:S,'EPA Export Aggregation'!$A:$A,$B19,'EPA Export Aggregation'!$D:$D,$A$1)*IF($A19="CH4",About!$D$58,IF($A19="N2O",About!$D$59,1))</f>
        <v>8.2293599999999995E-2</v>
      </c>
      <c r="Q19" s="415">
        <f>SUMIFS('EPA Export Aggregation'!T:T,'EPA Export Aggregation'!$A:$A,$B19,'EPA Export Aggregation'!$D:$D,$A$1)*IF($A19="CH4",About!$D$58,IF($A19="N2O",About!$D$59,1))</f>
        <v>5.75144E-2</v>
      </c>
      <c r="R19" s="415">
        <f>SUMIFS('EPA Export Aggregation'!U:U,'EPA Export Aggregation'!$A:$A,$B19,'EPA Export Aggregation'!$D:$D,$A$1)*IF($A19="CH4",About!$D$58,IF($A19="N2O",About!$D$59,1))</f>
        <v>5.7388599999999998E-2</v>
      </c>
      <c r="S19" s="415">
        <f>SUMIFS('EPA Export Aggregation'!V:V,'EPA Export Aggregation'!$A:$A,$B19,'EPA Export Aggregation'!$D:$D,$A$1)*IF($A19="CH4",About!$D$58,IF($A19="N2O",About!$D$59,1))</f>
        <v>5.7631700000000001E-2</v>
      </c>
      <c r="T19" s="415">
        <f>SUMIFS('EPA Export Aggregation'!W:W,'EPA Export Aggregation'!$A:$A,$B19,'EPA Export Aggregation'!$D:$D,$A$1)*IF($A19="CH4",About!$D$58,IF($A19="N2O",About!$D$59,1))</f>
        <v>0.1543226</v>
      </c>
      <c r="U19" s="415">
        <f>SUMIFS('EPA Export Aggregation'!X:X,'EPA Export Aggregation'!$A:$A,$B19,'EPA Export Aggregation'!$D:$D,$A$1)*IF($A19="CH4",About!$D$58,IF($A19="N2O",About!$D$59,1))</f>
        <v>0.1295026</v>
      </c>
      <c r="V19" s="415">
        <f>SUMIFS('EPA Export Aggregation'!Y:Y,'EPA Export Aggregation'!$A:$A,$B19,'EPA Export Aggregation'!$D:$D,$A$1)*IF($A19="CH4",About!$D$58,IF($A19="N2O",About!$D$59,1))</f>
        <v>2.9105700000000002E-2</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413" t="s">
        <v>2216</v>
      </c>
      <c r="B27" s="414" t="s">
        <v>4273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413" t="s">
        <v>2216</v>
      </c>
      <c r="B30" s="414" t="s">
        <v>4280</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1.479535877217</v>
      </c>
      <c r="D79" s="415">
        <f>SUMIFS('EPA Export Aggregation'!G:G,'EPA Export Aggregation'!$A:$A,$B79,'EPA Export Aggregation'!$D:$D,$A$1)*IF($A79="CH4",About!$D$58,IF($A79="N2O",About!$D$59,1))</f>
        <v>1.271644125141</v>
      </c>
      <c r="E79" s="415">
        <f>SUMIFS('EPA Export Aggregation'!H:H,'EPA Export Aggregation'!$A:$A,$B79,'EPA Export Aggregation'!$D:$D,$A$1)*IF($A79="CH4",About!$D$58,IF($A79="N2O",About!$D$59,1))</f>
        <v>1.2073301872740001</v>
      </c>
      <c r="F79" s="415">
        <f>SUMIFS('EPA Export Aggregation'!I:I,'EPA Export Aggregation'!$A:$A,$B79,'EPA Export Aggregation'!$D:$D,$A$1)*IF($A79="CH4",About!$D$58,IF($A79="N2O",About!$D$59,1))</f>
        <v>1.084355006919</v>
      </c>
      <c r="G79" s="415">
        <f>SUMIFS('EPA Export Aggregation'!J:J,'EPA Export Aggregation'!$A:$A,$B79,'EPA Export Aggregation'!$D:$D,$A$1)*IF($A79="CH4",About!$D$58,IF($A79="N2O",About!$D$59,1))</f>
        <v>1.553716656732</v>
      </c>
      <c r="H79" s="415">
        <f>SUMIFS('EPA Export Aggregation'!K:K,'EPA Export Aggregation'!$A:$A,$B79,'EPA Export Aggregation'!$D:$D,$A$1)*IF($A79="CH4",About!$D$58,IF($A79="N2O",About!$D$59,1))</f>
        <v>1.4872045377959999</v>
      </c>
      <c r="I79" s="415">
        <f>SUMIFS('EPA Export Aggregation'!L:L,'EPA Export Aggregation'!$A:$A,$B79,'EPA Export Aggregation'!$D:$D,$A$1)*IF($A79="CH4",About!$D$58,IF($A79="N2O",About!$D$59,1))</f>
        <v>1.2179076187260001</v>
      </c>
      <c r="J79" s="415">
        <f>SUMIFS('EPA Export Aggregation'!M:M,'EPA Export Aggregation'!$A:$A,$B79,'EPA Export Aggregation'!$D:$D,$A$1)*IF($A79="CH4",About!$D$58,IF($A79="N2O",About!$D$59,1))</f>
        <v>1.1161312359360001</v>
      </c>
      <c r="K79" s="415">
        <f>SUMIFS('EPA Export Aggregation'!N:N,'EPA Export Aggregation'!$A:$A,$B79,'EPA Export Aggregation'!$D:$D,$A$1)*IF($A79="CH4",About!$D$58,IF($A79="N2O",About!$D$59,1))</f>
        <v>1.1009947168980001</v>
      </c>
      <c r="L79" s="415">
        <f>SUMIFS('EPA Export Aggregation'!O:O,'EPA Export Aggregation'!$A:$A,$B79,'EPA Export Aggregation'!$D:$D,$A$1)*IF($A79="CH4",About!$D$58,IF($A79="N2O",About!$D$59,1))</f>
        <v>1.1014876309079999</v>
      </c>
      <c r="M79" s="415">
        <f>SUMIFS('EPA Export Aggregation'!P:P,'EPA Export Aggregation'!$A:$A,$B79,'EPA Export Aggregation'!$D:$D,$A$1)*IF($A79="CH4",About!$D$58,IF($A79="N2O",About!$D$59,1))</f>
        <v>1.3598270667900001</v>
      </c>
      <c r="N79" s="415">
        <f>SUMIFS('EPA Export Aggregation'!Q:Q,'EPA Export Aggregation'!$A:$A,$B79,'EPA Export Aggregation'!$D:$D,$A$1)*IF($A79="CH4",About!$D$58,IF($A79="N2O",About!$D$59,1))</f>
        <v>4.5799546397999998E-2</v>
      </c>
      <c r="O79" s="415">
        <f>SUMIFS('EPA Export Aggregation'!R:R,'EPA Export Aggregation'!$A:$A,$B79,'EPA Export Aggregation'!$D:$D,$A$1)*IF($A79="CH4",About!$D$58,IF($A79="N2O",About!$D$59,1))</f>
        <v>0.439181951535</v>
      </c>
      <c r="P79" s="415">
        <f>SUMIFS('EPA Export Aggregation'!S:S,'EPA Export Aggregation'!$A:$A,$B79,'EPA Export Aggregation'!$D:$D,$A$1)*IF($A79="CH4",About!$D$58,IF($A79="N2O",About!$D$59,1))</f>
        <v>0.212827091961</v>
      </c>
      <c r="Q79" s="415">
        <f>SUMIFS('EPA Export Aggregation'!T:T,'EPA Export Aggregation'!$A:$A,$B79,'EPA Export Aggregation'!$D:$D,$A$1)*IF($A79="CH4",About!$D$58,IF($A79="N2O",About!$D$59,1))</f>
        <v>0.15225622911</v>
      </c>
      <c r="R79" s="415">
        <f>SUMIFS('EPA Export Aggregation'!U:U,'EPA Export Aggregation'!$A:$A,$B79,'EPA Export Aggregation'!$D:$D,$A$1)*IF($A79="CH4",About!$D$58,IF($A79="N2O",About!$D$59,1))</f>
        <v>9.2624395944000001E-2</v>
      </c>
      <c r="S79" s="415">
        <f>SUMIFS('EPA Export Aggregation'!V:V,'EPA Export Aggregation'!$A:$A,$B79,'EPA Export Aggregation'!$D:$D,$A$1)*IF($A79="CH4",About!$D$58,IF($A79="N2O",About!$D$59,1))</f>
        <v>6.6771648119999999E-2</v>
      </c>
      <c r="T79" s="415">
        <f>SUMIFS('EPA Export Aggregation'!W:W,'EPA Export Aggregation'!$A:$A,$B79,'EPA Export Aggregation'!$D:$D,$A$1)*IF($A79="CH4",About!$D$58,IF($A79="N2O",About!$D$59,1))</f>
        <v>0.25857685697999999</v>
      </c>
      <c r="U79" s="415">
        <f>SUMIFS('EPA Export Aggregation'!X:X,'EPA Export Aggregation'!$A:$A,$B79,'EPA Export Aggregation'!$D:$D,$A$1)*IF($A79="CH4",About!$D$58,IF($A79="N2O",About!$D$59,1))</f>
        <v>0.230864155983</v>
      </c>
      <c r="V79" s="415">
        <f>SUMIFS('EPA Export Aggregation'!Y:Y,'EPA Export Aggregation'!$A:$A,$B79,'EPA Export Aggregation'!$D:$D,$A$1)*IF($A79="CH4",About!$D$58,IF($A79="N2O",About!$D$59,1))</f>
        <v>4.2077045480999997E-2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2026-09-18T22:19:13Z</dcterms:modified>
</cp:coreProperties>
</file>