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1E71D000-5E2F-47D3-9E81-EB1A82B8370D}"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49" i="26" s="1"/>
  <c r="K49" i="26" s="1"/>
  <c r="G10" i="26"/>
  <c r="J10" i="26" s="1"/>
  <c r="K10" i="26" s="1"/>
  <c r="B3" i="25"/>
  <c r="O35" i="26"/>
  <c r="P35" i="26" s="1"/>
  <c r="F3" i="25"/>
  <c r="O49" i="26"/>
  <c r="P49" i="26" s="1"/>
  <c r="O7" i="23"/>
  <c r="C2" i="25"/>
  <c r="Q7" i="23"/>
  <c r="B2" i="25"/>
  <c r="M7" i="23"/>
  <c r="A3" i="24"/>
  <c r="AK3" i="24" s="1"/>
  <c r="C3" i="25"/>
  <c r="F2" i="25"/>
  <c r="G8" i="26"/>
  <c r="G24" i="26"/>
  <c r="J24" i="26" s="1"/>
  <c r="K24" i="26" s="1"/>
  <c r="G36" i="26"/>
  <c r="O36" i="26" s="1"/>
  <c r="P36" i="26" s="1"/>
  <c r="G11" i="26"/>
  <c r="J11" i="26" s="1"/>
  <c r="K11"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BQ3" i="24"/>
  <c r="F3" i="24"/>
  <c r="K5" i="23" s="1"/>
  <c r="L5" i="23" s="1"/>
  <c r="J30" i="19" s="1"/>
  <c r="AL3" i="24"/>
  <c r="BR3" i="24"/>
  <c r="O24" i="26"/>
  <c r="P24" i="26" s="1"/>
  <c r="Q7" i="28"/>
  <c r="AG9" i="28"/>
  <c r="Q11" i="28"/>
  <c r="AB32" i="28"/>
  <c r="M3" i="24"/>
  <c r="AS3" i="24"/>
  <c r="J86" i="28"/>
  <c r="Z85" i="28"/>
  <c r="Z80" i="28"/>
  <c r="J78" i="28"/>
  <c r="AG87" i="28"/>
  <c r="AG85" i="28"/>
  <c r="X87" i="28"/>
  <c r="O83" i="28"/>
  <c r="O75" i="28"/>
  <c r="O71" i="28"/>
  <c r="O69" i="28"/>
  <c r="F85" i="28"/>
  <c r="V76" i="28"/>
  <c r="F75" i="28"/>
  <c r="F71" i="28"/>
  <c r="V68" i="28"/>
  <c r="AC77" i="28"/>
  <c r="M76" i="28"/>
  <c r="AC74" i="28"/>
  <c r="AC68" i="28"/>
  <c r="D82" i="28"/>
  <c r="T77" i="28"/>
  <c r="D76" i="28"/>
  <c r="D71" i="28"/>
  <c r="H73" i="28"/>
  <c r="AA71" i="28"/>
  <c r="P82" i="28"/>
  <c r="Y75" i="28"/>
  <c r="X69" i="28"/>
  <c r="M66" i="28"/>
  <c r="C87" i="28"/>
  <c r="I74" i="28"/>
  <c r="Q81" i="28"/>
  <c r="Q75" i="28"/>
  <c r="H72" i="28"/>
  <c r="C66" i="28"/>
  <c r="AA60" i="28"/>
  <c r="K60" i="28"/>
  <c r="C58" i="28"/>
  <c r="K56" i="28"/>
  <c r="C50" i="28"/>
  <c r="AA48" i="28"/>
  <c r="K48" i="28"/>
  <c r="AA44" i="28"/>
  <c r="K40" i="28"/>
  <c r="C38" i="28"/>
  <c r="AA36" i="28"/>
  <c r="K34" i="28"/>
  <c r="P83" i="28"/>
  <c r="Y82" i="28"/>
  <c r="P79" i="28"/>
  <c r="P77" i="28"/>
  <c r="Y68" i="28"/>
  <c r="P67" i="28"/>
  <c r="Z66" i="28"/>
  <c r="AH64" i="28"/>
  <c r="Z62" i="28"/>
  <c r="AH61" i="28"/>
  <c r="R61" i="28"/>
  <c r="Z60" i="28"/>
  <c r="AH58" i="28"/>
  <c r="Z58" i="28"/>
  <c r="R58" i="28"/>
  <c r="R57" i="28"/>
  <c r="AH55" i="28"/>
  <c r="R55" i="28"/>
  <c r="AH54" i="28"/>
  <c r="R54" i="28"/>
  <c r="Z52" i="28"/>
  <c r="R52" i="28"/>
  <c r="AH51" i="28"/>
  <c r="AH50" i="28"/>
  <c r="R49" i="28"/>
  <c r="AH48" i="28"/>
  <c r="Z48" i="28"/>
  <c r="AH47" i="28"/>
  <c r="R46" i="28"/>
  <c r="AH45" i="28"/>
  <c r="R45" i="28"/>
  <c r="Z44" i="28"/>
  <c r="AH42" i="28"/>
  <c r="Z42" i="28"/>
  <c r="R42" i="28"/>
  <c r="R41" i="28"/>
  <c r="AH39" i="28"/>
  <c r="R39" i="28"/>
  <c r="AH38" i="28"/>
  <c r="R38" i="28"/>
  <c r="X82" i="28"/>
  <c r="AG81" i="28"/>
  <c r="X80" i="28"/>
  <c r="AG77" i="28"/>
  <c r="AG73" i="28"/>
  <c r="X72" i="28"/>
  <c r="AG71" i="28"/>
  <c r="AG69" i="28"/>
  <c r="Q66" i="28"/>
  <c r="AG65" i="28"/>
  <c r="Q65" i="28"/>
  <c r="Y64" i="28"/>
  <c r="AG62" i="28"/>
  <c r="Y62" i="28"/>
  <c r="Q62" i="28"/>
  <c r="Q61" i="28"/>
  <c r="Q60" i="28"/>
  <c r="AG59" i="28"/>
  <c r="Q59" i="28"/>
  <c r="AG58" i="28"/>
  <c r="Q58" i="28"/>
  <c r="AG56" i="28"/>
  <c r="Y56" i="28"/>
  <c r="Q56" i="28"/>
  <c r="AG55" i="28"/>
  <c r="AG54" i="28"/>
  <c r="AG53" i="28"/>
  <c r="Q53" i="28"/>
  <c r="AG52" i="28"/>
  <c r="Y52" i="28"/>
  <c r="AG51" i="28"/>
  <c r="Y50" i="28"/>
  <c r="Q50" i="28"/>
  <c r="AG49" i="28"/>
  <c r="Q49" i="28"/>
  <c r="Y48" i="28"/>
  <c r="Q48" i="28"/>
  <c r="AG47" i="28"/>
  <c r="Q47" i="28"/>
  <c r="AG46" i="28"/>
  <c r="Y46" i="28"/>
  <c r="Q46" i="28"/>
  <c r="Q45" i="28"/>
  <c r="AG44" i="28"/>
  <c r="Y44" i="28"/>
  <c r="Q44" i="28"/>
  <c r="AG43" i="28"/>
  <c r="Q43" i="28"/>
  <c r="AG42" i="28"/>
  <c r="Q42" i="28"/>
  <c r="AG41" i="28"/>
  <c r="Q41" i="28"/>
  <c r="AG40" i="28"/>
  <c r="Y40" i="28"/>
  <c r="Q40" i="28"/>
  <c r="AG39" i="28"/>
  <c r="AG38" i="28"/>
  <c r="Y38" i="28"/>
  <c r="Q38" i="28"/>
  <c r="AG37" i="28"/>
  <c r="Q37" i="28"/>
  <c r="AG36" i="28"/>
  <c r="Y36" i="28"/>
  <c r="AG35" i="28"/>
  <c r="Q35" i="28"/>
  <c r="AG34" i="28"/>
  <c r="Y34" i="28"/>
  <c r="Q34" i="28"/>
  <c r="AG33" i="28"/>
  <c r="Y33" i="28"/>
  <c r="AG32" i="28"/>
  <c r="Y32" i="28"/>
  <c r="Q32" i="28"/>
  <c r="AG31" i="28"/>
  <c r="Y31" i="28"/>
  <c r="C86" i="28"/>
  <c r="I75" i="28"/>
  <c r="AF65" i="28"/>
  <c r="AD64" i="28"/>
  <c r="P64" i="28"/>
  <c r="E64" i="28"/>
  <c r="L63" i="28"/>
  <c r="AD62" i="28"/>
  <c r="P62" i="28"/>
  <c r="L61" i="28"/>
  <c r="AD60" i="28"/>
  <c r="E60" i="28"/>
  <c r="W59" i="28"/>
  <c r="L59" i="28"/>
  <c r="P58" i="28"/>
  <c r="E58" i="28"/>
  <c r="AD56" i="28"/>
  <c r="P56" i="28"/>
  <c r="E56" i="28"/>
  <c r="L55" i="28"/>
  <c r="AD54" i="28"/>
  <c r="P54" i="28"/>
  <c r="W53" i="28"/>
  <c r="AD52" i="28"/>
  <c r="E52" i="28"/>
  <c r="W51" i="28"/>
  <c r="L51" i="28"/>
  <c r="P50" i="28"/>
  <c r="E50" i="28"/>
  <c r="W49" i="28"/>
  <c r="P48" i="28"/>
  <c r="E48" i="28"/>
  <c r="L47" i="28"/>
  <c r="AD46" i="28"/>
  <c r="P46" i="28"/>
  <c r="W45" i="28"/>
  <c r="L45" i="28"/>
  <c r="E44" i="28"/>
  <c r="W43" i="28"/>
  <c r="L43" i="28"/>
  <c r="P42" i="28"/>
  <c r="E42" i="28"/>
  <c r="W41" i="28"/>
  <c r="AD40" i="28"/>
  <c r="E40" i="28"/>
  <c r="L39" i="28"/>
  <c r="AD38" i="28"/>
  <c r="P38" i="28"/>
  <c r="Z37" i="28"/>
  <c r="O37" i="28"/>
  <c r="E37" i="28"/>
  <c r="E36" i="28"/>
  <c r="Z35" i="28"/>
  <c r="E35" i="28"/>
  <c r="Z34" i="28"/>
  <c r="O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X5" i="28"/>
  <c r="P5" i="28"/>
  <c r="P6" i="28"/>
  <c r="X10" i="28"/>
  <c r="G17" i="28"/>
  <c r="P26" i="28"/>
  <c r="P34" i="28"/>
  <c r="V47" i="28"/>
  <c r="AG5" i="28"/>
  <c r="I8" i="28"/>
  <c r="I10" i="28"/>
  <c r="J12" i="28"/>
  <c r="AE15" i="28"/>
  <c r="H21" i="28"/>
  <c r="R26"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P4" i="28"/>
  <c r="H8" i="28"/>
  <c r="S12" i="28"/>
  <c r="G21" i="28"/>
  <c r="P28" i="28"/>
  <c r="G39" i="28"/>
  <c r="AE54" i="28"/>
  <c r="Q4" i="28"/>
  <c r="Y6" i="28"/>
  <c r="AG8" i="28"/>
  <c r="AG10" i="28"/>
  <c r="J13" i="28"/>
  <c r="AE17" i="28"/>
  <c r="H23" i="28"/>
  <c r="R28" i="28"/>
  <c r="W34" i="28"/>
  <c r="O42" i="28"/>
  <c r="M55" i="28"/>
  <c r="J87"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S13" i="28"/>
  <c r="AB31" i="28"/>
  <c r="M61" i="28"/>
  <c r="I6" i="28"/>
  <c r="Q10" i="28"/>
  <c r="R16" i="28"/>
  <c r="H27" i="28"/>
  <c r="F38" i="28"/>
  <c r="X61" i="28"/>
  <c r="AH85" i="28"/>
  <c r="J83" i="28"/>
  <c r="R80" i="28"/>
  <c r="AH77" i="28"/>
  <c r="J75" i="28"/>
  <c r="R72" i="28"/>
  <c r="AH69" i="28"/>
  <c r="J67" i="28"/>
  <c r="AF87" i="28"/>
  <c r="W87" i="28"/>
  <c r="AE84" i="28"/>
  <c r="G82" i="28"/>
  <c r="W79" i="28"/>
  <c r="AE76" i="28"/>
  <c r="G74" i="28"/>
  <c r="W71" i="28"/>
  <c r="AE68" i="28"/>
  <c r="N87" i="28"/>
  <c r="AD84" i="28"/>
  <c r="F82" i="28"/>
  <c r="N79" i="28"/>
  <c r="AD76" i="28"/>
  <c r="F74" i="28"/>
  <c r="N71" i="28"/>
  <c r="AD68" i="28"/>
  <c r="M87" i="28"/>
  <c r="U84" i="28"/>
  <c r="E82" i="28"/>
  <c r="M79" i="28"/>
  <c r="U76" i="28"/>
  <c r="E74" i="28"/>
  <c r="M71" i="28"/>
  <c r="U68" i="28"/>
  <c r="L87" i="28"/>
  <c r="T84" i="28"/>
  <c r="AB81" i="28"/>
  <c r="L79" i="28"/>
  <c r="T76" i="28"/>
  <c r="AB73" i="28"/>
  <c r="L71" i="28"/>
  <c r="T68" i="28"/>
  <c r="Q84" i="28"/>
  <c r="AA77" i="28"/>
  <c r="Q70" i="28"/>
  <c r="O65" i="28"/>
  <c r="P80" i="28"/>
  <c r="C73" i="28"/>
  <c r="N66" i="28"/>
  <c r="X81" i="28"/>
  <c r="K74" i="28"/>
  <c r="AG68" i="28"/>
  <c r="S85" i="28"/>
  <c r="I80" i="28"/>
  <c r="AF74" i="28"/>
  <c r="S69" i="28"/>
  <c r="AB65" i="28"/>
  <c r="H82" i="28"/>
  <c r="AA76" i="28"/>
  <c r="Q71" i="28"/>
  <c r="S66" i="28"/>
  <c r="S64" i="28"/>
  <c r="S62" i="28"/>
  <c r="S60" i="28"/>
  <c r="S58" i="28"/>
  <c r="S56" i="28"/>
  <c r="S54" i="28"/>
  <c r="S52" i="28"/>
  <c r="S50" i="28"/>
  <c r="S48" i="28"/>
  <c r="S46" i="28"/>
  <c r="S44" i="28"/>
  <c r="S42" i="28"/>
  <c r="S40" i="28"/>
  <c r="S38" i="28"/>
  <c r="S36" i="28"/>
  <c r="AF4" i="28"/>
  <c r="AF13" i="28"/>
  <c r="X32" i="28"/>
  <c r="H6" i="28"/>
  <c r="Z15" i="28"/>
  <c r="W33" i="28"/>
  <c r="Y7" i="28"/>
  <c r="Y11" i="28"/>
  <c r="AE19" i="28"/>
  <c r="R30" i="28"/>
  <c r="N40" i="28"/>
  <c r="J85" i="28"/>
  <c r="R82" i="28"/>
  <c r="AH79" i="28"/>
  <c r="J77" i="28"/>
  <c r="R74" i="28"/>
  <c r="AH71" i="28"/>
  <c r="J69" i="28"/>
  <c r="Y87" i="28"/>
  <c r="P87" i="28"/>
  <c r="AE86" i="28"/>
  <c r="G84" i="28"/>
  <c r="W81" i="28"/>
  <c r="AE78" i="28"/>
  <c r="G76" i="28"/>
  <c r="W73" i="28"/>
  <c r="AE70" i="28"/>
  <c r="G68" i="28"/>
  <c r="AD86" i="28"/>
  <c r="F84" i="28"/>
  <c r="N81" i="28"/>
  <c r="AD78" i="28"/>
  <c r="F76" i="28"/>
  <c r="N73" i="28"/>
  <c r="AD70" i="28"/>
  <c r="F68" i="28"/>
  <c r="U86" i="28"/>
  <c r="E84" i="28"/>
  <c r="M81" i="28"/>
  <c r="U78" i="28"/>
  <c r="E76" i="28"/>
  <c r="M73" i="28"/>
  <c r="U70" i="28"/>
  <c r="E68" i="28"/>
  <c r="T86" i="28"/>
  <c r="AB83" i="28"/>
  <c r="L81" i="28"/>
  <c r="T78" i="28"/>
  <c r="AB75" i="28"/>
  <c r="L73" i="28"/>
  <c r="T70" i="28"/>
  <c r="AB67" i="28"/>
  <c r="H83" i="28"/>
  <c r="AA75" i="28"/>
  <c r="Q68" i="28"/>
  <c r="Y85" i="28"/>
  <c r="P78" i="28"/>
  <c r="C71" i="28"/>
  <c r="AD65" i="28"/>
  <c r="X79" i="28"/>
  <c r="AG72" i="28"/>
  <c r="X67" i="28"/>
  <c r="I84" i="28"/>
  <c r="AF78" i="28"/>
  <c r="S73" i="28"/>
  <c r="I68" i="28"/>
  <c r="AA86" i="28"/>
  <c r="H7" i="28"/>
  <c r="Z17" i="28"/>
  <c r="N35" i="28"/>
  <c r="AG7" i="28"/>
  <c r="AG11" i="28"/>
  <c r="R20" i="28"/>
  <c r="H31" i="28"/>
  <c r="T44" i="28"/>
  <c r="AH87" i="28"/>
  <c r="Z84" i="28"/>
  <c r="J82" i="28"/>
  <c r="Z79" i="28"/>
  <c r="Z76" i="28"/>
  <c r="J74" i="28"/>
  <c r="Z71" i="28"/>
  <c r="Z68" i="28"/>
  <c r="Q87" i="28"/>
  <c r="H87" i="28"/>
  <c r="O86" i="28"/>
  <c r="AE83" i="28"/>
  <c r="O81" i="28"/>
  <c r="O78" i="28"/>
  <c r="AE75" i="28"/>
  <c r="O73" i="28"/>
  <c r="O70" i="28"/>
  <c r="AE67" i="28"/>
  <c r="V86" i="28"/>
  <c r="V83" i="28"/>
  <c r="F81" i="28"/>
  <c r="V78" i="28"/>
  <c r="V75" i="28"/>
  <c r="F73" i="28"/>
  <c r="V70" i="28"/>
  <c r="V67" i="28"/>
  <c r="M86" i="28"/>
  <c r="AC83" i="28"/>
  <c r="AC80" i="28"/>
  <c r="M78" i="28"/>
  <c r="AC75" i="28"/>
  <c r="AC72" i="28"/>
  <c r="M70" i="28"/>
  <c r="AC67" i="28"/>
  <c r="D86" i="28"/>
  <c r="T83" i="28"/>
  <c r="D81" i="28"/>
  <c r="D78" i="28"/>
  <c r="T75" i="28"/>
  <c r="D73" i="28"/>
  <c r="D70" i="28"/>
  <c r="T67" i="28"/>
  <c r="Q82" i="28"/>
  <c r="Q74" i="28"/>
  <c r="AA67" i="28"/>
  <c r="C85" i="28"/>
  <c r="C77" i="28"/>
  <c r="P70" i="28"/>
  <c r="K87" i="28"/>
  <c r="K78" i="28"/>
  <c r="K72" i="28"/>
  <c r="AG66" i="28"/>
  <c r="S83" i="28"/>
  <c r="I78" i="28"/>
  <c r="AF72" i="28"/>
  <c r="S67" i="28"/>
  <c r="Q85" i="28"/>
  <c r="H80" i="28"/>
  <c r="AA74" i="28"/>
  <c r="Q69" i="28"/>
  <c r="AA65" i="28"/>
  <c r="AA63" i="28"/>
  <c r="AA61" i="28"/>
  <c r="AA59" i="28"/>
  <c r="AA57" i="28"/>
  <c r="AA55" i="28"/>
  <c r="AA53" i="28"/>
  <c r="AA51" i="28"/>
  <c r="AA49" i="28"/>
  <c r="AA47" i="28"/>
  <c r="AA45" i="28"/>
  <c r="AA43" i="28"/>
  <c r="AA41" i="28"/>
  <c r="AA39" i="28"/>
  <c r="AA37" i="28"/>
  <c r="AA35" i="28"/>
  <c r="AA33" i="28"/>
  <c r="AF8" i="28"/>
  <c r="P22" i="28"/>
  <c r="N42" i="28"/>
  <c r="Q8" i="28"/>
  <c r="T12" i="28"/>
  <c r="AE21" i="28"/>
  <c r="AH31" i="28"/>
  <c r="V45" i="28"/>
  <c r="Z87" i="28"/>
  <c r="R84" i="28"/>
  <c r="AH81" i="28"/>
  <c r="J79" i="28"/>
  <c r="R76" i="28"/>
  <c r="AH73" i="28"/>
  <c r="J71" i="28"/>
  <c r="R68" i="28"/>
  <c r="I87" i="28"/>
  <c r="X86" i="28"/>
  <c r="G86" i="28"/>
  <c r="W83" i="28"/>
  <c r="AE80" i="28"/>
  <c r="G78" i="28"/>
  <c r="W75" i="28"/>
  <c r="AE72" i="28"/>
  <c r="G70" i="28"/>
  <c r="W67" i="28"/>
  <c r="F86" i="28"/>
  <c r="N83" i="28"/>
  <c r="AD80" i="28"/>
  <c r="F78" i="28"/>
  <c r="N75" i="28"/>
  <c r="AD72" i="28"/>
  <c r="F70" i="28"/>
  <c r="N67" i="28"/>
  <c r="E86" i="28"/>
  <c r="M83" i="28"/>
  <c r="U80" i="28"/>
  <c r="E78" i="28"/>
  <c r="M75" i="28"/>
  <c r="U72" i="28"/>
  <c r="E70" i="28"/>
  <c r="M67" i="28"/>
  <c r="AB85" i="28"/>
  <c r="L83" i="28"/>
  <c r="T80" i="28"/>
  <c r="AB77" i="28"/>
  <c r="L75" i="28"/>
  <c r="T72" i="28"/>
  <c r="AB69" i="28"/>
  <c r="L67" i="28"/>
  <c r="H81" i="28"/>
  <c r="AA73" i="28"/>
  <c r="H67" i="28"/>
  <c r="Y83" i="28"/>
  <c r="P76" i="28"/>
  <c r="Y69" i="28"/>
  <c r="AG84" i="28"/>
  <c r="X77" i="28"/>
  <c r="X71" i="28"/>
  <c r="U66" i="28"/>
  <c r="AF82" i="28"/>
  <c r="S77" i="28"/>
  <c r="I72" i="28"/>
  <c r="AF66" i="28"/>
  <c r="AA84" i="28"/>
  <c r="Q79" i="28"/>
  <c r="H74" i="28"/>
  <c r="AA68" i="28"/>
  <c r="S65" i="28"/>
  <c r="S63" i="28"/>
  <c r="S61" i="28"/>
  <c r="S59" i="28"/>
  <c r="S57" i="28"/>
  <c r="S55" i="28"/>
  <c r="S53" i="28"/>
  <c r="S51" i="28"/>
  <c r="S49" i="28"/>
  <c r="S47" i="28"/>
  <c r="S45" i="28"/>
  <c r="S43" i="28"/>
  <c r="S41" i="28"/>
  <c r="S39" i="28"/>
  <c r="S37" i="28"/>
  <c r="S35" i="28"/>
  <c r="S33" i="28"/>
  <c r="S86" i="28"/>
  <c r="P10" i="28"/>
  <c r="P24" i="28"/>
  <c r="O44" i="28"/>
  <c r="Q5" i="28"/>
  <c r="Y9" i="28"/>
  <c r="R14" i="28"/>
  <c r="H25" i="28"/>
  <c r="N36" i="28"/>
  <c r="X47" i="28"/>
  <c r="R86" i="28"/>
  <c r="AH83" i="28"/>
  <c r="J81" i="28"/>
  <c r="R78" i="28"/>
  <c r="AH75" i="28"/>
  <c r="J73" i="28"/>
  <c r="R70" i="28"/>
  <c r="AH67" i="28"/>
  <c r="Q86" i="28"/>
  <c r="AF85" i="28"/>
  <c r="W85" i="28"/>
  <c r="AE82" i="28"/>
  <c r="G80" i="28"/>
  <c r="W77" i="28"/>
  <c r="AE74" i="28"/>
  <c r="G72" i="28"/>
  <c r="W69" i="28"/>
  <c r="AE66" i="28"/>
  <c r="N85" i="28"/>
  <c r="AD82" i="28"/>
  <c r="F80" i="28"/>
  <c r="N77" i="28"/>
  <c r="AD74" i="28"/>
  <c r="F72" i="28"/>
  <c r="N69" i="28"/>
  <c r="AD66" i="28"/>
  <c r="M85" i="28"/>
  <c r="U82" i="28"/>
  <c r="E80" i="28"/>
  <c r="M77" i="28"/>
  <c r="U74" i="28"/>
  <c r="E72" i="28"/>
  <c r="M69" i="28"/>
  <c r="AB87" i="28"/>
  <c r="L85" i="28"/>
  <c r="T82" i="28"/>
  <c r="AB79" i="28"/>
  <c r="L77" i="28"/>
  <c r="T74" i="28"/>
  <c r="AB71" i="28"/>
  <c r="L69" i="28"/>
  <c r="AA87" i="28"/>
  <c r="H79" i="28"/>
  <c r="Q72" i="28"/>
  <c r="G66" i="28"/>
  <c r="Y81" i="28"/>
  <c r="C75" i="28"/>
  <c r="Y67" i="28"/>
  <c r="AG82" i="28"/>
  <c r="K76" i="28"/>
  <c r="K70" i="28"/>
  <c r="E66" i="28"/>
  <c r="S81" i="28"/>
  <c r="I76" i="28"/>
  <c r="AF70" i="28"/>
  <c r="L66" i="28"/>
  <c r="Q83" i="28"/>
  <c r="H78" i="28"/>
  <c r="AA72" i="28"/>
  <c r="Q67" i="28"/>
  <c r="C65" i="28"/>
  <c r="C63" i="28"/>
  <c r="C61" i="28"/>
  <c r="C59" i="28"/>
  <c r="C57" i="28"/>
  <c r="C55" i="28"/>
  <c r="C53" i="28"/>
  <c r="C51" i="28"/>
  <c r="C49" i="28"/>
  <c r="C47" i="28"/>
  <c r="C45" i="28"/>
  <c r="C43" i="28"/>
  <c r="C41" i="28"/>
  <c r="C39" i="28"/>
  <c r="C37" i="28"/>
  <c r="C35" i="28"/>
  <c r="C33" i="28"/>
  <c r="Y84" i="28"/>
  <c r="P9" i="28"/>
  <c r="AH13" i="28"/>
  <c r="H39" i="28"/>
  <c r="J84" i="28"/>
  <c r="Z77" i="28"/>
  <c r="J70" i="28"/>
  <c r="H86" i="28"/>
  <c r="AE81" i="28"/>
  <c r="O74" i="28"/>
  <c r="O67" i="28"/>
  <c r="V81" i="28"/>
  <c r="V74" i="28"/>
  <c r="F67" i="28"/>
  <c r="AC81" i="28"/>
  <c r="M74" i="28"/>
  <c r="AC66" i="28"/>
  <c r="T81" i="28"/>
  <c r="D74" i="28"/>
  <c r="D67" i="28"/>
  <c r="H69" i="28"/>
  <c r="P74" i="28"/>
  <c r="AG76" i="28"/>
  <c r="AF84" i="28"/>
  <c r="I70" i="28"/>
  <c r="AA80" i="28"/>
  <c r="H70" i="28"/>
  <c r="C64" i="28"/>
  <c r="C60" i="28"/>
  <c r="C56" i="28"/>
  <c r="C52" i="28"/>
  <c r="C48" i="28"/>
  <c r="C44" i="28"/>
  <c r="C40" i="28"/>
  <c r="C36" i="28"/>
  <c r="S32" i="28"/>
  <c r="C82" i="28"/>
  <c r="Y76" i="28"/>
  <c r="P71" i="28"/>
  <c r="R66" i="28"/>
  <c r="R64" i="28"/>
  <c r="R62" i="28"/>
  <c r="AF10" i="28"/>
  <c r="H15" i="28"/>
  <c r="AB46" i="28"/>
  <c r="Z83" i="28"/>
  <c r="J76" i="28"/>
  <c r="Z69" i="28"/>
  <c r="AE87" i="28"/>
  <c r="O80" i="28"/>
  <c r="AE73" i="28"/>
  <c r="V87" i="28"/>
  <c r="V80" i="28"/>
  <c r="V73" i="28"/>
  <c r="AC87" i="28"/>
  <c r="M80" i="28"/>
  <c r="AC73" i="28"/>
  <c r="T87" i="28"/>
  <c r="D80" i="28"/>
  <c r="T73" i="28"/>
  <c r="H85" i="28"/>
  <c r="W66" i="28"/>
  <c r="Y71" i="28"/>
  <c r="X75" i="28"/>
  <c r="I82" i="28"/>
  <c r="AF68" i="28"/>
  <c r="AA78" i="28"/>
  <c r="H68" i="28"/>
  <c r="K63" i="28"/>
  <c r="K59" i="28"/>
  <c r="K55" i="28"/>
  <c r="K51" i="28"/>
  <c r="K47" i="28"/>
  <c r="K43" i="28"/>
  <c r="K39" i="28"/>
  <c r="K35" i="28"/>
  <c r="K32" i="28"/>
  <c r="P81" i="28"/>
  <c r="C76" i="28"/>
  <c r="Y70" i="28"/>
  <c r="J66" i="28"/>
  <c r="J64" i="28"/>
  <c r="J62" i="28"/>
  <c r="J60" i="28"/>
  <c r="J58" i="28"/>
  <c r="J56" i="28"/>
  <c r="J54" i="28"/>
  <c r="J52" i="28"/>
  <c r="J50" i="28"/>
  <c r="J48" i="28"/>
  <c r="J46" i="28"/>
  <c r="J44" i="28"/>
  <c r="J42" i="28"/>
  <c r="J40" i="28"/>
  <c r="J38" i="28"/>
  <c r="K81" i="28"/>
  <c r="AG75" i="28"/>
  <c r="X70" i="28"/>
  <c r="I66" i="28"/>
  <c r="I64" i="28"/>
  <c r="I62" i="28"/>
  <c r="I60" i="28"/>
  <c r="I58" i="28"/>
  <c r="I56" i="28"/>
  <c r="I54" i="28"/>
  <c r="I52" i="28"/>
  <c r="I50" i="28"/>
  <c r="I48" i="28"/>
  <c r="I46" i="28"/>
  <c r="I44" i="28"/>
  <c r="I42" i="28"/>
  <c r="I40" i="28"/>
  <c r="I38" i="28"/>
  <c r="I36" i="28"/>
  <c r="I34" i="28"/>
  <c r="I32" i="28"/>
  <c r="L65" i="28"/>
  <c r="E62" i="28"/>
  <c r="AD58" i="28"/>
  <c r="W55" i="28"/>
  <c r="P52" i="28"/>
  <c r="L49" i="28"/>
  <c r="E46" i="28"/>
  <c r="AD42" i="28"/>
  <c r="W39" i="28"/>
  <c r="Z36" i="28"/>
  <c r="E34" i="28"/>
  <c r="Z23" i="28"/>
  <c r="I5" i="28"/>
  <c r="H19" i="28"/>
  <c r="AE48" i="28"/>
  <c r="Z82" i="28"/>
  <c r="Z75" i="28"/>
  <c r="J68" i="28"/>
  <c r="O87" i="28"/>
  <c r="AE79" i="28"/>
  <c r="O72" i="28"/>
  <c r="F87" i="28"/>
  <c r="V79" i="28"/>
  <c r="V72" i="28"/>
  <c r="AC86" i="28"/>
  <c r="AC79" i="28"/>
  <c r="M72" i="28"/>
  <c r="D87" i="28"/>
  <c r="T79" i="28"/>
  <c r="D72" i="28"/>
  <c r="AA83" i="28"/>
  <c r="W65" i="28"/>
  <c r="C69" i="28"/>
  <c r="X73" i="28"/>
  <c r="AF80" i="28"/>
  <c r="T66" i="28"/>
  <c r="Q77" i="28"/>
  <c r="AA66" i="28"/>
  <c r="AA62" i="28"/>
  <c r="AA58" i="28"/>
  <c r="AA54" i="28"/>
  <c r="AA50" i="28"/>
  <c r="AA46" i="28"/>
  <c r="AA42" i="28"/>
  <c r="AA38" i="28"/>
  <c r="AA34" i="28"/>
  <c r="C32" i="28"/>
  <c r="Y80" i="28"/>
  <c r="P75" i="28"/>
  <c r="C70" i="28"/>
  <c r="AH65" i="28"/>
  <c r="AH63" i="28"/>
  <c r="G27" i="28"/>
  <c r="Y5" i="28"/>
  <c r="R24" i="28"/>
  <c r="Z81" i="28"/>
  <c r="Z74" i="28"/>
  <c r="Z67" i="28"/>
  <c r="AE85" i="28"/>
  <c r="O79" i="28"/>
  <c r="AE71" i="28"/>
  <c r="V85" i="28"/>
  <c r="F79" i="28"/>
  <c r="V71" i="28"/>
  <c r="AC85" i="28"/>
  <c r="AC78" i="28"/>
  <c r="AC71" i="28"/>
  <c r="T85" i="28"/>
  <c r="D79" i="28"/>
  <c r="T71" i="28"/>
  <c r="AA79" i="28"/>
  <c r="S87" i="28"/>
  <c r="V66" i="28"/>
  <c r="AG70" i="28"/>
  <c r="S79" i="28"/>
  <c r="D66" i="28"/>
  <c r="H76" i="28"/>
  <c r="K66" i="28"/>
  <c r="K62" i="28"/>
  <c r="K58" i="28"/>
  <c r="K54" i="28"/>
  <c r="K50" i="28"/>
  <c r="K46" i="28"/>
  <c r="K42" i="28"/>
  <c r="K38" i="28"/>
  <c r="S34" i="28"/>
  <c r="AA31" i="28"/>
  <c r="C80" i="28"/>
  <c r="Y74" i="28"/>
  <c r="P69" i="28"/>
  <c r="Z65" i="28"/>
  <c r="Z63" i="28"/>
  <c r="Z61" i="28"/>
  <c r="Z59" i="28"/>
  <c r="Z57" i="28"/>
  <c r="Z55" i="28"/>
  <c r="Z53" i="28"/>
  <c r="Z51" i="28"/>
  <c r="Z49" i="28"/>
  <c r="Z47" i="28"/>
  <c r="Z45" i="28"/>
  <c r="Z43" i="28"/>
  <c r="Z41" i="28"/>
  <c r="Z39" i="28"/>
  <c r="K85" i="28"/>
  <c r="AG79" i="28"/>
  <c r="X74" i="28"/>
  <c r="K69" i="28"/>
  <c r="Y65" i="28"/>
  <c r="Y63" i="28"/>
  <c r="Y61" i="28"/>
  <c r="Y59" i="28"/>
  <c r="Y57" i="28"/>
  <c r="Y55" i="28"/>
  <c r="Y53" i="28"/>
  <c r="Y51" i="28"/>
  <c r="Y49" i="28"/>
  <c r="Y47" i="28"/>
  <c r="Y45" i="28"/>
  <c r="Y43" i="28"/>
  <c r="Y41" i="28"/>
  <c r="Y39" i="28"/>
  <c r="Y37" i="28"/>
  <c r="Y35" i="28"/>
  <c r="AB48" i="28"/>
  <c r="Q9" i="28"/>
  <c r="AE29" i="28"/>
  <c r="Z86" i="28"/>
  <c r="J80" i="28"/>
  <c r="Z72" i="28"/>
  <c r="AG86" i="28"/>
  <c r="O84" i="28"/>
  <c r="O77" i="28"/>
  <c r="AE69" i="28"/>
  <c r="V84" i="28"/>
  <c r="F77" i="28"/>
  <c r="V69" i="28"/>
  <c r="M84" i="28"/>
  <c r="AC76" i="28"/>
  <c r="AC69" i="28"/>
  <c r="D84" i="28"/>
  <c r="D77" i="28"/>
  <c r="T69" i="28"/>
  <c r="H77" i="28"/>
  <c r="C81" i="28"/>
  <c r="X83" i="28"/>
  <c r="K68" i="28"/>
  <c r="S75" i="28"/>
  <c r="H84" i="28"/>
  <c r="Q73" i="28"/>
  <c r="K65" i="28"/>
  <c r="K61" i="28"/>
  <c r="K57" i="28"/>
  <c r="K53" i="28"/>
  <c r="K49" i="28"/>
  <c r="K45" i="28"/>
  <c r="K41" i="28"/>
  <c r="K37" i="28"/>
  <c r="C34" i="28"/>
  <c r="C84" i="28"/>
  <c r="Y78" i="28"/>
  <c r="P73" i="28"/>
  <c r="C68" i="28"/>
  <c r="J65" i="28"/>
  <c r="J63" i="28"/>
  <c r="J61" i="28"/>
  <c r="J59" i="28"/>
  <c r="J57" i="28"/>
  <c r="J55" i="28"/>
  <c r="J53" i="28"/>
  <c r="J51" i="28"/>
  <c r="J49" i="28"/>
  <c r="J47" i="28"/>
  <c r="J45" i="28"/>
  <c r="J43" i="28"/>
  <c r="J41" i="28"/>
  <c r="J39" i="28"/>
  <c r="AG83" i="28"/>
  <c r="X78" i="28"/>
  <c r="K73" i="28"/>
  <c r="AG67" i="28"/>
  <c r="I65" i="28"/>
  <c r="I63" i="28"/>
  <c r="I61" i="28"/>
  <c r="I59" i="28"/>
  <c r="I57" i="28"/>
  <c r="I55" i="28"/>
  <c r="I53" i="28"/>
  <c r="I51" i="28"/>
  <c r="I49" i="28"/>
  <c r="I47" i="28"/>
  <c r="I45" i="28"/>
  <c r="I43" i="28"/>
  <c r="I41" i="28"/>
  <c r="I39" i="28"/>
  <c r="I37" i="28"/>
  <c r="I35" i="28"/>
  <c r="I33" i="28"/>
  <c r="S80" i="28"/>
  <c r="W63" i="28"/>
  <c r="P60" i="28"/>
  <c r="L57" i="28"/>
  <c r="E54" i="28"/>
  <c r="AD50" i="28"/>
  <c r="W47" i="28"/>
  <c r="P44" i="28"/>
  <c r="L41" i="28"/>
  <c r="E38" i="28"/>
  <c r="O35" i="28"/>
  <c r="Q63" i="28"/>
  <c r="Y66" i="28"/>
  <c r="K75" i="28"/>
  <c r="K83" i="28"/>
  <c r="R40" i="28"/>
  <c r="R43" i="28"/>
  <c r="Z46" i="28"/>
  <c r="AH49" i="28"/>
  <c r="AH52" i="28"/>
  <c r="R56" i="28"/>
  <c r="R59" i="28"/>
  <c r="AH62" i="28"/>
  <c r="C72" i="28"/>
  <c r="P85" i="28"/>
  <c r="AA40" i="28"/>
  <c r="K52" i="28"/>
  <c r="C62" i="28"/>
  <c r="AA82" i="28"/>
  <c r="AG80" i="28"/>
  <c r="Q78" i="28"/>
  <c r="D83" i="28"/>
  <c r="M82" i="28"/>
  <c r="V77" i="28"/>
  <c r="O76" i="28"/>
  <c r="Z70" i="28"/>
  <c r="AG50" i="28"/>
  <c r="Q54" i="28"/>
  <c r="Q57" i="28"/>
  <c r="Y60" i="28"/>
  <c r="AG63" i="28"/>
  <c r="K67" i="28"/>
  <c r="X76" i="28"/>
  <c r="X84" i="28"/>
  <c r="Z40" i="28"/>
  <c r="AH43" i="28"/>
  <c r="AH46" i="28"/>
  <c r="R50" i="28"/>
  <c r="R53" i="28"/>
  <c r="Z56" i="28"/>
  <c r="AH59" i="28"/>
  <c r="R63" i="28"/>
  <c r="Y72" i="28"/>
  <c r="AA32" i="28"/>
  <c r="C42" i="28"/>
  <c r="AA52" i="28"/>
  <c r="K64" i="28"/>
  <c r="T65" i="28"/>
  <c r="K82" i="28"/>
  <c r="D68" i="28"/>
  <c r="D85" i="28"/>
  <c r="AC82" i="28"/>
  <c r="V82" i="28"/>
  <c r="AE77" i="28"/>
  <c r="J72" i="28"/>
  <c r="Q51" i="28"/>
  <c r="Y54" i="28"/>
  <c r="AG57" i="28"/>
  <c r="AG60" i="28"/>
  <c r="Q64" i="28"/>
  <c r="X68" i="28"/>
  <c r="K77" i="28"/>
  <c r="K86" i="28"/>
  <c r="AH40" i="28"/>
  <c r="R44" i="28"/>
  <c r="R47" i="28"/>
  <c r="Z50" i="28"/>
  <c r="AH53" i="28"/>
  <c r="AH56" i="28"/>
  <c r="R60" i="28"/>
  <c r="Z64" i="28"/>
  <c r="C74" i="28"/>
  <c r="K33" i="28"/>
  <c r="K44" i="28"/>
  <c r="C54" i="28"/>
  <c r="AA64" i="28"/>
  <c r="S71" i="28"/>
  <c r="F66" i="28"/>
  <c r="D69" i="28"/>
  <c r="M68" i="28"/>
  <c r="AC84" i="28"/>
  <c r="F83" i="28"/>
  <c r="O82" i="28"/>
  <c r="Z73" i="28"/>
  <c r="M37" i="28"/>
  <c r="O36" i="28"/>
  <c r="P40" i="28"/>
  <c r="AD44" i="28"/>
  <c r="AD48" i="28"/>
  <c r="L53" i="28"/>
  <c r="W57" i="28"/>
  <c r="W61" i="28"/>
  <c r="AF69" i="28"/>
  <c r="Q33" i="28"/>
  <c r="Q36" i="28"/>
  <c r="Q39" i="28"/>
  <c r="Y42" i="28"/>
  <c r="AG45" i="28"/>
  <c r="AG48" i="28"/>
  <c r="Q52" i="28"/>
  <c r="Q55" i="28"/>
  <c r="Y58" i="28"/>
  <c r="AG61" i="28"/>
  <c r="AG64" i="28"/>
  <c r="K71" i="28"/>
  <c r="K79" i="28"/>
  <c r="Z38" i="28"/>
  <c r="AH41" i="28"/>
  <c r="AH44" i="28"/>
  <c r="R48" i="28"/>
  <c r="R51" i="28"/>
  <c r="Z54" i="28"/>
  <c r="AH57" i="28"/>
  <c r="AH60" i="28"/>
  <c r="R65" i="28"/>
  <c r="C78" i="28"/>
  <c r="K36" i="28"/>
  <c r="C46" i="28"/>
  <c r="AA56" i="28"/>
  <c r="AA70" i="28"/>
  <c r="AF76" i="28"/>
  <c r="Y79" i="28"/>
  <c r="D75" i="28"/>
  <c r="AC70" i="28"/>
  <c r="F69" i="28"/>
  <c r="O68" i="28"/>
  <c r="O85" i="28"/>
  <c r="Z78" i="28"/>
  <c r="AE25" i="28"/>
  <c r="M43" i="28"/>
  <c r="J23" i="26"/>
  <c r="K23" i="26" s="1"/>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AH1" i="28"/>
  <c r="P1" i="28"/>
  <c r="F1" i="28"/>
  <c r="H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G7" i="26"/>
  <c r="G28" i="26"/>
  <c r="J28" i="26" s="1"/>
  <c r="K28" i="26" s="1"/>
  <c r="O6" i="26"/>
  <c r="P6" i="26" s="1"/>
  <c r="J6" i="26"/>
  <c r="K6" i="26"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7" i="26" l="1"/>
  <c r="K7" i="26" s="1"/>
  <c r="E2" i="25" s="1"/>
  <c r="O7" i="26"/>
  <c r="P7" i="26" s="1"/>
  <c r="E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<sst xmlns="http://schemas.openxmlformats.org/spreadsheetml/2006/main" count="35244" uniqueCount="4350">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</sst>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3899</v>
      </c>
      <c r="C1" s="432">
        <v>45467</v>
      </c>
      <c r="G1" s="433" t="s">
        <v>3924</v>
      </c>
      <c r="H1" s="433" t="s">
        <v>3925</v>
      </c>
    </row>
    <row r="2" spans="1:8" x14ac:dyDescent="0.25">
      <c r="B2" t="str">
        <f>_xlfn.XLOOKUP(B1,H:H,G:G,0,0,1)</f>
        <v>MT</v>
      </c>
      <c r="C2" t="str">
        <f>_xlfn.XLOOKUP(B2,G:G, H:H, 0,0,1)</f>
        <v>Montana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Montana.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Montana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PV:**Montana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Wind:**Montana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5"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Montana</v>
      </c>
      <c r="B3" s="394">
        <f>ROUND(SUMIFS(B$4:B$54, $A$4:$A$54, $A$3),0)</f>
        <v>270679</v>
      </c>
      <c r="C3" s="395">
        <f t="shared" ref="C3" si="0">ROUND(SUMIFS(C$4:C$54, $A$4:$A$54, $A$3),0)</f>
        <v>271</v>
      </c>
      <c r="D3" s="394">
        <f>SUMIFS(D$4:D$54, $A$4:$A$54, $A$3)</f>
        <v>241397</v>
      </c>
      <c r="E3" s="394">
        <f>SUMIFS(E$4:E$54, $A$4:$A$54, $A$3)</f>
        <v>60054.999999999003</v>
      </c>
      <c r="F3" s="396">
        <f>ROUND(SUMIFS(F$4:F$54,$A$4:$A$54,$A$3)*100,0)</f>
        <v>-75</v>
      </c>
      <c r="G3" s="177">
        <f>SUMIFS(G$4:G$54, $A$4:$A$54, $A$3)</f>
        <v>13137788</v>
      </c>
      <c r="H3" s="177">
        <f>SUMIFS(H$4:H$54, $A$4:$A$54, $A$3)</f>
        <v>9211716</v>
      </c>
      <c r="I3" s="396">
        <f>ROUND(SUMIFS(I$4:I$54,$A$4:$A$54,$A$3)*100,0)</f>
        <v>-30</v>
      </c>
      <c r="J3" s="396">
        <f>ROUND(SUMIFS(J$4:J$54, $A$4:$A$54, $A$3),0)</f>
        <v>873</v>
      </c>
      <c r="K3" s="177">
        <f t="shared" ref="K3:AI3" si="1">ROUND(SUMIFS(K$4:K$54, $A$4:$A$54, $A$3),0)</f>
        <v>318</v>
      </c>
      <c r="L3" s="396">
        <f t="shared" si="1"/>
        <v>418</v>
      </c>
      <c r="M3" s="177">
        <f t="shared" si="1"/>
        <v>0</v>
      </c>
      <c r="N3" s="177">
        <f t="shared" si="1"/>
        <v>0</v>
      </c>
      <c r="O3" s="177">
        <f t="shared" si="1"/>
        <v>0</v>
      </c>
      <c r="P3" s="177">
        <f t="shared" si="1"/>
        <v>0</v>
      </c>
      <c r="Q3" s="177">
        <f t="shared" si="1"/>
        <v>0</v>
      </c>
      <c r="R3" s="177">
        <f t="shared" si="1"/>
        <v>0</v>
      </c>
      <c r="S3" s="396">
        <f t="shared" si="1"/>
        <v>0</v>
      </c>
      <c r="T3" s="177">
        <f t="shared" si="1"/>
        <v>2239</v>
      </c>
      <c r="U3" s="177">
        <f t="shared" si="1"/>
        <v>0</v>
      </c>
      <c r="V3" s="177">
        <f t="shared" si="1"/>
        <v>0</v>
      </c>
      <c r="W3" s="177">
        <f t="shared" si="1"/>
        <v>2783</v>
      </c>
      <c r="X3" s="177">
        <f t="shared" si="1"/>
        <v>791</v>
      </c>
      <c r="Y3" s="177">
        <f t="shared" si="1"/>
        <v>17</v>
      </c>
      <c r="Z3" s="177">
        <f t="shared" si="1"/>
        <v>0</v>
      </c>
      <c r="AA3" s="177">
        <f t="shared" si="1"/>
        <v>0</v>
      </c>
      <c r="AB3" s="177">
        <f t="shared" si="1"/>
        <v>0</v>
      </c>
      <c r="AC3" s="177">
        <f t="shared" si="1"/>
        <v>52</v>
      </c>
      <c r="AD3" s="177">
        <f t="shared" si="1"/>
        <v>388</v>
      </c>
      <c r="AE3" s="177">
        <f t="shared" si="1"/>
        <v>53</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203</v>
      </c>
      <c r="AQ3" s="396">
        <f t="shared" si="3"/>
        <v>1142746</v>
      </c>
      <c r="AR3" s="396">
        <f>ROUND(SUMIFS(AR$4:AR$54,$A$4:$A$54,$A$3),2)</f>
        <v>17.760000000000002</v>
      </c>
      <c r="AS3" s="177">
        <f>SUMIFS(AS$4:AS$54, $A$4:$A$54, $A$3)</f>
        <v>131600385000000</v>
      </c>
      <c r="AT3" s="177">
        <f t="shared" ref="AT3:BH3" si="4">SUMIFS(AT$4:AT$54, $A$4:$A$54, $A$3)</f>
        <v>279144931005567</v>
      </c>
      <c r="AU3" s="177">
        <f t="shared" si="4"/>
        <v>0</v>
      </c>
      <c r="AV3" s="177">
        <f t="shared" si="4"/>
        <v>0</v>
      </c>
      <c r="AW3" s="177">
        <f t="shared" si="4"/>
        <v>293028802945406</v>
      </c>
      <c r="AX3" s="177">
        <f t="shared" si="4"/>
        <v>0</v>
      </c>
      <c r="AY3" s="177">
        <f t="shared" si="4"/>
        <v>43338956082815.398</v>
      </c>
      <c r="AZ3" s="177">
        <f t="shared" si="4"/>
        <v>14706013003041.9</v>
      </c>
      <c r="BA3" s="177">
        <f t="shared" si="4"/>
        <v>139458067428958</v>
      </c>
      <c r="BB3" s="177">
        <f t="shared" si="4"/>
        <v>703953498890908</v>
      </c>
      <c r="BC3" s="177">
        <f t="shared" si="4"/>
        <v>9137594313030.7207</v>
      </c>
      <c r="BD3" s="177">
        <f t="shared" si="4"/>
        <v>22278016824981</v>
      </c>
      <c r="BE3" s="177">
        <f t="shared" si="4"/>
        <v>305696496081607</v>
      </c>
      <c r="BF3" s="177">
        <f t="shared" si="4"/>
        <v>45938064084416.297</v>
      </c>
      <c r="BG3" s="177">
        <f t="shared" si="4"/>
        <v>144955552714871</v>
      </c>
      <c r="BH3" s="177">
        <f t="shared" si="4"/>
        <v>184888845395020</v>
      </c>
      <c r="BI3" s="177">
        <f>ROUND(SUMIFS(BI$4:BI$54,$A$4:$A$54,$A$3),2)</f>
        <v>94.37</v>
      </c>
      <c r="BJ3" s="177">
        <f t="shared" ref="BJ3:BP3" si="5">ROUND(SUMIFS(BJ$4:BJ$54,$A$4:$A$54,$A$3),2)</f>
        <v>39.65</v>
      </c>
      <c r="BK3" s="177">
        <f t="shared" si="5"/>
        <v>0</v>
      </c>
      <c r="BL3" s="177">
        <f t="shared" si="5"/>
        <v>0</v>
      </c>
      <c r="BM3" s="177">
        <f t="shared" si="5"/>
        <v>95.86</v>
      </c>
      <c r="BN3" s="177">
        <f t="shared" si="5"/>
        <v>0</v>
      </c>
      <c r="BO3" s="177">
        <f t="shared" si="5"/>
        <v>29.9</v>
      </c>
      <c r="BP3" s="396">
        <f t="shared" si="5"/>
        <v>7.95</v>
      </c>
      <c r="BQ3" s="396">
        <f t="shared" ref="BQ3:BR3" si="6">ROUND(SUMIFS(BQ$4:BQ$54,$A$4:$A$54,$A$3)*100,0)</f>
        <v>3</v>
      </c>
      <c r="BR3" s="396">
        <f t="shared" si="6"/>
        <v>3</v>
      </c>
      <c r="BS3" s="396">
        <f>ROUND(SUMIFS(BS$4:BS$54,$A$4:$A$54,$A$3)*100,0)</f>
        <v>31</v>
      </c>
      <c r="BT3" s="396">
        <f>ROUND(SUMIFS(BT$4:BT$54,$A$4:$A$54,$A$3)*100,0)</f>
        <v>29</v>
      </c>
      <c r="BU3" s="396">
        <f t="shared" ref="BU3:CH3" si="7">ROUND(SUMIFS(BU$4:BU$54,$A$4:$A$54,$A$3)*100,0)</f>
        <v>62</v>
      </c>
      <c r="BV3" s="396">
        <f t="shared" si="7"/>
        <v>73</v>
      </c>
      <c r="BW3" s="396">
        <f t="shared" si="7"/>
        <v>9</v>
      </c>
      <c r="BX3" s="396">
        <f t="shared" si="7"/>
        <v>10</v>
      </c>
      <c r="BY3" s="396">
        <f t="shared" si="7"/>
        <v>43</v>
      </c>
      <c r="BZ3" s="396">
        <f>ROUND(SUMIFS(BZ$4:BZ$54,$A$4:$A$54,$A$3)*100,0)</f>
        <v>43</v>
      </c>
      <c r="CA3" s="396">
        <f>ROUND(SUMIFS(CA$4:CA$54,$A$4:$A$54,$A$3)*100,0)</f>
        <v>100</v>
      </c>
      <c r="CB3" s="396">
        <f>ROUND(SUMIFS(CB$4:CB$54,$A$4:$A$54,$A$3)*100,0)</f>
        <v>100</v>
      </c>
      <c r="CC3" s="396">
        <f t="shared" si="7"/>
        <v>9</v>
      </c>
      <c r="CD3" s="396">
        <f t="shared" si="7"/>
        <v>10</v>
      </c>
      <c r="CE3" s="396">
        <f t="shared" si="7"/>
        <v>43</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38</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MT</v>
      </c>
      <c r="C1" s="408">
        <f>SUM(C4:C87)</f>
        <v>30.680952125784696</v>
      </c>
      <c r="D1" s="408">
        <f t="shared" ref="D1:AG1" si="0">SUM(D4:D87)</f>
        <v>31.776864383823302</v>
      </c>
      <c r="E1" s="408">
        <f t="shared" si="0"/>
        <v>32.754844364120999</v>
      </c>
      <c r="F1" s="408">
        <f t="shared" si="0"/>
        <v>30.255457277878708</v>
      </c>
      <c r="G1" s="408">
        <f t="shared" si="0"/>
        <v>33.653179004029404</v>
      </c>
      <c r="H1" s="408">
        <f t="shared" si="0"/>
        <v>33.330691159914892</v>
      </c>
      <c r="I1" s="408">
        <f t="shared" si="0"/>
        <v>30.393193362772895</v>
      </c>
      <c r="J1" s="408">
        <f t="shared" si="0"/>
        <v>32.276114776755698</v>
      </c>
      <c r="K1" s="408">
        <f t="shared" si="0"/>
        <v>34.725695484660584</v>
      </c>
      <c r="L1" s="408">
        <f t="shared" si="0"/>
        <v>35.448731346683402</v>
      </c>
      <c r="M1" s="408">
        <f t="shared" si="0"/>
        <v>34.773191682924612</v>
      </c>
      <c r="N1" s="408">
        <f t="shared" si="0"/>
        <v>33.488331408053483</v>
      </c>
      <c r="O1" s="408">
        <f t="shared" si="0"/>
        <v>33.010952322333196</v>
      </c>
      <c r="P1" s="408">
        <f t="shared" si="0"/>
        <v>35.558510581504294</v>
      </c>
      <c r="Q1" s="408">
        <f t="shared" si="0"/>
        <v>36.941389170943715</v>
      </c>
      <c r="R1" s="408">
        <f t="shared" si="0"/>
        <v>37.845629542721191</v>
      </c>
      <c r="S1" s="408">
        <f t="shared" si="0"/>
        <v>38.324257973727022</v>
      </c>
      <c r="T1" s="408">
        <f t="shared" si="0"/>
        <v>40.002619001922298</v>
      </c>
      <c r="U1" s="408">
        <f t="shared" si="0"/>
        <v>38.990340364727601</v>
      </c>
      <c r="V1" s="408">
        <f t="shared" si="0"/>
        <v>34.771366712895095</v>
      </c>
      <c r="W1" s="408">
        <f t="shared" si="0"/>
        <v>36.337594892288003</v>
      </c>
      <c r="X1" s="408">
        <f t="shared" si="0"/>
        <v>33.352609131754996</v>
      </c>
      <c r="Y1" s="408">
        <f t="shared" si="0"/>
        <v>32.485285172699506</v>
      </c>
      <c r="Z1" s="408">
        <f t="shared" si="0"/>
        <v>33.735865852011095</v>
      </c>
      <c r="AA1" s="408">
        <f t="shared" si="0"/>
        <v>34.485991600335502</v>
      </c>
      <c r="AB1" s="408">
        <f t="shared" si="0"/>
        <v>34.507905971925702</v>
      </c>
      <c r="AC1" s="408">
        <f t="shared" si="0"/>
        <v>32.328744986030195</v>
      </c>
      <c r="AD1" s="408">
        <f t="shared" si="0"/>
        <v>32.240834023133495</v>
      </c>
      <c r="AE1" s="408">
        <f t="shared" si="0"/>
        <v>32.524480302917105</v>
      </c>
      <c r="AF1" s="408">
        <f t="shared" si="0"/>
        <v>33.752935426524601</v>
      </c>
      <c r="AG1" s="408">
        <f t="shared" si="0"/>
        <v>27.189116629752196</v>
      </c>
      <c r="AH1" s="408">
        <f>SUM(AH4:AH87)</f>
        <v>29.822543787603298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412" t="s">
        <v>2220</v>
      </c>
      <c r="B5" s="398" t="s">
        <v>4118</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412" t="s">
        <v>2220</v>
      </c>
      <c r="B6" s="398" t="s">
        <v>4122</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412" t="s">
        <v>2220</v>
      </c>
      <c r="B7" s="398" t="s">
        <v>4124</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412" t="s">
        <v>2220</v>
      </c>
      <c r="B8" s="398" t="s">
        <v>4126</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412" t="s">
        <v>2220</v>
      </c>
      <c r="B9" s="398" t="s">
        <v>4136</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412" t="s">
        <v>2220</v>
      </c>
      <c r="B10" s="398" t="s">
        <v>4145</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412" t="s">
        <v>2220</v>
      </c>
      <c r="B11" s="398" t="s">
        <v>4140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412" t="s">
        <v>2220</v>
      </c>
      <c r="B12" s="398" t="s">
        <v>4151</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412" t="s">
        <v>2220</v>
      </c>
      <c r="B13" s="398" t="s">
        <v>4155</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412" t="s">
        <v>2220</v>
      </c>
      <c r="B17" s="398" t="s">
        <v>4153</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0.28570709999999999</v>
      </c>
      <c r="D19" s="413">
        <f>SUMIFS('EPA Export Aggregation'!G:G,'EPA Export Aggregation'!$A:$A,$B19,'EPA Export Aggregation'!$D:$D,$A$1)*IF($A19="CH4",About!$D$58,IF($A19="N2O",About!$D$59,1))</f>
        <v>0.28610328745379998</v>
      </c>
      <c r="E19" s="413">
        <f>SUMIFS('EPA Export Aggregation'!H:H,'EPA Export Aggregation'!$A:$A,$B19,'EPA Export Aggregation'!$D:$D,$A$1)*IF($A19="CH4",About!$D$58,IF($A19="N2O",About!$D$59,1))</f>
        <v>0.28328269098870001</v>
      </c>
      <c r="F19" s="413">
        <f>SUMIFS('EPA Export Aggregation'!I:I,'EPA Export Aggregation'!$A:$A,$B19,'EPA Export Aggregation'!$D:$D,$A$1)*IF($A19="CH4",About!$D$58,IF($A19="N2O",About!$D$59,1))</f>
        <v>0.254599219263</v>
      </c>
      <c r="G19" s="413">
        <f>SUMIFS('EPA Export Aggregation'!J:J,'EPA Export Aggregation'!$A:$A,$B19,'EPA Export Aggregation'!$D:$D,$A$1)*IF($A19="CH4",About!$D$58,IF($A19="N2O",About!$D$59,1))</f>
        <v>0.21802498842119999</v>
      </c>
      <c r="H19" s="413">
        <f>SUMIFS('EPA Export Aggregation'!K:K,'EPA Export Aggregation'!$A:$A,$B19,'EPA Export Aggregation'!$D:$D,$A$1)*IF($A19="CH4",About!$D$58,IF($A19="N2O",About!$D$59,1))</f>
        <v>0.21957904120960001</v>
      </c>
      <c r="I19" s="413">
        <f>SUMIFS('EPA Export Aggregation'!L:L,'EPA Export Aggregation'!$A:$A,$B19,'EPA Export Aggregation'!$D:$D,$A$1)*IF($A19="CH4",About!$D$58,IF($A19="N2O",About!$D$59,1))</f>
        <v>0.22635383256280001</v>
      </c>
      <c r="J19" s="413">
        <f>SUMIFS('EPA Export Aggregation'!M:M,'EPA Export Aggregation'!$A:$A,$B19,'EPA Export Aggregation'!$D:$D,$A$1)*IF($A19="CH4",About!$D$58,IF($A19="N2O",About!$D$59,1))</f>
        <v>0.22792201415230001</v>
      </c>
      <c r="K19" s="413">
        <f>SUMIFS('EPA Export Aggregation'!N:N,'EPA Export Aggregation'!$A:$A,$B19,'EPA Export Aggregation'!$D:$D,$A$1)*IF($A19="CH4",About!$D$58,IF($A19="N2O",About!$D$59,1))</f>
        <v>0.25015282123650001</v>
      </c>
      <c r="L19" s="413">
        <f>SUMIFS('EPA Export Aggregation'!O:O,'EPA Export Aggregation'!$A:$A,$B19,'EPA Export Aggregation'!$D:$D,$A$1)*IF($A19="CH4",About!$D$58,IF($A19="N2O",About!$D$59,1))</f>
        <v>0.26001016784440001</v>
      </c>
      <c r="M19" s="413">
        <f>SUMIFS('EPA Export Aggregation'!P:P,'EPA Export Aggregation'!$A:$A,$B19,'EPA Export Aggregation'!$D:$D,$A$1)*IF($A19="CH4",About!$D$58,IF($A19="N2O",About!$D$59,1))</f>
        <v>0.27026260000000002</v>
      </c>
      <c r="N19" s="413">
        <f>SUMIFS('EPA Export Aggregation'!Q:Q,'EPA Export Aggregation'!$A:$A,$B19,'EPA Export Aggregation'!$D:$D,$A$1)*IF($A19="CH4",About!$D$58,IF($A19="N2O",About!$D$59,1))</f>
        <v>1.0466899999999999E-2</v>
      </c>
      <c r="O19" s="413">
        <f>SUMIFS('EPA Export Aggregation'!R:R,'EPA Export Aggregation'!$A:$A,$B19,'EPA Export Aggregation'!$D:$D,$A$1)*IF($A19="CH4",About!$D$58,IF($A19="N2O",About!$D$59,1))</f>
        <v>0.1147109</v>
      </c>
      <c r="P19" s="413">
        <f>SUMIFS('EPA Export Aggregation'!S:S,'EPA Export Aggregation'!$A:$A,$B19,'EPA Export Aggregation'!$D:$D,$A$1)*IF($A19="CH4",About!$D$58,IF($A19="N2O",About!$D$59,1))</f>
        <v>8.2293599999999995E-2</v>
      </c>
      <c r="Q19" s="413">
        <f>SUMIFS('EPA Export Aggregation'!T:T,'EPA Export Aggregation'!$A:$A,$B19,'EPA Export Aggregation'!$D:$D,$A$1)*IF($A19="CH4",About!$D$58,IF($A19="N2O",About!$D$59,1))</f>
        <v>5.75144E-2</v>
      </c>
      <c r="R19" s="413">
        <f>SUMIFS('EPA Export Aggregation'!U:U,'EPA Export Aggregation'!$A:$A,$B19,'EPA Export Aggregation'!$D:$D,$A$1)*IF($A19="CH4",About!$D$58,IF($A19="N2O",About!$D$59,1))</f>
        <v>5.7388599999999998E-2</v>
      </c>
      <c r="S19" s="413">
        <f>SUMIFS('EPA Export Aggregation'!V:V,'EPA Export Aggregation'!$A:$A,$B19,'EPA Export Aggregation'!$D:$D,$A$1)*IF($A19="CH4",About!$D$58,IF($A19="N2O",About!$D$59,1))</f>
        <v>5.7631700000000001E-2</v>
      </c>
      <c r="T19" s="413">
        <f>SUMIFS('EPA Export Aggregation'!W:W,'EPA Export Aggregation'!$A:$A,$B19,'EPA Export Aggregation'!$D:$D,$A$1)*IF($A19="CH4",About!$D$58,IF($A19="N2O",About!$D$59,1))</f>
        <v>0.1543226</v>
      </c>
      <c r="U19" s="413">
        <f>SUMIFS('EPA Export Aggregation'!X:X,'EPA Export Aggregation'!$A:$A,$B19,'EPA Export Aggregation'!$D:$D,$A$1)*IF($A19="CH4",About!$D$58,IF($A19="N2O",About!$D$59,1))</f>
        <v>0.1295026</v>
      </c>
      <c r="V19" s="413">
        <f>SUMIFS('EPA Export Aggregation'!Y:Y,'EPA Export Aggregation'!$A:$A,$B19,'EPA Export Aggregation'!$D:$D,$A$1)*IF($A19="CH4",About!$D$58,IF($A19="N2O",About!$D$59,1))</f>
        <v>2.9105700000000002E-2</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412" t="s">
        <v>2220</v>
      </c>
      <c r="B27" s="398" t="s">
        <v>4179</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412" t="s">
        <v>2220</v>
      </c>
      <c r="B30" s="398" t="s">
        <v>4186</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1.479535877217</v>
      </c>
      <c r="D79" s="413">
        <f>SUMIFS('EPA Export Aggregation'!G:G,'EPA Export Aggregation'!$A:$A,$B79,'EPA Export Aggregation'!$D:$D,$A$1)*IF($A79="CH4",About!$D$58,IF($A79="N2O",About!$D$59,1))</f>
        <v>1.271644125141</v>
      </c>
      <c r="E79" s="413">
        <f>SUMIFS('EPA Export Aggregation'!H:H,'EPA Export Aggregation'!$A:$A,$B79,'EPA Export Aggregation'!$D:$D,$A$1)*IF($A79="CH4",About!$D$58,IF($A79="N2O",About!$D$59,1))</f>
        <v>1.2073301872740001</v>
      </c>
      <c r="F79" s="413">
        <f>SUMIFS('EPA Export Aggregation'!I:I,'EPA Export Aggregation'!$A:$A,$B79,'EPA Export Aggregation'!$D:$D,$A$1)*IF($A79="CH4",About!$D$58,IF($A79="N2O",About!$D$59,1))</f>
        <v>1.084355006919</v>
      </c>
      <c r="G79" s="413">
        <f>SUMIFS('EPA Export Aggregation'!J:J,'EPA Export Aggregation'!$A:$A,$B79,'EPA Export Aggregation'!$D:$D,$A$1)*IF($A79="CH4",About!$D$58,IF($A79="N2O",About!$D$59,1))</f>
        <v>1.553716656732</v>
      </c>
      <c r="H79" s="413">
        <f>SUMIFS('EPA Export Aggregation'!K:K,'EPA Export Aggregation'!$A:$A,$B79,'EPA Export Aggregation'!$D:$D,$A$1)*IF($A79="CH4",About!$D$58,IF($A79="N2O",About!$D$59,1))</f>
        <v>1.4872045377959999</v>
      </c>
      <c r="I79" s="413">
        <f>SUMIFS('EPA Export Aggregation'!L:L,'EPA Export Aggregation'!$A:$A,$B79,'EPA Export Aggregation'!$D:$D,$A$1)*IF($A79="CH4",About!$D$58,IF($A79="N2O",About!$D$59,1))</f>
        <v>1.2179076187260001</v>
      </c>
      <c r="J79" s="413">
        <f>SUMIFS('EPA Export Aggregation'!M:M,'EPA Export Aggregation'!$A:$A,$B79,'EPA Export Aggregation'!$D:$D,$A$1)*IF($A79="CH4",About!$D$58,IF($A79="N2O",About!$D$59,1))</f>
        <v>1.1161312359360001</v>
      </c>
      <c r="K79" s="413">
        <f>SUMIFS('EPA Export Aggregation'!N:N,'EPA Export Aggregation'!$A:$A,$B79,'EPA Export Aggregation'!$D:$D,$A$1)*IF($A79="CH4",About!$D$58,IF($A79="N2O",About!$D$59,1))</f>
        <v>1.1009947168980001</v>
      </c>
      <c r="L79" s="413">
        <f>SUMIFS('EPA Export Aggregation'!O:O,'EPA Export Aggregation'!$A:$A,$B79,'EPA Export Aggregation'!$D:$D,$A$1)*IF($A79="CH4",About!$D$58,IF($A79="N2O",About!$D$59,1))</f>
        <v>1.1014876309079999</v>
      </c>
      <c r="M79" s="413">
        <f>SUMIFS('EPA Export Aggregation'!P:P,'EPA Export Aggregation'!$A:$A,$B79,'EPA Export Aggregation'!$D:$D,$A$1)*IF($A79="CH4",About!$D$58,IF($A79="N2O",About!$D$59,1))</f>
        <v>1.3598270667900001</v>
      </c>
      <c r="N79" s="413">
        <f>SUMIFS('EPA Export Aggregation'!Q:Q,'EPA Export Aggregation'!$A:$A,$B79,'EPA Export Aggregation'!$D:$D,$A$1)*IF($A79="CH4",About!$D$58,IF($A79="N2O",About!$D$59,1))</f>
        <v>4.5799546397999998E-2</v>
      </c>
      <c r="O79" s="413">
        <f>SUMIFS('EPA Export Aggregation'!R:R,'EPA Export Aggregation'!$A:$A,$B79,'EPA Export Aggregation'!$D:$D,$A$1)*IF($A79="CH4",About!$D$58,IF($A79="N2O",About!$D$59,1))</f>
        <v>0.439181951535</v>
      </c>
      <c r="P79" s="413">
        <f>SUMIFS('EPA Export Aggregation'!S:S,'EPA Export Aggregation'!$A:$A,$B79,'EPA Export Aggregation'!$D:$D,$A$1)*IF($A79="CH4",About!$D$58,IF($A79="N2O",About!$D$59,1))</f>
        <v>0.212827091961</v>
      </c>
      <c r="Q79" s="413">
        <f>SUMIFS('EPA Export Aggregation'!T:T,'EPA Export Aggregation'!$A:$A,$B79,'EPA Export Aggregation'!$D:$D,$A$1)*IF($A79="CH4",About!$D$58,IF($A79="N2O",About!$D$59,1))</f>
        <v>0.15225622911</v>
      </c>
      <c r="R79" s="413">
        <f>SUMIFS('EPA Export Aggregation'!U:U,'EPA Export Aggregation'!$A:$A,$B79,'EPA Export Aggregation'!$D:$D,$A$1)*IF($A79="CH4",About!$D$58,IF($A79="N2O",About!$D$59,1))</f>
        <v>9.2624395944000001E-2</v>
      </c>
      <c r="S79" s="413">
        <f>SUMIFS('EPA Export Aggregation'!V:V,'EPA Export Aggregation'!$A:$A,$B79,'EPA Export Aggregation'!$D:$D,$A$1)*IF($A79="CH4",About!$D$58,IF($A79="N2O",About!$D$59,1))</f>
        <v>6.6771648119999999E-2</v>
      </c>
      <c r="T79" s="413">
        <f>SUMIFS('EPA Export Aggregation'!W:W,'EPA Export Aggregation'!$A:$A,$B79,'EPA Export Aggregation'!$D:$D,$A$1)*IF($A79="CH4",About!$D$58,IF($A79="N2O",About!$D$59,1))</f>
        <v>0.25857685697999999</v>
      </c>
      <c r="U79" s="413">
        <f>SUMIFS('EPA Export Aggregation'!X:X,'EPA Export Aggregation'!$A:$A,$B79,'EPA Export Aggregation'!$D:$D,$A$1)*IF($A79="CH4",About!$D$58,IF($A79="N2O",About!$D$59,1))</f>
        <v>0.230864155983</v>
      </c>
      <c r="V79" s="413">
        <f>SUMIFS('EPA Export Aggregation'!Y:Y,'EPA Export Aggregation'!$A:$A,$B79,'EPA Export Aggregation'!$D:$D,$A$1)*IF($A79="CH4",About!$D$58,IF($A79="N2O",About!$D$59,1))</f>
        <v>4.2077045480999997E-2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2024-06-24T21:49:19Z</dcterms:modified>
</cp:coreProperties>
</file>