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02EAECF5-5E1B-4DF2-A027-83F4B4C0CEF1}"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G34" i="27"/>
  <c r="J34" i="27" s="1"/>
  <c r="K34" i="27" s="1"/>
  <c r="G22" i="27"/>
  <c r="L14" i="29" a="1"/>
  <c r="L14" i="29" s="1"/>
  <c r="J19" i="19" s="1"/>
  <c r="G24" i="27"/>
  <c r="J24" i="27" s="1"/>
  <c r="K24" i="27" s="1"/>
  <c r="G40" i="27"/>
  <c r="G25" i="27"/>
  <c r="O25" i="27" s="1"/>
  <c r="P25" i="27" s="1"/>
  <c r="G41" i="27"/>
  <c r="O41" i="27" s="1"/>
  <c r="P41" i="27" s="1"/>
  <c r="G7" i="27"/>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F1" i="23" s="1"/>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P215" i="30" l="1"/>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H1" i="23" s="1"/>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J32" i="27"/>
  <c r="K32" i="27" s="1"/>
  <c r="O32" i="27"/>
  <c r="P32" i="27" s="1"/>
  <c r="R1" i="23"/>
  <c r="G28" i="27" s="1"/>
  <c r="J28" i="27" s="1"/>
  <c r="K28" i="27" s="1"/>
  <c r="Z1" i="23"/>
  <c r="AH1" i="23"/>
  <c r="AA1" i="23"/>
  <c r="L1" i="23"/>
  <c r="J1" i="23"/>
  <c r="K1" i="23"/>
  <c r="C1" i="23"/>
  <c r="G21" i="27" s="1"/>
  <c r="AF1" i="23"/>
  <c r="X1" i="23"/>
  <c r="G1" i="23" l="1"/>
  <c r="N1" i="23"/>
  <c r="M1" i="23"/>
  <c r="V1" i="23"/>
  <c r="O1" i="23"/>
  <c r="AG1" i="23"/>
  <c r="K9" i="29"/>
  <c r="L9" i="29" s="1"/>
  <c r="J28" i="19" s="1"/>
  <c r="CJ3" i="28"/>
  <c r="C3" i="28"/>
  <c r="K8" i="29" s="1"/>
  <c r="L8" i="29" s="1"/>
  <c r="J73" i="19" s="1"/>
  <c r="P1604" i="30" s="1"/>
  <c r="BO3" i="28"/>
  <c r="L3" i="28"/>
  <c r="BX3" i="28"/>
  <c r="AS3" i="28"/>
  <c r="BB3" i="28"/>
  <c r="E3" i="28"/>
  <c r="AM3" i="28"/>
  <c r="K3" i="29" s="1"/>
  <c r="L3" i="29" s="1"/>
  <c r="J30" i="19" s="1"/>
  <c r="P302" i="30" s="1"/>
  <c r="AW3" i="28"/>
  <c r="BA3" i="28"/>
  <c r="BD3" i="28"/>
  <c r="O13" i="29" s="1"/>
  <c r="K3" i="28"/>
  <c r="BW3" i="28"/>
  <c r="K2" i="29" s="1"/>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N13" i="29" s="1"/>
  <c r="CK3" i="28"/>
  <c r="H3" i="28"/>
  <c r="BT3" i="28"/>
  <c r="Q3" i="28"/>
  <c r="AA3" i="28"/>
  <c r="CM3" i="28"/>
  <c r="AJ3" i="28"/>
  <c r="BM3" i="28"/>
  <c r="N3" i="28"/>
  <c r="BZ3" i="28"/>
  <c r="CG3" i="28"/>
  <c r="BK3" i="28"/>
  <c r="R3" i="28"/>
  <c r="O12" i="29" s="1"/>
  <c r="P3" i="28"/>
  <c r="CB3" i="28"/>
  <c r="BF3" i="28"/>
  <c r="CL3" i="28"/>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M17" i="29" l="1"/>
  <c r="L17" i="29" s="1"/>
  <c r="J32" i="19" s="1"/>
  <c r="P304" i="30" s="1"/>
  <c r="R2" i="29"/>
  <c r="M13"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S13" i="29"/>
  <c r="M2" i="29"/>
  <c r="T2" i="29"/>
  <c r="O2" i="29"/>
  <c r="N12" i="29"/>
  <c r="M12" i="29"/>
  <c r="P12" i="29"/>
  <c r="K21" i="27"/>
  <c r="E2" i="20" s="1"/>
  <c r="D2" i="20"/>
  <c r="P21" i="27"/>
  <c r="E3" i="20" s="1"/>
  <c r="D3" i="20"/>
  <c r="B43" i="18"/>
  <c r="L13" i="29" l="1"/>
  <c r="J72" i="19" s="1"/>
  <c r="L12" i="29"/>
  <c r="J38" i="19" s="1"/>
  <c r="L2" i="29"/>
  <c r="J18" i="19" s="1"/>
  <c r="P206" i="30" s="1"/>
  <c r="P204" i="30"/>
  <c r="P207" i="30"/>
  <c r="P201" i="30"/>
  <c r="P208"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P212" i="30" l="1"/>
  <c r="P210" i="30"/>
  <c r="P211" i="30"/>
  <c r="P200" i="30"/>
  <c r="P205" i="30"/>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<sst xmlns="http://schemas.openxmlformats.org/spreadsheetml/2006/main" count="30711" uniqueCount="2641">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</sst>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2405</v>
      </c>
      <c r="C1" s="200">
        <v>45694</v>
      </c>
      <c r="G1" s="124" t="s">
        <v>2312</v>
      </c>
      <c r="H1" s="124" t="s">
        <v>2313</v>
      </c>
    </row>
    <row r="2" spans="1:8" x14ac:dyDescent="0.75">
      <c r="B2" t="str">
        <f>_xlfn.XLOOKUP(B1,H:H,G:G,0,0,1)</f>
        <v>MT</v>
      </c>
      <c r="C2" t="str">
        <f>_xlfn.XLOOKUP(B2,G:G, H:H, 0,0,1)</f>
        <v>Montana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Montana.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-30%.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-75%.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271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Montana.</v>
      </c>
      <c r="L9" s="144" t="str">
        <f>J9&amp;K9</f>
        <v>**Description:** This policy prevents new capacity of the selected type(s) from being built or deployed.  // **Guidance for setting values:**No new coal is planned in Montana.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78"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Montana</v>
      </c>
      <c r="B3" s="184">
        <f>ROUND(SUMIFS(B$4:B$54, $A$4:$A$54, $A$3),0)</f>
        <v>270679</v>
      </c>
      <c r="C3" s="185">
        <f t="shared" ref="C3" si="0">ROUND(SUMIFS(C$4:C$54, $A$4:$A$54, $A$3),0)</f>
        <v>271</v>
      </c>
      <c r="D3" s="184">
        <f>SUMIFS(D$4:D$54, $A$4:$A$54, $A$3)</f>
        <v>241397</v>
      </c>
      <c r="E3" s="184">
        <f>SUMIFS(E$4:E$54, $A$4:$A$54, $A$3)</f>
        <v>60054.999999999003</v>
      </c>
      <c r="F3" s="135">
        <f>ROUND(SUMIFS(F$4:F$54,$A$4:$A$54,$A$3)*100,0)</f>
        <v>-75</v>
      </c>
      <c r="G3" s="58">
        <f>SUMIFS(G$4:G$54, $A$4:$A$54, $A$3)</f>
        <v>13137788</v>
      </c>
      <c r="H3" s="58">
        <f>SUMIFS(H$4:H$54, $A$4:$A$54, $A$3)</f>
        <v>9211716</v>
      </c>
      <c r="I3" s="135">
        <f>ROUND(SUMIFS(I$4:I$54,$A$4:$A$54,$A$3)*100,0)</f>
        <v>-30</v>
      </c>
      <c r="J3" s="135">
        <f>ROUND(SUMIFS(J$4:J$54, $A$4:$A$54, $A$3),0)</f>
        <v>873</v>
      </c>
      <c r="K3" s="58">
        <f t="shared" ref="K3:AI3" si="1">ROUND(SUMIFS(K$4:K$54, $A$4:$A$54, $A$3),0)</f>
        <v>318</v>
      </c>
      <c r="L3" s="135">
        <f t="shared" si="1"/>
        <v>418</v>
      </c>
      <c r="M3" s="58">
        <f t="shared" si="1"/>
        <v>0</v>
      </c>
      <c r="N3" s="58">
        <f t="shared" si="1"/>
        <v>0</v>
      </c>
      <c r="O3" s="58">
        <f t="shared" si="1"/>
        <v>0</v>
      </c>
      <c r="P3" s="58">
        <f t="shared" si="1"/>
        <v>0</v>
      </c>
      <c r="Q3" s="58">
        <f t="shared" si="1"/>
        <v>0</v>
      </c>
      <c r="R3" s="58">
        <f t="shared" si="1"/>
        <v>0</v>
      </c>
      <c r="S3" s="135">
        <f t="shared" si="1"/>
        <v>0</v>
      </c>
      <c r="T3" s="58">
        <f t="shared" si="1"/>
        <v>2239</v>
      </c>
      <c r="U3" s="58">
        <f t="shared" si="1"/>
        <v>0</v>
      </c>
      <c r="V3" s="58">
        <f t="shared" si="1"/>
        <v>0</v>
      </c>
      <c r="W3" s="58">
        <f t="shared" si="1"/>
        <v>2783</v>
      </c>
      <c r="X3" s="58">
        <f t="shared" si="1"/>
        <v>791</v>
      </c>
      <c r="Y3" s="58">
        <f t="shared" si="1"/>
        <v>17</v>
      </c>
      <c r="Z3" s="58">
        <f t="shared" si="1"/>
        <v>0</v>
      </c>
      <c r="AA3" s="58">
        <f t="shared" si="1"/>
        <v>0</v>
      </c>
      <c r="AB3" s="58">
        <f t="shared" si="1"/>
        <v>0</v>
      </c>
      <c r="AC3" s="58">
        <f t="shared" si="1"/>
        <v>52</v>
      </c>
      <c r="AD3" s="58">
        <f t="shared" si="1"/>
        <v>388</v>
      </c>
      <c r="AE3" s="58">
        <f t="shared" si="1"/>
        <v>53</v>
      </c>
      <c r="AF3" s="58">
        <f t="shared" si="1"/>
        <v>0</v>
      </c>
      <c r="AG3" s="58">
        <f t="shared" si="1"/>
        <v>0</v>
      </c>
      <c r="AH3" s="58">
        <f t="shared" si="1"/>
        <v>0</v>
      </c>
      <c r="AI3" s="135">
        <f t="shared" si="1"/>
        <v>0</v>
      </c>
      <c r="AJ3" s="58">
        <f>ROUND(SUMIFS(AJ$4:AJ$54,$A$4:$A$54,$A$3)*100,0)</f>
        <v>52</v>
      </c>
      <c r="AK3" s="58">
        <f t="shared" ref="AK3:AL3" si="2">ROUND(SUMIFS(AK$4:AK$54,$A$4:$A$54,$A$3)*100,0)</f>
        <v>52</v>
      </c>
      <c r="AL3" s="58">
        <f t="shared" si="2"/>
        <v>52</v>
      </c>
      <c r="AM3" s="58">
        <f>SUMIFS(AM$4:AM$54, $A$4:$A$54, $A$3)</f>
        <v>0</v>
      </c>
      <c r="AN3" s="58">
        <f t="shared" ref="AN3:AQ3" si="3">SUMIFS(AN$4:AN$54, $A$4:$A$54, $A$3)</f>
        <v>0</v>
      </c>
      <c r="AO3" s="135">
        <f t="shared" si="3"/>
        <v>0</v>
      </c>
      <c r="AP3" s="135">
        <f t="shared" si="3"/>
        <v>203</v>
      </c>
      <c r="AQ3" s="135">
        <f t="shared" si="3"/>
        <v>1142746</v>
      </c>
      <c r="AR3" s="135">
        <f>ROUND(SUMIFS(AR$4:AR$54,$A$4:$A$54,$A$3),2)</f>
        <v>17.760000000000002</v>
      </c>
      <c r="AS3" s="58">
        <f>SUMIFS(AS$4:AS$54, $A$4:$A$54, $A$3)</f>
        <v>131600385000000</v>
      </c>
      <c r="AT3" s="58">
        <f t="shared" ref="AT3:BH3" si="4">SUMIFS(AT$4:AT$54, $A$4:$A$54, $A$3)</f>
        <v>279144931005567</v>
      </c>
      <c r="AU3" s="58">
        <f t="shared" si="4"/>
        <v>0</v>
      </c>
      <c r="AV3" s="58">
        <f t="shared" si="4"/>
        <v>0</v>
      </c>
      <c r="AW3" s="58">
        <f t="shared" si="4"/>
        <v>293028802945406</v>
      </c>
      <c r="AX3" s="58">
        <f t="shared" si="4"/>
        <v>0</v>
      </c>
      <c r="AY3" s="58">
        <f t="shared" si="4"/>
        <v>43338956082815.398</v>
      </c>
      <c r="AZ3" s="58">
        <f t="shared" si="4"/>
        <v>14706013003041.9</v>
      </c>
      <c r="BA3" s="58">
        <f t="shared" si="4"/>
        <v>139458067428958</v>
      </c>
      <c r="BB3" s="58">
        <f t="shared" si="4"/>
        <v>703953498890908</v>
      </c>
      <c r="BC3" s="58">
        <f t="shared" si="4"/>
        <v>9137594313030.7207</v>
      </c>
      <c r="BD3" s="58">
        <f t="shared" si="4"/>
        <v>22278016824981</v>
      </c>
      <c r="BE3" s="58">
        <f t="shared" si="4"/>
        <v>305696496081607</v>
      </c>
      <c r="BF3" s="58">
        <f t="shared" si="4"/>
        <v>45938064084416.297</v>
      </c>
      <c r="BG3" s="58">
        <f t="shared" si="4"/>
        <v>144955552714871</v>
      </c>
      <c r="BH3" s="58">
        <f t="shared" si="4"/>
        <v>184888845395020</v>
      </c>
      <c r="BI3" s="58">
        <f>ROUND(SUMIFS(BI$4:BI$54,$A$4:$A$54,$A$3),2)</f>
        <v>94.37</v>
      </c>
      <c r="BJ3" s="58">
        <f t="shared" ref="BJ3:BP3" si="5">ROUND(SUMIFS(BJ$4:BJ$54,$A$4:$A$54,$A$3),2)</f>
        <v>39.65</v>
      </c>
      <c r="BK3" s="58">
        <f t="shared" si="5"/>
        <v>0</v>
      </c>
      <c r="BL3" s="58">
        <f t="shared" si="5"/>
        <v>0</v>
      </c>
      <c r="BM3" s="58">
        <f t="shared" si="5"/>
        <v>95.86</v>
      </c>
      <c r="BN3" s="58">
        <f t="shared" si="5"/>
        <v>0</v>
      </c>
      <c r="BO3" s="58">
        <f t="shared" si="5"/>
        <v>29.9</v>
      </c>
      <c r="BP3" s="135">
        <f t="shared" si="5"/>
        <v>7.95</v>
      </c>
      <c r="BQ3" s="135">
        <f t="shared" ref="BQ3:BR3" si="6">ROUND(SUMIFS(BQ$4:BQ$54,$A$4:$A$54,$A$3)*100,0)</f>
        <v>3</v>
      </c>
      <c r="BR3" s="135">
        <f t="shared" si="6"/>
        <v>3</v>
      </c>
      <c r="BS3" s="135">
        <f>ROUND(SUMIFS(BS$4:BS$54,$A$4:$A$54,$A$3)*100,0)</f>
        <v>31</v>
      </c>
      <c r="BT3" s="135">
        <f>ROUND(SUMIFS(BT$4:BT$54,$A$4:$A$54,$A$3)*100,0)</f>
        <v>29</v>
      </c>
      <c r="BU3" s="135">
        <f t="shared" ref="BU3:CH3" si="7">ROUND(SUMIFS(BU$4:BU$54,$A$4:$A$54,$A$3)*100,0)</f>
        <v>62</v>
      </c>
      <c r="BV3" s="135">
        <f t="shared" si="7"/>
        <v>73</v>
      </c>
      <c r="BW3" s="135">
        <f t="shared" si="7"/>
        <v>9</v>
      </c>
      <c r="BX3" s="135">
        <f t="shared" si="7"/>
        <v>10</v>
      </c>
      <c r="BY3" s="135">
        <f t="shared" si="7"/>
        <v>43</v>
      </c>
      <c r="BZ3" s="135">
        <f>ROUND(SUMIFS(BZ$4:BZ$54,$A$4:$A$54,$A$3)*100,0)</f>
        <v>43</v>
      </c>
      <c r="CA3" s="135">
        <f>ROUND(SUMIFS(CA$4:CA$54,$A$4:$A$54,$A$3)*100,0)</f>
        <v>100</v>
      </c>
      <c r="CB3" s="135">
        <f>ROUND(SUMIFS(CB$4:CB$54,$A$4:$A$54,$A$3)*100,0)</f>
        <v>100</v>
      </c>
      <c r="CC3" s="135">
        <f t="shared" si="7"/>
        <v>9</v>
      </c>
      <c r="CD3" s="135">
        <f t="shared" si="7"/>
        <v>10</v>
      </c>
      <c r="CE3" s="135">
        <f t="shared" si="7"/>
        <v>43</v>
      </c>
      <c r="CF3" s="135">
        <f t="shared" si="7"/>
        <v>43</v>
      </c>
      <c r="CG3" s="135">
        <f t="shared" si="7"/>
        <v>100</v>
      </c>
      <c r="CH3" s="135">
        <f t="shared" si="7"/>
        <v>100</v>
      </c>
      <c r="CI3" s="58">
        <f>SUMIFS(CI$4:CI$54, $A$4:$A$54, $A$3)</f>
        <v>0</v>
      </c>
      <c r="CJ3" s="58">
        <f t="shared" ref="CJ3:CK3" si="8">SUMIFS(CJ$4:CJ$54, $A$4:$A$54, $A$3)</f>
        <v>0</v>
      </c>
      <c r="CK3" s="58">
        <f t="shared" si="8"/>
        <v>0</v>
      </c>
      <c r="CL3" s="58" t="str">
        <f>_xlfn.XLOOKUP($A$3,A4:A54,CL4:CL54,0,0,1)</f>
        <v>TRUE</v>
      </c>
      <c r="CM3" s="58">
        <f>SUMIFS(CM$4:CM$54, $A$4:$A$54, $A$3)</f>
        <v>10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Montana.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Montana.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Montana.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Montana.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Montana.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Montana.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Montana.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Montana.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Montana.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Montana.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Montana.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Montana.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Montana.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Montana.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Montana.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Montana.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Montana.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Montana.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Montana.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Montana.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Montana.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Montana.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Montana.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Montana.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x14ac:dyDescent="0.7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38</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0</v>
      </c>
      <c r="H40" t="s">
        <v>2444</v>
      </c>
      <c r="I40" s="133">
        <v>2025</v>
      </c>
      <c r="J40" s="133">
        <f t="shared" si="0"/>
        <v>0</v>
      </c>
      <c r="K40" s="133">
        <f t="shared" si="1"/>
        <v>0</v>
      </c>
      <c r="L40" s="133" t="s">
        <v>2445</v>
      </c>
      <c r="M40" t="s">
        <v>2401</v>
      </c>
      <c r="N40" s="134">
        <v>2050</v>
      </c>
      <c r="O40">
        <f t="shared" si="2"/>
        <v>0</v>
      </c>
      <c r="P40">
        <f t="shared" si="3"/>
        <v>0</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MT</v>
      </c>
      <c r="C1" s="116">
        <f>SUM(C4:C87)</f>
        <v>30.680952125784696</v>
      </c>
      <c r="D1" s="116">
        <f t="shared" ref="D1:AG1" si="0">SUM(D4:D87)</f>
        <v>31.776864383823302</v>
      </c>
      <c r="E1" s="116">
        <f t="shared" si="0"/>
        <v>32.754844364120999</v>
      </c>
      <c r="F1" s="116">
        <f t="shared" si="0"/>
        <v>30.255457277878708</v>
      </c>
      <c r="G1" s="116">
        <f t="shared" si="0"/>
        <v>33.653179004029404</v>
      </c>
      <c r="H1" s="116">
        <f t="shared" si="0"/>
        <v>33.330691159914892</v>
      </c>
      <c r="I1" s="116">
        <f t="shared" si="0"/>
        <v>30.393193362772895</v>
      </c>
      <c r="J1" s="116">
        <f t="shared" si="0"/>
        <v>32.276114776755698</v>
      </c>
      <c r="K1" s="116">
        <f t="shared" si="0"/>
        <v>34.725695484660584</v>
      </c>
      <c r="L1" s="116">
        <f t="shared" si="0"/>
        <v>35.448731346683402</v>
      </c>
      <c r="M1" s="116">
        <f t="shared" si="0"/>
        <v>34.773191682924612</v>
      </c>
      <c r="N1" s="116">
        <f t="shared" si="0"/>
        <v>33.488331408053483</v>
      </c>
      <c r="O1" s="116">
        <f t="shared" si="0"/>
        <v>33.010952322333196</v>
      </c>
      <c r="P1" s="116">
        <f t="shared" si="0"/>
        <v>35.558510581504294</v>
      </c>
      <c r="Q1" s="116">
        <f t="shared" si="0"/>
        <v>36.941389170943715</v>
      </c>
      <c r="R1" s="116">
        <f t="shared" si="0"/>
        <v>37.845629542721191</v>
      </c>
      <c r="S1" s="116">
        <f t="shared" si="0"/>
        <v>38.324257973727022</v>
      </c>
      <c r="T1" s="116">
        <f t="shared" si="0"/>
        <v>40.002619001922298</v>
      </c>
      <c r="U1" s="116">
        <f t="shared" si="0"/>
        <v>38.990340364727601</v>
      </c>
      <c r="V1" s="116">
        <f t="shared" si="0"/>
        <v>34.771366712895095</v>
      </c>
      <c r="W1" s="116">
        <f t="shared" si="0"/>
        <v>36.337594892288003</v>
      </c>
      <c r="X1" s="116">
        <f t="shared" si="0"/>
        <v>33.352609131754996</v>
      </c>
      <c r="Y1" s="116">
        <f t="shared" si="0"/>
        <v>32.485285172699506</v>
      </c>
      <c r="Z1" s="116">
        <f t="shared" si="0"/>
        <v>33.735865852011095</v>
      </c>
      <c r="AA1" s="116">
        <f t="shared" si="0"/>
        <v>34.485991600335502</v>
      </c>
      <c r="AB1" s="116">
        <f t="shared" si="0"/>
        <v>34.507905971925702</v>
      </c>
      <c r="AC1" s="116">
        <f t="shared" si="0"/>
        <v>32.328744986030195</v>
      </c>
      <c r="AD1" s="116">
        <f t="shared" si="0"/>
        <v>32.240834023133495</v>
      </c>
      <c r="AE1" s="116">
        <f t="shared" si="0"/>
        <v>32.524480302917105</v>
      </c>
      <c r="AF1" s="116">
        <f t="shared" si="0"/>
        <v>33.752935426524601</v>
      </c>
      <c r="AG1" s="116">
        <f t="shared" si="0"/>
        <v>27.189116629752196</v>
      </c>
      <c r="AH1" s="116">
        <f>SUM(AH4:AH87)</f>
        <v>29.822543787603298</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75">
      <c r="A5" s="120" t="s">
        <v>479</v>
      </c>
      <c r="B5" s="121" t="s">
        <v>2006</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75">
      <c r="A6" s="120" t="s">
        <v>479</v>
      </c>
      <c r="B6" s="121" t="s">
        <v>2007</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75">
      <c r="A7" s="120" t="s">
        <v>479</v>
      </c>
      <c r="B7" s="121" t="s">
        <v>2008</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75">
      <c r="A8" s="120" t="s">
        <v>479</v>
      </c>
      <c r="B8" s="121" t="s">
        <v>2009</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75">
      <c r="A9" s="120" t="s">
        <v>479</v>
      </c>
      <c r="B9" s="121" t="s">
        <v>2010</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75">
      <c r="A10" s="120" t="s">
        <v>479</v>
      </c>
      <c r="B10" s="121" t="s">
        <v>2011</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75">
      <c r="A11" s="120" t="s">
        <v>479</v>
      </c>
      <c r="B11" s="121" t="s">
        <v>2012</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75">
      <c r="A12" s="120" t="s">
        <v>479</v>
      </c>
      <c r="B12" s="121" t="s">
        <v>2013</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75">
      <c r="A13" s="120" t="s">
        <v>479</v>
      </c>
      <c r="B13" s="121" t="s">
        <v>2014</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75">
      <c r="A14" s="120" t="s">
        <v>479</v>
      </c>
      <c r="B14" s="121" t="s">
        <v>2015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75">
      <c r="A17" s="120" t="s">
        <v>479</v>
      </c>
      <c r="B17" s="121" t="s">
        <v>2018</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0.28570709999999999</v>
      </c>
      <c r="D19" s="122">
        <f>SUMIFS('EPA Export Aggregation'!G:G,'EPA Export Aggregation'!$A:$A,$B19,'EPA Export Aggregation'!$D:$D,$A$1)*IF($A19="CH4",About!$D$58,IF($A19="N2O",About!$D$59,1))</f>
        <v>0.28610328745379998</v>
      </c>
      <c r="E19" s="122">
        <f>SUMIFS('EPA Export Aggregation'!H:H,'EPA Export Aggregation'!$A:$A,$B19,'EPA Export Aggregation'!$D:$D,$A$1)*IF($A19="CH4",About!$D$58,IF($A19="N2O",About!$D$59,1))</f>
        <v>0.28328269098870001</v>
      </c>
      <c r="F19" s="122">
        <f>SUMIFS('EPA Export Aggregation'!I:I,'EPA Export Aggregation'!$A:$A,$B19,'EPA Export Aggregation'!$D:$D,$A$1)*IF($A19="CH4",About!$D$58,IF($A19="N2O",About!$D$59,1))</f>
        <v>0.254599219263</v>
      </c>
      <c r="G19" s="122">
        <f>SUMIFS('EPA Export Aggregation'!J:J,'EPA Export Aggregation'!$A:$A,$B19,'EPA Export Aggregation'!$D:$D,$A$1)*IF($A19="CH4",About!$D$58,IF($A19="N2O",About!$D$59,1))</f>
        <v>0.21802498842119999</v>
      </c>
      <c r="H19" s="122">
        <f>SUMIFS('EPA Export Aggregation'!K:K,'EPA Export Aggregation'!$A:$A,$B19,'EPA Export Aggregation'!$D:$D,$A$1)*IF($A19="CH4",About!$D$58,IF($A19="N2O",About!$D$59,1))</f>
        <v>0.21957904120960001</v>
      </c>
      <c r="I19" s="122">
        <f>SUMIFS('EPA Export Aggregation'!L:L,'EPA Export Aggregation'!$A:$A,$B19,'EPA Export Aggregation'!$D:$D,$A$1)*IF($A19="CH4",About!$D$58,IF($A19="N2O",About!$D$59,1))</f>
        <v>0.22635383256280001</v>
      </c>
      <c r="J19" s="122">
        <f>SUMIFS('EPA Export Aggregation'!M:M,'EPA Export Aggregation'!$A:$A,$B19,'EPA Export Aggregation'!$D:$D,$A$1)*IF($A19="CH4",About!$D$58,IF($A19="N2O",About!$D$59,1))</f>
        <v>0.22792201415230001</v>
      </c>
      <c r="K19" s="122">
        <f>SUMIFS('EPA Export Aggregation'!N:N,'EPA Export Aggregation'!$A:$A,$B19,'EPA Export Aggregation'!$D:$D,$A$1)*IF($A19="CH4",About!$D$58,IF($A19="N2O",About!$D$59,1))</f>
        <v>0.25015282123650001</v>
      </c>
      <c r="L19" s="122">
        <f>SUMIFS('EPA Export Aggregation'!O:O,'EPA Export Aggregation'!$A:$A,$B19,'EPA Export Aggregation'!$D:$D,$A$1)*IF($A19="CH4",About!$D$58,IF($A19="N2O",About!$D$59,1))</f>
        <v>0.26001016784440001</v>
      </c>
      <c r="M19" s="122">
        <f>SUMIFS('EPA Export Aggregation'!P:P,'EPA Export Aggregation'!$A:$A,$B19,'EPA Export Aggregation'!$D:$D,$A$1)*IF($A19="CH4",About!$D$58,IF($A19="N2O",About!$D$59,1))</f>
        <v>0.27026260000000002</v>
      </c>
      <c r="N19" s="122">
        <f>SUMIFS('EPA Export Aggregation'!Q:Q,'EPA Export Aggregation'!$A:$A,$B19,'EPA Export Aggregation'!$D:$D,$A$1)*IF($A19="CH4",About!$D$58,IF($A19="N2O",About!$D$59,1))</f>
        <v>1.0466899999999999E-2</v>
      </c>
      <c r="O19" s="122">
        <f>SUMIFS('EPA Export Aggregation'!R:R,'EPA Export Aggregation'!$A:$A,$B19,'EPA Export Aggregation'!$D:$D,$A$1)*IF($A19="CH4",About!$D$58,IF($A19="N2O",About!$D$59,1))</f>
        <v>0.1147109</v>
      </c>
      <c r="P19" s="122">
        <f>SUMIFS('EPA Export Aggregation'!S:S,'EPA Export Aggregation'!$A:$A,$B19,'EPA Export Aggregation'!$D:$D,$A$1)*IF($A19="CH4",About!$D$58,IF($A19="N2O",About!$D$59,1))</f>
        <v>8.2293599999999995E-2</v>
      </c>
      <c r="Q19" s="122">
        <f>SUMIFS('EPA Export Aggregation'!T:T,'EPA Export Aggregation'!$A:$A,$B19,'EPA Export Aggregation'!$D:$D,$A$1)*IF($A19="CH4",About!$D$58,IF($A19="N2O",About!$D$59,1))</f>
        <v>5.75144E-2</v>
      </c>
      <c r="R19" s="122">
        <f>SUMIFS('EPA Export Aggregation'!U:U,'EPA Export Aggregation'!$A:$A,$B19,'EPA Export Aggregation'!$D:$D,$A$1)*IF($A19="CH4",About!$D$58,IF($A19="N2O",About!$D$59,1))</f>
        <v>5.7388599999999998E-2</v>
      </c>
      <c r="S19" s="122">
        <f>SUMIFS('EPA Export Aggregation'!V:V,'EPA Export Aggregation'!$A:$A,$B19,'EPA Export Aggregation'!$D:$D,$A$1)*IF($A19="CH4",About!$D$58,IF($A19="N2O",About!$D$59,1))</f>
        <v>5.7631700000000001E-2</v>
      </c>
      <c r="T19" s="122">
        <f>SUMIFS('EPA Export Aggregation'!W:W,'EPA Export Aggregation'!$A:$A,$B19,'EPA Export Aggregation'!$D:$D,$A$1)*IF($A19="CH4",About!$D$58,IF($A19="N2O",About!$D$59,1))</f>
        <v>0.1543226</v>
      </c>
      <c r="U19" s="122">
        <f>SUMIFS('EPA Export Aggregation'!X:X,'EPA Export Aggregation'!$A:$A,$B19,'EPA Export Aggregation'!$D:$D,$A$1)*IF($A19="CH4",About!$D$58,IF($A19="N2O",About!$D$59,1))</f>
        <v>0.1295026</v>
      </c>
      <c r="V19" s="122">
        <f>SUMIFS('EPA Export Aggregation'!Y:Y,'EPA Export Aggregation'!$A:$A,$B19,'EPA Export Aggregation'!$D:$D,$A$1)*IF($A19="CH4",About!$D$58,IF($A19="N2O",About!$D$59,1))</f>
        <v>2.9105700000000002E-2</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120" t="s">
        <v>479</v>
      </c>
      <c r="B21" s="121" t="s">
        <v>2022</v>
      </c>
      <c r="C21" s="122">
        <f>SUMIFS('EPA Export Aggregation'!F:F,'EPA Export Aggregation'!$A:$A,$B21,'EPA Export Aggregation'!$D:$D,$A$1)*IF($A21="CH4",About!$D$58,IF($A21="N2O",About!$D$59,1))</f>
        <v>0</v>
      </c>
      <c r="D21" s="122">
        <f>SUMIFS('EPA Export Aggregation'!G:G,'EPA Export Aggregation'!$A:$A,$B21,'EPA Export Aggregation'!$D:$D,$A$1)*IF($A21="CH4",About!$D$58,IF($A21="N2O",About!$D$59,1))</f>
        <v>0</v>
      </c>
      <c r="E21" s="122">
        <f>SUMIFS('EPA Export Aggregation'!H:H,'EPA Export Aggregation'!$A:$A,$B21,'EPA Export Aggregation'!$D:$D,$A$1)*IF($A21="CH4",About!$D$58,IF($A21="N2O",About!$D$59,1))</f>
        <v>0</v>
      </c>
      <c r="F21" s="122">
        <f>SUMIFS('EPA Export Aggregation'!I:I,'EPA Export Aggregation'!$A:$A,$B21,'EPA Export Aggregation'!$D:$D,$A$1)*IF($A21="CH4",About!$D$58,IF($A21="N2O",About!$D$59,1))</f>
        <v>0</v>
      </c>
      <c r="G21" s="122">
        <f>SUMIFS('EPA Export Aggregation'!J:J,'EPA Export Aggregation'!$A:$A,$B21,'EPA Export Aggregation'!$D:$D,$A$1)*IF($A21="CH4",About!$D$58,IF($A21="N2O",About!$D$59,1))</f>
        <v>0</v>
      </c>
      <c r="H21" s="122">
        <f>SUMIFS('EPA Export Aggregation'!K:K,'EPA Export Aggregation'!$A:$A,$B21,'EPA Export Aggregation'!$D:$D,$A$1)*IF($A21="CH4",About!$D$58,IF($A21="N2O",About!$D$59,1))</f>
        <v>0</v>
      </c>
      <c r="I21" s="122">
        <f>SUMIFS('EPA Export Aggregation'!L:L,'EPA Export Aggregation'!$A:$A,$B21,'EPA Export Aggregation'!$D:$D,$A$1)*IF($A21="CH4",About!$D$58,IF($A21="N2O",About!$D$59,1))</f>
        <v>0</v>
      </c>
      <c r="J21" s="122">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20" t="s">
        <v>479</v>
      </c>
      <c r="B22" s="121" t="s">
        <v>2023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75">
      <c r="A27" s="120" t="s">
        <v>479</v>
      </c>
      <c r="B27" s="121" t="s">
        <v>2028</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20" t="s">
        <v>479</v>
      </c>
      <c r="B28" s="121" t="s">
        <v>2029</v>
      </c>
      <c r="C28" s="122">
        <f>SUMIFS('EPA Export Aggregation'!F:F,'EPA Export Aggregation'!$A:$A,$B28,'EPA Export Aggregation'!$D:$D,$A$1)*IF($A28="CH4",About!$D$58,IF($A28="N2O",About!$D$59,1))</f>
        <v>0</v>
      </c>
      <c r="D28" s="122">
        <f>SUMIFS('EPA Export Aggregation'!G:G,'EPA Export Aggregation'!$A:$A,$B28,'EPA Export Aggregation'!$D:$D,$A$1)*IF($A28="CH4",About!$D$58,IF($A28="N2O",About!$D$59,1))</f>
        <v>0</v>
      </c>
      <c r="E28" s="122">
        <f>SUMIFS('EPA Export Aggregation'!H:H,'EPA Export Aggregation'!$A:$A,$B28,'EPA Export Aggregation'!$D:$D,$A$1)*IF($A28="CH4",About!$D$58,IF($A28="N2O",About!$D$59,1))</f>
        <v>0</v>
      </c>
      <c r="F28" s="122">
        <f>SUMIFS('EPA Export Aggregation'!I:I,'EPA Export Aggregation'!$A:$A,$B28,'EPA Export Aggregation'!$D:$D,$A$1)*IF($A28="CH4",About!$D$58,IF($A28="N2O",About!$D$59,1))</f>
        <v>0</v>
      </c>
      <c r="G28" s="122">
        <f>SUMIFS('EPA Export Aggregation'!J:J,'EPA Export Aggregation'!$A:$A,$B28,'EPA Export Aggregation'!$D:$D,$A$1)*IF($A28="CH4",About!$D$58,IF($A28="N2O",About!$D$59,1))</f>
        <v>0</v>
      </c>
      <c r="H28" s="122">
        <f>SUMIFS('EPA Export Aggregation'!K:K,'EPA Export Aggregation'!$A:$A,$B28,'EPA Export Aggregation'!$D:$D,$A$1)*IF($A28="CH4",About!$D$58,IF($A28="N2O",About!$D$59,1))</f>
        <v>0</v>
      </c>
      <c r="I28" s="122">
        <f>SUMIFS('EPA Export Aggregation'!L:L,'EPA Export Aggregation'!$A:$A,$B28,'EPA Export Aggregation'!$D:$D,$A$1)*IF($A28="CH4",About!$D$58,IF($A28="N2O",About!$D$59,1))</f>
        <v>0</v>
      </c>
      <c r="J28" s="122">
        <f>SUMIFS('EPA Export Aggregation'!M:M,'EPA Export Aggregation'!$A:$A,$B28,'EPA Export Aggregation'!$D:$D,$A$1)*IF($A28="CH4",About!$D$58,IF($A28="N2O",About!$D$59,1))</f>
        <v>0</v>
      </c>
      <c r="K28" s="122">
        <f>SUMIFS('EPA Export Aggregation'!N:N,'EPA Export Aggregation'!$A:$A,$B28,'EPA Export Aggregation'!$D:$D,$A$1)*IF($A28="CH4",About!$D$58,IF($A28="N2O",About!$D$59,1))</f>
        <v>0</v>
      </c>
      <c r="L28" s="122">
        <f>SUMIFS('EPA Export Aggregation'!O:O,'EPA Export Aggregation'!$A:$A,$B28,'EPA Export Aggregation'!$D:$D,$A$1)*IF($A28="CH4",About!$D$58,IF($A28="N2O",About!$D$59,1))</f>
        <v>0</v>
      </c>
      <c r="M28" s="122">
        <f>SUMIFS('EPA Export Aggregation'!P:P,'EPA Export Aggregation'!$A:$A,$B28,'EPA Export Aggregation'!$D:$D,$A$1)*IF($A28="CH4",About!$D$58,IF($A28="N2O",About!$D$59,1))</f>
        <v>0</v>
      </c>
      <c r="N28" s="122">
        <f>SUMIFS('EPA Export Aggregation'!Q:Q,'EPA Export Aggregation'!$A:$A,$B28,'EPA Export Aggregation'!$D:$D,$A$1)*IF($A28="CH4",About!$D$58,IF($A28="N2O",About!$D$59,1))</f>
        <v>0</v>
      </c>
      <c r="O28" s="122">
        <f>SUMIFS('EPA Export Aggregation'!R:R,'EPA Export Aggregation'!$A:$A,$B28,'EPA Export Aggregation'!$D:$D,$A$1)*IF($A28="CH4",About!$D$58,IF($A28="N2O",About!$D$59,1))</f>
        <v>0</v>
      </c>
      <c r="P28" s="122">
        <f>SUMIFS('EPA Export Aggregation'!S:S,'EPA Export Aggregation'!$A:$A,$B28,'EPA Export Aggregation'!$D:$D,$A$1)*IF($A28="CH4",About!$D$58,IF($A28="N2O",About!$D$59,1))</f>
        <v>0</v>
      </c>
      <c r="Q28" s="122">
        <f>SUMIFS('EPA Export Aggregation'!T:T,'EPA Export Aggregation'!$A:$A,$B28,'EPA Export Aggregation'!$D:$D,$A$1)*IF($A28="CH4",About!$D$58,IF($A28="N2O",About!$D$59,1))</f>
        <v>0</v>
      </c>
      <c r="R28" s="122">
        <f>SUMIFS('EPA Export Aggregation'!U:U,'EPA Export Aggregation'!$A:$A,$B28,'EPA Export Aggregation'!$D:$D,$A$1)*IF($A28="CH4",About!$D$58,IF($A28="N2O",About!$D$59,1))</f>
        <v>0</v>
      </c>
      <c r="S28" s="122">
        <f>SUMIFS('EPA Export Aggregation'!V:V,'EPA Export Aggregation'!$A:$A,$B28,'EPA Export Aggregation'!$D:$D,$A$1)*IF($A28="CH4",About!$D$58,IF($A28="N2O",About!$D$59,1))</f>
        <v>0</v>
      </c>
      <c r="T28" s="122">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20" t="s">
        <v>479</v>
      </c>
      <c r="B29" s="121" t="s">
        <v>2030</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75">
      <c r="A30" s="120" t="s">
        <v>479</v>
      </c>
      <c r="B30" s="121" t="s">
        <v>2031</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75">
      <c r="A33" s="120" t="s">
        <v>479</v>
      </c>
      <c r="B33" s="121" t="s">
        <v>2034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2">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122">
        <f>SUMIFS('EPA Export Aggregation'!R:R,'EPA Export Aggregation'!$A:$A,$B33,'EPA Export Aggregation'!$D:$D,$A$1)*IF($A33="CH4",About!$D$58,IF($A33="N2O",About!$D$59,1))</f>
        <v>0</v>
      </c>
      <c r="P33" s="122">
        <f>SUMIFS('EPA Export Aggregation'!S:S,'EPA Export Aggregation'!$A:$A,$B33,'EPA Export Aggregation'!$D:$D,$A$1)*IF($A33="CH4",About!$D$58,IF($A33="N2O",About!$D$59,1))</f>
        <v>0</v>
      </c>
      <c r="Q33">
        <f>SUMIFS('EPA Export Aggregation'!T:T,'EPA Export Aggregation'!$A:$A,$B33,'EPA Export Aggregation'!$D:$D,$A$1)*IF($A33="CH4",About!$D$58,IF($A33="N2O",About!$D$59,1))</f>
        <v>0</v>
      </c>
      <c r="R33" s="122">
        <f>SUMIFS('EPA Export Aggregation'!U:U,'EPA Export Aggregation'!$A:$A,$B33,'EPA Export Aggregation'!$D:$D,$A$1)*IF($A33="CH4",About!$D$58,IF($A33="N2O",About!$D$59,1))</f>
        <v>0</v>
      </c>
      <c r="S33" s="122">
        <f>SUMIFS('EPA Export Aggregation'!V:V,'EPA Export Aggregation'!$A:$A,$B33,'EPA Export Aggregation'!$D:$D,$A$1)*IF($A33="CH4",About!$D$58,IF($A33="N2O",About!$D$59,1))</f>
        <v>0</v>
      </c>
      <c r="T33" s="122">
        <f>SUMIFS('EPA Export Aggregation'!W:W,'EPA Export Aggregation'!$A:$A,$B33,'EPA Export Aggregation'!$D:$D,$A$1)*IF($A33="CH4",About!$D$58,IF($A33="N2O",About!$D$59,1))</f>
        <v>0</v>
      </c>
      <c r="U33">
        <f>SUMIFS('EPA Export Aggregation'!X:X,'EPA Export Aggregation'!$A:$A,$B33,'EPA Export Aggregation'!$D:$D,$A$1)*IF($A33="CH4",About!$D$58,IF($A33="N2O",About!$D$59,1))</f>
        <v>0</v>
      </c>
      <c r="V33" s="122">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2">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122">
        <f>SUMIFS('EPA Export Aggregation'!AD:AD,'EPA Export Aggregation'!$A:$A,$B33,'EPA Export Aggregation'!$D:$D,$A$1)*IF($A33="CH4",About!$D$58,IF($A33="N2O",About!$D$59,1))</f>
        <v>0</v>
      </c>
      <c r="AB33" s="122">
        <f>SUMIFS('EPA Export Aggregation'!AE:AE,'EPA Export Aggregation'!$A:$A,$B33,'EPA Export Aggregation'!$D:$D,$A$1)*IF($A33="CH4",About!$D$58,IF($A33="N2O",About!$D$59,1))</f>
        <v>0</v>
      </c>
      <c r="AC33" s="122">
        <f>SUMIFS('EPA Export Aggregation'!AF:AF,'EPA Export Aggregation'!$A:$A,$B33,'EPA Export Aggregation'!$D:$D,$A$1)*IF($A33="CH4",About!$D$58,IF($A33="N2O",About!$D$59,1))</f>
        <v>0</v>
      </c>
      <c r="AD33" s="122">
        <f>SUMIFS('EPA Export Aggregation'!AG:AG,'EPA Export Aggregation'!$A:$A,$B33,'EPA Export Aggregation'!$D:$D,$A$1)*IF($A33="CH4",About!$D$58,IF($A33="N2O",About!$D$59,1))</f>
        <v>0</v>
      </c>
      <c r="AE33" s="122">
        <f>SUMIFS('EPA Export Aggregation'!AH:AH,'EPA Export Aggregation'!$A:$A,$B33,'EPA Export Aggregation'!$D:$D,$A$1)*IF($A33="CH4",About!$D$58,IF($A33="N2O",About!$D$59,1))</f>
        <v>0</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0</v>
      </c>
      <c r="D76" s="122">
        <f>SUMIFS('EPA Export Aggregation'!G:G,'EPA Export Aggregation'!$A:$A,$B76,'EPA Export Aggregation'!$D:$D,$A$1)*IF($A76="CH4",About!$D$58,IF($A76="N2O",About!$D$59,1))</f>
        <v>0</v>
      </c>
      <c r="E76" s="122">
        <f>SUMIFS('EPA Export Aggregation'!H:H,'EPA Export Aggregation'!$A:$A,$B76,'EPA Export Aggregation'!$D:$D,$A$1)*IF($A76="CH4",About!$D$58,IF($A76="N2O",About!$D$59,1))</f>
        <v>0</v>
      </c>
      <c r="F76" s="122">
        <f>SUMIFS('EPA Export Aggregation'!I:I,'EPA Export Aggregation'!$A:$A,$B76,'EPA Export Aggregation'!$D:$D,$A$1)*IF($A76="CH4",About!$D$58,IF($A76="N2O",About!$D$59,1))</f>
        <v>0</v>
      </c>
      <c r="G76" s="122">
        <f>SUMIFS('EPA Export Aggregation'!J:J,'EPA Export Aggregation'!$A:$A,$B76,'EPA Export Aggregation'!$D:$D,$A$1)*IF($A76="CH4",About!$D$58,IF($A76="N2O",About!$D$59,1))</f>
        <v>0</v>
      </c>
      <c r="H76" s="122">
        <f>SUMIFS('EPA Export Aggregation'!K:K,'EPA Export Aggregation'!$A:$A,$B76,'EPA Export Aggregation'!$D:$D,$A$1)*IF($A76="CH4",About!$D$58,IF($A76="N2O",About!$D$59,1))</f>
        <v>0</v>
      </c>
      <c r="I76" s="122">
        <f>SUMIFS('EPA Export Aggregation'!L:L,'EPA Export Aggregation'!$A:$A,$B76,'EPA Export Aggregation'!$D:$D,$A$1)*IF($A76="CH4",About!$D$58,IF($A76="N2O",About!$D$59,1))</f>
        <v>0</v>
      </c>
      <c r="J76" s="122">
        <f>SUMIFS('EPA Export Aggregation'!M:M,'EPA Export Aggregation'!$A:$A,$B76,'EPA Export Aggregation'!$D:$D,$A$1)*IF($A76="CH4",About!$D$58,IF($A76="N2O",About!$D$59,1))</f>
        <v>0</v>
      </c>
      <c r="K76" s="122">
        <f>SUMIFS('EPA Export Aggregation'!N:N,'EPA Export Aggregation'!$A:$A,$B76,'EPA Export Aggregation'!$D:$D,$A$1)*IF($A76="CH4",About!$D$58,IF($A76="N2O",About!$D$59,1))</f>
        <v>0</v>
      </c>
      <c r="L76" s="122">
        <f>SUMIFS('EPA Export Aggregation'!O:O,'EPA Export Aggregation'!$A:$A,$B76,'EPA Export Aggregation'!$D:$D,$A$1)*IF($A76="CH4",About!$D$58,IF($A76="N2O",About!$D$59,1))</f>
        <v>0</v>
      </c>
      <c r="M76" s="122">
        <f>SUMIFS('EPA Export Aggregation'!P:P,'EPA Export Aggregation'!$A:$A,$B76,'EPA Export Aggregation'!$D:$D,$A$1)*IF($A76="CH4",About!$D$58,IF($A76="N2O",About!$D$59,1))</f>
        <v>0</v>
      </c>
      <c r="N76" s="122">
        <f>SUMIFS('EPA Export Aggregation'!Q:Q,'EPA Export Aggregation'!$A:$A,$B76,'EPA Export Aggregation'!$D:$D,$A$1)*IF($A76="CH4",About!$D$58,IF($A76="N2O",About!$D$59,1))</f>
        <v>0</v>
      </c>
      <c r="O76" s="122">
        <f>SUMIFS('EPA Export Aggregation'!R:R,'EPA Export Aggregation'!$A:$A,$B76,'EPA Export Aggregation'!$D:$D,$A$1)*IF($A76="CH4",About!$D$58,IF($A76="N2O",About!$D$59,1))</f>
        <v>0</v>
      </c>
      <c r="P76" s="122">
        <f>SUMIFS('EPA Export Aggregation'!S:S,'EPA Export Aggregation'!$A:$A,$B76,'EPA Export Aggregation'!$D:$D,$A$1)*IF($A76="CH4",About!$D$58,IF($A76="N2O",About!$D$59,1))</f>
        <v>0</v>
      </c>
      <c r="Q76" s="122">
        <f>SUMIFS('EPA Export Aggregation'!T:T,'EPA Export Aggregation'!$A:$A,$B76,'EPA Export Aggregation'!$D:$D,$A$1)*IF($A76="CH4",About!$D$58,IF($A76="N2O",About!$D$59,1))</f>
        <v>0</v>
      </c>
      <c r="R76" s="122">
        <f>SUMIFS('EPA Export Aggregation'!U:U,'EPA Export Aggregation'!$A:$A,$B76,'EPA Export Aggregation'!$D:$D,$A$1)*IF($A76="CH4",About!$D$58,IF($A76="N2O",About!$D$59,1))</f>
        <v>0</v>
      </c>
      <c r="S76" s="122">
        <f>SUMIFS('EPA Export Aggregation'!V:V,'EPA Export Aggregation'!$A:$A,$B76,'EPA Export Aggregation'!$D:$D,$A$1)*IF($A76="CH4",About!$D$58,IF($A76="N2O",About!$D$59,1))</f>
        <v>0</v>
      </c>
      <c r="T76" s="122">
        <f>SUMIFS('EPA Export Aggregation'!W:W,'EPA Export Aggregation'!$A:$A,$B76,'EPA Export Aggregation'!$D:$D,$A$1)*IF($A76="CH4",About!$D$58,IF($A76="N2O",About!$D$59,1))</f>
        <v>0</v>
      </c>
      <c r="U76" s="122">
        <f>SUMIFS('EPA Export Aggregation'!X:X,'EPA Export Aggregation'!$A:$A,$B76,'EPA Export Aggregation'!$D:$D,$A$1)*IF($A76="CH4",About!$D$58,IF($A76="N2O",About!$D$59,1))</f>
        <v>0</v>
      </c>
      <c r="V76" s="122">
        <f>SUMIFS('EPA Export Aggregation'!Y:Y,'EPA Export Aggregation'!$A:$A,$B76,'EPA Export Aggregation'!$D:$D,$A$1)*IF($A76="CH4",About!$D$58,IF($A76="N2O",About!$D$59,1))</f>
        <v>0</v>
      </c>
      <c r="W76" s="122">
        <f>SUMIFS('EPA Export Aggregation'!Z:Z,'EPA Export Aggregation'!$A:$A,$B76,'EPA Export Aggregation'!$D:$D,$A$1)*IF($A76="CH4",About!$D$58,IF($A76="N2O",About!$D$59,1))</f>
        <v>0</v>
      </c>
      <c r="X76" s="122">
        <f>SUMIFS('EPA Export Aggregation'!AA:AA,'EPA Export Aggregation'!$A:$A,$B76,'EPA Export Aggregation'!$D:$D,$A$1)*IF($A76="CH4",About!$D$58,IF($A76="N2O",About!$D$59,1))</f>
        <v>0</v>
      </c>
      <c r="Y76" s="122">
        <f>SUMIFS('EPA Export Aggregation'!AB:AB,'EPA Export Aggregation'!$A:$A,$B76,'EPA Export Aggregation'!$D:$D,$A$1)*IF($A76="CH4",About!$D$58,IF($A76="N2O",About!$D$59,1))</f>
        <v>0</v>
      </c>
      <c r="Z76" s="122">
        <f>SUMIFS('EPA Export Aggregation'!AC:AC,'EPA Export Aggregation'!$A:$A,$B76,'EPA Export Aggregation'!$D:$D,$A$1)*IF($A76="CH4",About!$D$58,IF($A76="N2O",About!$D$59,1))</f>
        <v>0</v>
      </c>
      <c r="AA76" s="122">
        <f>SUMIFS('EPA Export Aggregation'!AD:AD,'EPA Export Aggregation'!$A:$A,$B76,'EPA Export Aggregation'!$D:$D,$A$1)*IF($A76="CH4",About!$D$58,IF($A76="N2O",About!$D$59,1))</f>
        <v>0</v>
      </c>
      <c r="AB76" s="122">
        <f>SUMIFS('EPA Export Aggregation'!AE:AE,'EPA Export Aggregation'!$A:$A,$B76,'EPA Export Aggregation'!$D:$D,$A$1)*IF($A76="CH4",About!$D$58,IF($A76="N2O",About!$D$59,1))</f>
        <v>0</v>
      </c>
      <c r="AC76" s="122">
        <f>SUMIFS('EPA Export Aggregation'!AF:AF,'EPA Export Aggregation'!$A:$A,$B76,'EPA Export Aggregation'!$D:$D,$A$1)*IF($A76="CH4",About!$D$58,IF($A76="N2O",About!$D$59,1))</f>
        <v>0</v>
      </c>
      <c r="AD76" s="122">
        <f>SUMIFS('EPA Export Aggregation'!AG:AG,'EPA Export Aggregation'!$A:$A,$B76,'EPA Export Aggregation'!$D:$D,$A$1)*IF($A76="CH4",About!$D$58,IF($A76="N2O",About!$D$59,1))</f>
        <v>0</v>
      </c>
      <c r="AE76" s="122">
        <f>SUMIFS('EPA Export Aggregation'!AH:AH,'EPA Export Aggregation'!$A:$A,$B76,'EPA Export Aggregation'!$D:$D,$A$1)*IF($A76="CH4",About!$D$58,IF($A76="N2O",About!$D$59,1))</f>
        <v>0</v>
      </c>
      <c r="AF76" s="122">
        <f>SUMIFS('EPA Export Aggregation'!AI:AI,'EPA Export Aggregation'!$A:$A,$B76,'EPA Export Aggregation'!$D:$D,$A$1)*IF($A76="CH4",About!$D$58,IF($A76="N2O",About!$D$59,1))</f>
        <v>0</v>
      </c>
      <c r="AG76" s="122">
        <f>SUMIFS('EPA Export Aggregation'!AJ:AJ,'EPA Export Aggregation'!$A:$A,$B76,'EPA Export Aggregation'!$D:$D,$A$1)*IF($A76="CH4",About!$D$58,IF($A76="N2O",About!$D$59,1))</f>
        <v>0</v>
      </c>
      <c r="AH76" s="122">
        <f>SUMIFS('EPA Export Aggregation'!AK:AK,'EPA Export Aggregation'!$A:$A,$B76,'EPA Export Aggregation'!$D:$D,$A$1)*IF($A76="CH4",About!$D$58,IF($A76="N2O",About!$D$59,1))</f>
        <v>0</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1.479535877217</v>
      </c>
      <c r="D79" s="122">
        <f>SUMIFS('EPA Export Aggregation'!G:G,'EPA Export Aggregation'!$A:$A,$B79,'EPA Export Aggregation'!$D:$D,$A$1)*IF($A79="CH4",About!$D$58,IF($A79="N2O",About!$D$59,1))</f>
        <v>1.271644125141</v>
      </c>
      <c r="E79" s="122">
        <f>SUMIFS('EPA Export Aggregation'!H:H,'EPA Export Aggregation'!$A:$A,$B79,'EPA Export Aggregation'!$D:$D,$A$1)*IF($A79="CH4",About!$D$58,IF($A79="N2O",About!$D$59,1))</f>
        <v>1.2073301872740001</v>
      </c>
      <c r="F79" s="122">
        <f>SUMIFS('EPA Export Aggregation'!I:I,'EPA Export Aggregation'!$A:$A,$B79,'EPA Export Aggregation'!$D:$D,$A$1)*IF($A79="CH4",About!$D$58,IF($A79="N2O",About!$D$59,1))</f>
        <v>1.084355006919</v>
      </c>
      <c r="G79" s="122">
        <f>SUMIFS('EPA Export Aggregation'!J:J,'EPA Export Aggregation'!$A:$A,$B79,'EPA Export Aggregation'!$D:$D,$A$1)*IF($A79="CH4",About!$D$58,IF($A79="N2O",About!$D$59,1))</f>
        <v>1.553716656732</v>
      </c>
      <c r="H79" s="122">
        <f>SUMIFS('EPA Export Aggregation'!K:K,'EPA Export Aggregation'!$A:$A,$B79,'EPA Export Aggregation'!$D:$D,$A$1)*IF($A79="CH4",About!$D$58,IF($A79="N2O",About!$D$59,1))</f>
        <v>1.4872045377959999</v>
      </c>
      <c r="I79" s="122">
        <f>SUMIFS('EPA Export Aggregation'!L:L,'EPA Export Aggregation'!$A:$A,$B79,'EPA Export Aggregation'!$D:$D,$A$1)*IF($A79="CH4",About!$D$58,IF($A79="N2O",About!$D$59,1))</f>
        <v>1.2179076187260001</v>
      </c>
      <c r="J79" s="122">
        <f>SUMIFS('EPA Export Aggregation'!M:M,'EPA Export Aggregation'!$A:$A,$B79,'EPA Export Aggregation'!$D:$D,$A$1)*IF($A79="CH4",About!$D$58,IF($A79="N2O",About!$D$59,1))</f>
        <v>1.1161312359360001</v>
      </c>
      <c r="K79" s="122">
        <f>SUMIFS('EPA Export Aggregation'!N:N,'EPA Export Aggregation'!$A:$A,$B79,'EPA Export Aggregation'!$D:$D,$A$1)*IF($A79="CH4",About!$D$58,IF($A79="N2O",About!$D$59,1))</f>
        <v>1.1009947168980001</v>
      </c>
      <c r="L79" s="122">
        <f>SUMIFS('EPA Export Aggregation'!O:O,'EPA Export Aggregation'!$A:$A,$B79,'EPA Export Aggregation'!$D:$D,$A$1)*IF($A79="CH4",About!$D$58,IF($A79="N2O",About!$D$59,1))</f>
        <v>1.1014876309079999</v>
      </c>
      <c r="M79" s="122">
        <f>SUMIFS('EPA Export Aggregation'!P:P,'EPA Export Aggregation'!$A:$A,$B79,'EPA Export Aggregation'!$D:$D,$A$1)*IF($A79="CH4",About!$D$58,IF($A79="N2O",About!$D$59,1))</f>
        <v>1.3598270667900001</v>
      </c>
      <c r="N79" s="122">
        <f>SUMIFS('EPA Export Aggregation'!Q:Q,'EPA Export Aggregation'!$A:$A,$B79,'EPA Export Aggregation'!$D:$D,$A$1)*IF($A79="CH4",About!$D$58,IF($A79="N2O",About!$D$59,1))</f>
        <v>4.5799546397999998E-2</v>
      </c>
      <c r="O79" s="122">
        <f>SUMIFS('EPA Export Aggregation'!R:R,'EPA Export Aggregation'!$A:$A,$B79,'EPA Export Aggregation'!$D:$D,$A$1)*IF($A79="CH4",About!$D$58,IF($A79="N2O",About!$D$59,1))</f>
        <v>0.439181951535</v>
      </c>
      <c r="P79" s="122">
        <f>SUMIFS('EPA Export Aggregation'!S:S,'EPA Export Aggregation'!$A:$A,$B79,'EPA Export Aggregation'!$D:$D,$A$1)*IF($A79="CH4",About!$D$58,IF($A79="N2O",About!$D$59,1))</f>
        <v>0.212827091961</v>
      </c>
      <c r="Q79" s="122">
        <f>SUMIFS('EPA Export Aggregation'!T:T,'EPA Export Aggregation'!$A:$A,$B79,'EPA Export Aggregation'!$D:$D,$A$1)*IF($A79="CH4",About!$D$58,IF($A79="N2O",About!$D$59,1))</f>
        <v>0.15225622911</v>
      </c>
      <c r="R79" s="122">
        <f>SUMIFS('EPA Export Aggregation'!U:U,'EPA Export Aggregation'!$A:$A,$B79,'EPA Export Aggregation'!$D:$D,$A$1)*IF($A79="CH4",About!$D$58,IF($A79="N2O",About!$D$59,1))</f>
        <v>9.2624395944000001E-2</v>
      </c>
      <c r="S79" s="122">
        <f>SUMIFS('EPA Export Aggregation'!V:V,'EPA Export Aggregation'!$A:$A,$B79,'EPA Export Aggregation'!$D:$D,$A$1)*IF($A79="CH4",About!$D$58,IF($A79="N2O",About!$D$59,1))</f>
        <v>6.6771648119999999E-2</v>
      </c>
      <c r="T79" s="122">
        <f>SUMIFS('EPA Export Aggregation'!W:W,'EPA Export Aggregation'!$A:$A,$B79,'EPA Export Aggregation'!$D:$D,$A$1)*IF($A79="CH4",About!$D$58,IF($A79="N2O",About!$D$59,1))</f>
        <v>0.25857685697999999</v>
      </c>
      <c r="U79" s="122">
        <f>SUMIFS('EPA Export Aggregation'!X:X,'EPA Export Aggregation'!$A:$A,$B79,'EPA Export Aggregation'!$D:$D,$A$1)*IF($A79="CH4",About!$D$58,IF($A79="N2O",About!$D$59,1))</f>
        <v>0.230864155983</v>
      </c>
      <c r="V79" s="122">
        <f>SUMIFS('EPA Export Aggregation'!Y:Y,'EPA Export Aggregation'!$A:$A,$B79,'EPA Export Aggregation'!$D:$D,$A$1)*IF($A79="CH4",About!$D$58,IF($A79="N2O",About!$D$59,1))</f>
        <v>4.2077045480999997E-2</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0</v>
      </c>
      <c r="D80" s="122">
        <f>SUMIFS('EPA Export Aggregation'!G:G,'EPA Export Aggregation'!$A:$A,$B80,'EPA Export Aggregation'!$D:$D,$A$1)*IF($A80="CH4",About!$D$58,IF($A80="N2O",About!$D$59,1))</f>
        <v>0</v>
      </c>
      <c r="E80" s="122">
        <f>SUMIFS('EPA Export Aggregation'!H:H,'EPA Export Aggregation'!$A:$A,$B80,'EPA Export Aggregation'!$D:$D,$A$1)*IF($A80="CH4",About!$D$58,IF($A80="N2O",About!$D$59,1))</f>
        <v>0</v>
      </c>
      <c r="F80" s="122">
        <f>SUMIFS('EPA Export Aggregation'!I:I,'EPA Export Aggregation'!$A:$A,$B80,'EPA Export Aggregation'!$D:$D,$A$1)*IF($A80="CH4",About!$D$58,IF($A80="N2O",About!$D$59,1))</f>
        <v>0</v>
      </c>
      <c r="G80" s="122">
        <f>SUMIFS('EPA Export Aggregation'!J:J,'EPA Export Aggregation'!$A:$A,$B80,'EPA Export Aggregation'!$D:$D,$A$1)*IF($A80="CH4",About!$D$58,IF($A80="N2O",About!$D$59,1))</f>
        <v>0</v>
      </c>
      <c r="H80" s="122">
        <f>SUMIFS('EPA Export Aggregation'!K:K,'EPA Export Aggregation'!$A:$A,$B80,'EPA Export Aggregation'!$D:$D,$A$1)*IF($A80="CH4",About!$D$58,IF($A80="N2O",About!$D$59,1))</f>
        <v>0</v>
      </c>
      <c r="I80" s="122">
        <f>SUMIFS('EPA Export Aggregation'!L:L,'EPA Export Aggregation'!$A:$A,$B80,'EPA Export Aggregation'!$D:$D,$A$1)*IF($A80="CH4",About!$D$58,IF($A80="N2O",About!$D$59,1))</f>
        <v>0</v>
      </c>
      <c r="J80" s="122">
        <f>SUMIFS('EPA Export Aggregation'!M:M,'EPA Export Aggregation'!$A:$A,$B80,'EPA Export Aggregation'!$D:$D,$A$1)*IF($A80="CH4",About!$D$58,IF($A80="N2O",About!$D$59,1))</f>
        <v>0</v>
      </c>
      <c r="K80" s="122">
        <f>SUMIFS('EPA Export Aggregation'!N:N,'EPA Export Aggregation'!$A:$A,$B80,'EPA Export Aggregation'!$D:$D,$A$1)*IF($A80="CH4",About!$D$58,IF($A80="N2O",About!$D$59,1))</f>
        <v>0</v>
      </c>
      <c r="L80" s="122">
        <f>SUMIFS('EPA Export Aggregation'!O:O,'EPA Export Aggregation'!$A:$A,$B80,'EPA Export Aggregation'!$D:$D,$A$1)*IF($A80="CH4",About!$D$58,IF($A80="N2O",About!$D$59,1))</f>
        <v>0</v>
      </c>
      <c r="M80" s="122">
        <f>SUMIFS('EPA Export Aggregation'!P:P,'EPA Export Aggregation'!$A:$A,$B80,'EPA Export Aggregation'!$D:$D,$A$1)*IF($A80="CH4",About!$D$58,IF($A80="N2O",About!$D$59,1))</f>
        <v>0</v>
      </c>
      <c r="N80" s="122">
        <f>SUMIFS('EPA Export Aggregation'!Q:Q,'EPA Export Aggregation'!$A:$A,$B80,'EPA Export Aggregation'!$D:$D,$A$1)*IF($A80="CH4",About!$D$58,IF($A80="N2O",About!$D$59,1))</f>
        <v>0</v>
      </c>
      <c r="O80" s="122">
        <f>SUMIFS('EPA Export Aggregation'!R:R,'EPA Export Aggregation'!$A:$A,$B80,'EPA Export Aggregation'!$D:$D,$A$1)*IF($A80="CH4",About!$D$58,IF($A80="N2O",About!$D$59,1))</f>
        <v>0</v>
      </c>
      <c r="P80" s="122">
        <f>SUMIFS('EPA Export Aggregation'!S:S,'EPA Export Aggregation'!$A:$A,$B80,'EPA Export Aggregation'!$D:$D,$A$1)*IF($A80="CH4",About!$D$58,IF($A80="N2O",About!$D$59,1))</f>
        <v>0</v>
      </c>
      <c r="Q80" s="122">
        <f>SUMIFS('EPA Export Aggregation'!T:T,'EPA Export Aggregation'!$A:$A,$B80,'EPA Export Aggregation'!$D:$D,$A$1)*IF($A80="CH4",About!$D$58,IF($A80="N2O",About!$D$59,1))</f>
        <v>0</v>
      </c>
      <c r="R80" s="122">
        <f>SUMIFS('EPA Export Aggregation'!U:U,'EPA Export Aggregation'!$A:$A,$B80,'EPA Export Aggregation'!$D:$D,$A$1)*IF($A80="CH4",About!$D$58,IF($A80="N2O",About!$D$59,1))</f>
        <v>0</v>
      </c>
      <c r="S80" s="122">
        <f>SUMIFS('EPA Export Aggregation'!V:V,'EPA Export Aggregation'!$A:$A,$B80,'EPA Export Aggregation'!$D:$D,$A$1)*IF($A80="CH4",About!$D$58,IF($A80="N2O",About!$D$59,1))</f>
        <v>0</v>
      </c>
      <c r="T80" s="122">
        <f>SUMIFS('EPA Export Aggregation'!W:W,'EPA Export Aggregation'!$A:$A,$B80,'EPA Export Aggregation'!$D:$D,$A$1)*IF($A80="CH4",About!$D$58,IF($A80="N2O",About!$D$59,1))</f>
        <v>0</v>
      </c>
      <c r="U80" s="122">
        <f>SUMIFS('EPA Export Aggregation'!X:X,'EPA Export Aggregation'!$A:$A,$B80,'EPA Export Aggregation'!$D:$D,$A$1)*IF($A80="CH4",About!$D$58,IF($A80="N2O",About!$D$59,1))</f>
        <v>0</v>
      </c>
      <c r="V80" s="122">
        <f>SUMIFS('EPA Export Aggregation'!Y:Y,'EPA Export Aggregation'!$A:$A,$B80,'EPA Export Aggregation'!$D:$D,$A$1)*IF($A80="CH4",About!$D$58,IF($A80="N2O",About!$D$59,1))</f>
        <v>0</v>
      </c>
      <c r="W80" s="122">
        <f>SUMIFS('EPA Export Aggregation'!Z:Z,'EPA Export Aggregation'!$A:$A,$B80,'EPA Export Aggregation'!$D:$D,$A$1)*IF($A80="CH4",About!$D$58,IF($A80="N2O",About!$D$59,1))</f>
        <v>0</v>
      </c>
      <c r="X80" s="122">
        <f>SUMIFS('EPA Export Aggregation'!AA:AA,'EPA Export Aggregation'!$A:$A,$B80,'EPA Export Aggregation'!$D:$D,$A$1)*IF($A80="CH4",About!$D$58,IF($A80="N2O",About!$D$59,1))</f>
        <v>0</v>
      </c>
      <c r="Y80" s="122">
        <f>SUMIFS('EPA Export Aggregation'!AB:AB,'EPA Export Aggregation'!$A:$A,$B80,'EPA Export Aggregation'!$D:$D,$A$1)*IF($A80="CH4",About!$D$58,IF($A80="N2O",About!$D$59,1))</f>
        <v>0</v>
      </c>
      <c r="Z80" s="122">
        <f>SUMIFS('EPA Export Aggregation'!AC:AC,'EPA Export Aggregation'!$A:$A,$B80,'EPA Export Aggregation'!$D:$D,$A$1)*IF($A80="CH4",About!$D$58,IF($A80="N2O",About!$D$59,1))</f>
        <v>0</v>
      </c>
      <c r="AA80" s="122">
        <f>SUMIFS('EPA Export Aggregation'!AD:AD,'EPA Export Aggregation'!$A:$A,$B80,'EPA Export Aggregation'!$D:$D,$A$1)*IF($A80="CH4",About!$D$58,IF($A80="N2O",About!$D$59,1))</f>
        <v>0</v>
      </c>
      <c r="AB80" s="122">
        <f>SUMIFS('EPA Export Aggregation'!AE:AE,'EPA Export Aggregation'!$A:$A,$B80,'EPA Export Aggregation'!$D:$D,$A$1)*IF($A80="CH4",About!$D$58,IF($A80="N2O",About!$D$59,1))</f>
        <v>0</v>
      </c>
      <c r="AC80" s="122">
        <f>SUMIFS('EPA Export Aggregation'!AF:AF,'EPA Export Aggregation'!$A:$A,$B80,'EPA Export Aggregation'!$D:$D,$A$1)*IF($A80="CH4",About!$D$58,IF($A80="N2O",About!$D$59,1))</f>
        <v>0</v>
      </c>
      <c r="AD80" s="122">
        <f>SUMIFS('EPA Export Aggregation'!AG:AG,'EPA Export Aggregation'!$A:$A,$B80,'EPA Export Aggregation'!$D:$D,$A$1)*IF($A80="CH4",About!$D$58,IF($A80="N2O",About!$D$59,1))</f>
        <v>0</v>
      </c>
      <c r="AE80" s="122">
        <f>SUMIFS('EPA Export Aggregation'!AH:AH,'EPA Export Aggregation'!$A:$A,$B80,'EPA Export Aggregation'!$D:$D,$A$1)*IF($A80="CH4",About!$D$58,IF($A80="N2O",About!$D$59,1))</f>
        <v>0</v>
      </c>
      <c r="AF80" s="122">
        <f>SUMIFS('EPA Export Aggregation'!AI:AI,'EPA Export Aggregation'!$A:$A,$B80,'EPA Export Aggregation'!$D:$D,$A$1)*IF($A80="CH4",About!$D$58,IF($A80="N2O",About!$D$59,1))</f>
        <v>0</v>
      </c>
      <c r="AG80" s="122">
        <f>SUMIFS('EPA Export Aggregation'!AJ:AJ,'EPA Export Aggregation'!$A:$A,$B80,'EPA Export Aggregation'!$D:$D,$A$1)*IF($A80="CH4",About!$D$58,IF($A80="N2O",About!$D$59,1))</f>
        <v>0</v>
      </c>
      <c r="AH80" s="122">
        <f>SUMIFS('EPA Export Aggregation'!AK:AK,'EPA Export Aggregation'!$A:$A,$B80,'EPA Export Aggregation'!$D:$D,$A$1)*IF($A80="CH4",About!$D$58,IF($A80="N2O",About!$D$59,1))</f>
        <v>0</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0</v>
      </c>
      <c r="D84" s="122">
        <f>SUMIFS('EPA Export Aggregation'!G:G,'EPA Export Aggregation'!$A:$A,$B84,'EPA Export Aggregation'!$D:$D,$A$1)*IF($A84="CH4",About!$D$58,IF($A84="N2O",About!$D$59,1))</f>
        <v>0</v>
      </c>
      <c r="E84" s="122">
        <f>SUMIFS('EPA Export Aggregation'!H:H,'EPA Export Aggregation'!$A:$A,$B84,'EPA Export Aggregation'!$D:$D,$A$1)*IF($A84="CH4",About!$D$58,IF($A84="N2O",About!$D$59,1))</f>
        <v>0</v>
      </c>
      <c r="F84" s="122">
        <f>SUMIFS('EPA Export Aggregation'!I:I,'EPA Export Aggregation'!$A:$A,$B84,'EPA Export Aggregation'!$D:$D,$A$1)*IF($A84="CH4",About!$D$58,IF($A84="N2O",About!$D$59,1))</f>
        <v>0</v>
      </c>
      <c r="G84" s="122">
        <f>SUMIFS('EPA Export Aggregation'!J:J,'EPA Export Aggregation'!$A:$A,$B84,'EPA Export Aggregation'!$D:$D,$A$1)*IF($A84="CH4",About!$D$58,IF($A84="N2O",About!$D$59,1))</f>
        <v>0</v>
      </c>
      <c r="H84" s="122">
        <f>SUMIFS('EPA Export Aggregation'!K:K,'EPA Export Aggregation'!$A:$A,$B84,'EPA Export Aggregation'!$D:$D,$A$1)*IF($A84="CH4",About!$D$58,IF($A84="N2O",About!$D$59,1))</f>
        <v>0</v>
      </c>
      <c r="I84" s="122">
        <f>SUMIFS('EPA Export Aggregation'!L:L,'EPA Export Aggregation'!$A:$A,$B84,'EPA Export Aggregation'!$D:$D,$A$1)*IF($A84="CH4",About!$D$58,IF($A84="N2O",About!$D$59,1))</f>
        <v>0</v>
      </c>
      <c r="J84" s="122">
        <f>SUMIFS('EPA Export Aggregation'!M:M,'EPA Export Aggregation'!$A:$A,$B84,'EPA Export Aggregation'!$D:$D,$A$1)*IF($A84="CH4",About!$D$58,IF($A84="N2O",About!$D$59,1))</f>
        <v>0</v>
      </c>
      <c r="K84" s="122">
        <f>SUMIFS('EPA Export Aggregation'!N:N,'EPA Export Aggregation'!$A:$A,$B84,'EPA Export Aggregation'!$D:$D,$A$1)*IF($A84="CH4",About!$D$58,IF($A84="N2O",About!$D$59,1))</f>
        <v>0</v>
      </c>
      <c r="L84" s="122">
        <f>SUMIFS('EPA Export Aggregation'!O:O,'EPA Export Aggregation'!$A:$A,$B84,'EPA Export Aggregation'!$D:$D,$A$1)*IF($A84="CH4",About!$D$58,IF($A84="N2O",About!$D$59,1))</f>
        <v>0</v>
      </c>
      <c r="M84" s="122">
        <f>SUMIFS('EPA Export Aggregation'!P:P,'EPA Export Aggregation'!$A:$A,$B84,'EPA Export Aggregation'!$D:$D,$A$1)*IF($A84="CH4",About!$D$58,IF($A84="N2O",About!$D$59,1))</f>
        <v>0</v>
      </c>
      <c r="N84" s="122">
        <f>SUMIFS('EPA Export Aggregation'!Q:Q,'EPA Export Aggregation'!$A:$A,$B84,'EPA Export Aggregation'!$D:$D,$A$1)*IF($A84="CH4",About!$D$58,IF($A84="N2O",About!$D$59,1))</f>
        <v>0</v>
      </c>
      <c r="O84" s="122">
        <f>SUMIFS('EPA Export Aggregation'!R:R,'EPA Export Aggregation'!$A:$A,$B84,'EPA Export Aggregation'!$D:$D,$A$1)*IF($A84="CH4",About!$D$58,IF($A84="N2O",About!$D$59,1))</f>
        <v>0</v>
      </c>
      <c r="P84" s="122">
        <f>SUMIFS('EPA Export Aggregation'!S:S,'EPA Export Aggregation'!$A:$A,$B84,'EPA Export Aggregation'!$D:$D,$A$1)*IF($A84="CH4",About!$D$58,IF($A84="N2O",About!$D$59,1))</f>
        <v>0</v>
      </c>
      <c r="Q84" s="122">
        <f>SUMIFS('EPA Export Aggregation'!T:T,'EPA Export Aggregation'!$A:$A,$B84,'EPA Export Aggregation'!$D:$D,$A$1)*IF($A84="CH4",About!$D$58,IF($A84="N2O",About!$D$59,1))</f>
        <v>0</v>
      </c>
      <c r="R84" s="122">
        <f>SUMIFS('EPA Export Aggregation'!U:U,'EPA Export Aggregation'!$A:$A,$B84,'EPA Export Aggregation'!$D:$D,$A$1)*IF($A84="CH4",About!$D$58,IF($A84="N2O",About!$D$59,1))</f>
        <v>0</v>
      </c>
      <c r="S84" s="122">
        <f>SUMIFS('EPA Export Aggregation'!V:V,'EPA Export Aggregation'!$A:$A,$B84,'EPA Export Aggregation'!$D:$D,$A$1)*IF($A84="CH4",About!$D$58,IF($A84="N2O",About!$D$59,1))</f>
        <v>0</v>
      </c>
      <c r="T84" s="122">
        <f>SUMIFS('EPA Export Aggregation'!W:W,'EPA Export Aggregation'!$A:$A,$B84,'EPA Export Aggregation'!$D:$D,$A$1)*IF($A84="CH4",About!$D$58,IF($A84="N2O",About!$D$59,1))</f>
        <v>0</v>
      </c>
      <c r="U84" s="122">
        <f>SUMIFS('EPA Export Aggregation'!X:X,'EPA Export Aggregation'!$A:$A,$B84,'EPA Export Aggregation'!$D:$D,$A$1)*IF($A84="CH4",About!$D$58,IF($A84="N2O",About!$D$59,1))</f>
        <v>0</v>
      </c>
      <c r="V84" s="122">
        <f>SUMIFS('EPA Export Aggregation'!Y:Y,'EPA Export Aggregation'!$A:$A,$B84,'EPA Export Aggregation'!$D:$D,$A$1)*IF($A84="CH4",About!$D$58,IF($A84="N2O",About!$D$59,1))</f>
        <v>0</v>
      </c>
      <c r="W84" s="122">
        <f>SUMIFS('EPA Export Aggregation'!Z:Z,'EPA Export Aggregation'!$A:$A,$B84,'EPA Export Aggregation'!$D:$D,$A$1)*IF($A84="CH4",About!$D$58,IF($A84="N2O",About!$D$59,1))</f>
        <v>0</v>
      </c>
      <c r="X84" s="122">
        <f>SUMIFS('EPA Export Aggregation'!AA:AA,'EPA Export Aggregation'!$A:$A,$B84,'EPA Export Aggregation'!$D:$D,$A$1)*IF($A84="CH4",About!$D$58,IF($A84="N2O",About!$D$59,1))</f>
        <v>0</v>
      </c>
      <c r="Y84" s="122">
        <f>SUMIFS('EPA Export Aggregation'!AB:AB,'EPA Export Aggregation'!$A:$A,$B84,'EPA Export Aggregation'!$D:$D,$A$1)*IF($A84="CH4",About!$D$58,IF($A84="N2O",About!$D$59,1))</f>
        <v>0</v>
      </c>
      <c r="Z84" s="122">
        <f>SUMIFS('EPA Export Aggregation'!AC:AC,'EPA Export Aggregation'!$A:$A,$B84,'EPA Export Aggregation'!$D:$D,$A$1)*IF($A84="CH4",About!$D$58,IF($A84="N2O",About!$D$59,1))</f>
        <v>0</v>
      </c>
      <c r="AA84" s="122">
        <f>SUMIFS('EPA Export Aggregation'!AD:AD,'EPA Export Aggregation'!$A:$A,$B84,'EPA Export Aggregation'!$D:$D,$A$1)*IF($A84="CH4",About!$D$58,IF($A84="N2O",About!$D$59,1))</f>
        <v>0</v>
      </c>
      <c r="AB84" s="122">
        <f>SUMIFS('EPA Export Aggregation'!AE:AE,'EPA Export Aggregation'!$A:$A,$B84,'EPA Export Aggregation'!$D:$D,$A$1)*IF($A84="CH4",About!$D$58,IF($A84="N2O",About!$D$59,1))</f>
        <v>0</v>
      </c>
      <c r="AC84" s="122">
        <f>SUMIFS('EPA Export Aggregation'!AF:AF,'EPA Export Aggregation'!$A:$A,$B84,'EPA Export Aggregation'!$D:$D,$A$1)*IF($A84="CH4",About!$D$58,IF($A84="N2O",About!$D$59,1))</f>
        <v>0</v>
      </c>
      <c r="AD84" s="122">
        <f>SUMIFS('EPA Export Aggregation'!AG:AG,'EPA Export Aggregation'!$A:$A,$B84,'EPA Export Aggregation'!$D:$D,$A$1)*IF($A84="CH4",About!$D$58,IF($A84="N2O",About!$D$59,1))</f>
        <v>0</v>
      </c>
      <c r="AE84" s="122">
        <f>SUMIFS('EPA Export Aggregation'!AH:AH,'EPA Export Aggregation'!$A:$A,$B84,'EPA Export Aggregation'!$D:$D,$A$1)*IF($A84="CH4",About!$D$58,IF($A84="N2O",About!$D$59,1))</f>
        <v>0</v>
      </c>
      <c r="AF84" s="122">
        <f>SUMIFS('EPA Export Aggregation'!AI:AI,'EPA Export Aggregation'!$A:$A,$B84,'EPA Export Aggregation'!$D:$D,$A$1)*IF($A84="CH4",About!$D$58,IF($A84="N2O",About!$D$59,1))</f>
        <v>0</v>
      </c>
      <c r="AG84" s="122">
        <f>SUMIFS('EPA Export Aggregation'!AJ:AJ,'EPA Export Aggregation'!$A:$A,$B84,'EPA Export Aggregation'!$D:$D,$A$1)*IF($A84="CH4",About!$D$58,IF($A84="N2O",About!$D$59,1))</f>
        <v>0</v>
      </c>
      <c r="AH84" s="122">
        <f>SUMIFS('EPA Export Aggregation'!AK:AK,'EPA Export Aggregation'!$A:$A,$B84,'EPA Export Aggregation'!$D:$D,$A$1)*IF($A84="CH4",About!$D$58,IF($A84="N2O",About!$D$59,1))</f>
        <v>0</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0</v>
      </c>
      <c r="D87" s="122">
        <f>SUMIFS('EPA Export Aggregation'!$F:$F,'EPA Export Aggregation'!$A:$A,$B87,'EPA Export Aggregation'!$D:$D,$A$1)*IF($A87="CH4",About!$D$58,IF($A87="N2O",About!$D$59,1))</f>
        <v>0</v>
      </c>
      <c r="E87" s="122">
        <f>SUMIFS('EPA Export Aggregation'!$F:$F,'EPA Export Aggregation'!$A:$A,$B87,'EPA Export Aggregation'!$D:$D,$A$1)*IF($A87="CH4",About!$D$58,IF($A87="N2O",About!$D$59,1))</f>
        <v>0</v>
      </c>
      <c r="F87" s="122">
        <f>SUMIFS('EPA Export Aggregation'!$F:$F,'EPA Export Aggregation'!$A:$A,$B87,'EPA Export Aggregation'!$D:$D,$A$1)*IF($A87="CH4",About!$D$58,IF($A87="N2O",About!$D$59,1))</f>
        <v>0</v>
      </c>
      <c r="G87" s="122">
        <f>SUMIFS('EPA Export Aggregation'!$F:$F,'EPA Export Aggregation'!$A:$A,$B87,'EPA Export Aggregation'!$D:$D,$A$1)*IF($A87="CH4",About!$D$58,IF($A87="N2O",About!$D$59,1))</f>
        <v>0</v>
      </c>
      <c r="H87" s="122">
        <f>SUMIFS('EPA Export Aggregation'!$F:$F,'EPA Export Aggregation'!$A:$A,$B87,'EPA Export Aggregation'!$D:$D,$A$1)*IF($A87="CH4",About!$D$58,IF($A87="N2O",About!$D$59,1))</f>
        <v>0</v>
      </c>
      <c r="I87" s="122">
        <f>SUMIFS('EPA Export Aggregation'!$F:$F,'EPA Export Aggregation'!$A:$A,$B87,'EPA Export Aggregation'!$D:$D,$A$1)*IF($A87="CH4",About!$D$58,IF($A87="N2O",About!$D$59,1))</f>
        <v>0</v>
      </c>
      <c r="J87" s="122">
        <f>SUMIFS('EPA Export Aggregation'!$F:$F,'EPA Export Aggregation'!$A:$A,$B87,'EPA Export Aggregation'!$D:$D,$A$1)*IF($A87="CH4",About!$D$58,IF($A87="N2O",About!$D$59,1))</f>
        <v>0</v>
      </c>
      <c r="K87" s="122">
        <f>SUMIFS('EPA Export Aggregation'!$F:$F,'EPA Export Aggregation'!$A:$A,$B87,'EPA Export Aggregation'!$D:$D,$A$1)*IF($A87="CH4",About!$D$58,IF($A87="N2O",About!$D$59,1))</f>
        <v>0</v>
      </c>
      <c r="L87" s="122">
        <f>SUMIFS('EPA Export Aggregation'!$F:$F,'EPA Export Aggregation'!$A:$A,$B87,'EPA Export Aggregation'!$D:$D,$A$1)*IF($A87="CH4",About!$D$58,IF($A87="N2O",About!$D$59,1))</f>
        <v>0</v>
      </c>
      <c r="M87" s="122">
        <f>SUMIFS('EPA Export Aggregation'!$F:$F,'EPA Export Aggregation'!$A:$A,$B87,'EPA Export Aggregation'!$D:$D,$A$1)*IF($A87="CH4",About!$D$58,IF($A87="N2O",About!$D$59,1))</f>
        <v>0</v>
      </c>
      <c r="N87" s="122">
        <f>SUMIFS('EPA Export Aggregation'!$F:$F,'EPA Export Aggregation'!$A:$A,$B87,'EPA Export Aggregation'!$D:$D,$A$1)*IF($A87="CH4",About!$D$58,IF($A87="N2O",About!$D$59,1))</f>
        <v>0</v>
      </c>
      <c r="O87" s="122">
        <f>SUMIFS('EPA Export Aggregation'!$F:$F,'EPA Export Aggregation'!$A:$A,$B87,'EPA Export Aggregation'!$D:$D,$A$1)*IF($A87="CH4",About!$D$58,IF($A87="N2O",About!$D$59,1))</f>
        <v>0</v>
      </c>
      <c r="P87" s="122">
        <f>SUMIFS('EPA Export Aggregation'!$F:$F,'EPA Export Aggregation'!$A:$A,$B87,'EPA Export Aggregation'!$D:$D,$A$1)*IF($A87="CH4",About!$D$58,IF($A87="N2O",About!$D$59,1))</f>
        <v>0</v>
      </c>
      <c r="Q87" s="122">
        <f>SUMIFS('EPA Export Aggregation'!$F:$F,'EPA Export Aggregation'!$A:$A,$B87,'EPA Export Aggregation'!$D:$D,$A$1)*IF($A87="CH4",About!$D$58,IF($A87="N2O",About!$D$59,1))</f>
        <v>0</v>
      </c>
      <c r="R87" s="122">
        <f>SUMIFS('EPA Export Aggregation'!$F:$F,'EPA Export Aggregation'!$A:$A,$B87,'EPA Export Aggregation'!$D:$D,$A$1)*IF($A87="CH4",About!$D$58,IF($A87="N2O",About!$D$59,1))</f>
        <v>0</v>
      </c>
      <c r="S87" s="122">
        <f>SUMIFS('EPA Export Aggregation'!$F:$F,'EPA Export Aggregation'!$A:$A,$B87,'EPA Export Aggregation'!$D:$D,$A$1)*IF($A87="CH4",About!$D$58,IF($A87="N2O",About!$D$59,1))</f>
        <v>0</v>
      </c>
      <c r="T87" s="122">
        <f>SUMIFS('EPA Export Aggregation'!$F:$F,'EPA Export Aggregation'!$A:$A,$B87,'EPA Export Aggregation'!$D:$D,$A$1)*IF($A87="CH4",About!$D$58,IF($A87="N2O",About!$D$59,1))</f>
        <v>0</v>
      </c>
      <c r="U87" s="122">
        <f>SUMIFS('EPA Export Aggregation'!$F:$F,'EPA Export Aggregation'!$A:$A,$B87,'EPA Export Aggregation'!$D:$D,$A$1)*IF($A87="CH4",About!$D$58,IF($A87="N2O",About!$D$59,1))</f>
        <v>0</v>
      </c>
      <c r="V87" s="122">
        <f>SUMIFS('EPA Export Aggregation'!$F:$F,'EPA Export Aggregation'!$A:$A,$B87,'EPA Export Aggregation'!$D:$D,$A$1)*IF($A87="CH4",About!$D$58,IF($A87="N2O",About!$D$59,1))</f>
        <v>0</v>
      </c>
      <c r="W87" s="122">
        <f>SUMIFS('EPA Export Aggregation'!$F:$F,'EPA Export Aggregation'!$A:$A,$B87,'EPA Export Aggregation'!$D:$D,$A$1)*IF($A87="CH4",About!$D$58,IF($A87="N2O",About!$D$59,1))</f>
        <v>0</v>
      </c>
      <c r="X87" s="122">
        <f>SUMIFS('EPA Export Aggregation'!$F:$F,'EPA Export Aggregation'!$A:$A,$B87,'EPA Export Aggregation'!$D:$D,$A$1)*IF($A87="CH4",About!$D$58,IF($A87="N2O",About!$D$59,1))</f>
        <v>0</v>
      </c>
      <c r="Y87" s="122">
        <f>SUMIFS('EPA Export Aggregation'!$F:$F,'EPA Export Aggregation'!$A:$A,$B87,'EPA Export Aggregation'!$D:$D,$A$1)*IF($A87="CH4",About!$D$58,IF($A87="N2O",About!$D$59,1))</f>
        <v>0</v>
      </c>
      <c r="Z87" s="122">
        <f>SUMIFS('EPA Export Aggregation'!$F:$F,'EPA Export Aggregation'!$A:$A,$B87,'EPA Export Aggregation'!$D:$D,$A$1)*IF($A87="CH4",About!$D$58,IF($A87="N2O",About!$D$59,1))</f>
        <v>0</v>
      </c>
      <c r="AA87" s="122">
        <f>SUMIFS('EPA Export Aggregation'!$F:$F,'EPA Export Aggregation'!$A:$A,$B87,'EPA Export Aggregation'!$D:$D,$A$1)*IF($A87="CH4",About!$D$58,IF($A87="N2O",About!$D$59,1))</f>
        <v>0</v>
      </c>
      <c r="AB87" s="122">
        <f>SUMIFS('EPA Export Aggregation'!$F:$F,'EPA Export Aggregation'!$A:$A,$B87,'EPA Export Aggregation'!$D:$D,$A$1)*IF($A87="CH4",About!$D$58,IF($A87="N2O",About!$D$59,1))</f>
        <v>0</v>
      </c>
      <c r="AC87" s="122">
        <f>SUMIFS('EPA Export Aggregation'!$F:$F,'EPA Export Aggregation'!$A:$A,$B87,'EPA Export Aggregation'!$D:$D,$A$1)*IF($A87="CH4",About!$D$58,IF($A87="N2O",About!$D$59,1))</f>
        <v>0</v>
      </c>
      <c r="AD87" s="122">
        <f>SUMIFS('EPA Export Aggregation'!$F:$F,'EPA Export Aggregation'!$A:$A,$B87,'EPA Export Aggregation'!$D:$D,$A$1)*IF($A87="CH4",About!$D$58,IF($A87="N2O",About!$D$59,1))</f>
        <v>0</v>
      </c>
      <c r="AE87" s="122">
        <f>SUMIFS('EPA Export Aggregation'!$F:$F,'EPA Export Aggregation'!$A:$A,$B87,'EPA Export Aggregation'!$D:$D,$A$1)*IF($A87="CH4",About!$D$58,IF($A87="N2O",About!$D$59,1))</f>
        <v>0</v>
      </c>
      <c r="AF87" s="122">
        <f>SUMIFS('EPA Export Aggregation'!$F:$F,'EPA Export Aggregation'!$A:$A,$B87,'EPA Export Aggregation'!$D:$D,$A$1)*IF($A87="CH4",About!$D$58,IF($A87="N2O",About!$D$59,1))</f>
        <v>0</v>
      </c>
      <c r="AG87" s="122">
        <f>SUMIFS('EPA Export Aggregation'!$F:$F,'EPA Export Aggregation'!$A:$A,$B87,'EPA Export Aggregation'!$D:$D,$A$1)*IF($A87="CH4",About!$D$58,IF($A87="N2O",About!$D$59,1))</f>
        <v>0</v>
      </c>
      <c r="AH87" s="122">
        <f>SUMIFS('EPA Export Aggregation'!$F:$F,'EPA Export Aggregation'!$A:$A,$B87,'EPA Export Aggregation'!$D:$D,$A$1)*IF($A87="CH4",About!$D$58,IF($A87="N2O",About!$D$59,1))</f>
        <v>0</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2025-02-06T19:54:51Z</dcterms:modified>
</cp:coreProperties>
</file>