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MT\webappdata\"/>
    </mc:Choice>
  </mc:AlternateContent>
  <xr:revisionPtr revIDLastSave="0" documentId="8_{16AA6542-781E-4025-A20F-89B7900204C5}"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C1" i="25"/>
  <c r="N1" i="25"/>
  <c r="G8" i="23" s="1"/>
  <c r="AC1" i="25"/>
  <c r="W1" i="25"/>
  <c r="J1" i="25"/>
  <c r="I1" i="25"/>
  <c r="AB1" i="25"/>
  <c r="AF1" i="25"/>
  <c r="Y1" i="25"/>
  <c r="AH1" i="25"/>
  <c r="V1" i="25"/>
  <c r="D1" i="25"/>
  <c r="AE1" i="25"/>
  <c r="K1" i="25"/>
  <c r="U1" i="25"/>
  <c r="P1" i="25"/>
  <c r="Z1" i="25"/>
  <c r="G1" i="25"/>
  <c r="Q1" i="25"/>
  <c r="AA1" i="25"/>
  <c r="M1" i="25"/>
  <c r="G20" i="23" l="1"/>
  <c r="N20" i="23" s="1"/>
  <c r="O20" i="23" s="1"/>
  <c r="G28" i="23"/>
  <c r="J28" i="23" s="1"/>
  <c r="K28"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J20" i="23" l="1"/>
  <c r="K20" i="23" s="1"/>
  <c r="N25" i="23"/>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<sst xmlns="http://schemas.openxmlformats.org/spreadsheetml/2006/main" count="42870" uniqueCount="4487">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</sst>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4037</v>
      </c>
      <c r="C1" s="380">
        <v>46293</v>
      </c>
      <c r="G1" s="381" t="s">
        <v>3985</v>
      </c>
      <c r="H1" s="381" t="s">
        <v>3986</v>
      </c>
    </row>
    <row r="2" spans="1:8" x14ac:dyDescent="0.45">
      <c r="B2" t="str">
        <f>_xlfn.XLOOKUP(B1,H:H,G:G,0,0,1)</f>
        <v>MT</v>
      </c>
      <c r="C2" t="str">
        <f>_xlfn.XLOOKUP(B2,G:G, H:H, 0,0,1)</f>
        <v>Montana</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50.245809999999992</v>
      </c>
      <c r="E2" s="436">
        <f>SUMIFS('frozen policy trendline'!E:E,'frozen policy trendline'!$A:$A,About!$B$2)-SUMIFS('frozen policy trendline'!E:E,'frozen policy trendline'!$A:$A,About!$B$2,'frozen policy trendline'!$B:$B,"Output Total CO2e Emissions by Sector[LULUCF sector]")</f>
        <v>49.401929999999993</v>
      </c>
      <c r="F2" s="436">
        <f>SUMIFS('frozen policy trendline'!F:F,'frozen policy trendline'!$A:$A,About!$B$2)-SUMIFS('frozen policy trendline'!F:F,'frozen policy trendline'!$A:$A,About!$B$2,'frozen policy trendline'!$B:$B,"Output Total CO2e Emissions by Sector[LULUCF sector]")</f>
        <v>47.884372999999997</v>
      </c>
      <c r="G2" s="436">
        <f>SUMIFS('frozen policy trendline'!G:G,'frozen policy trendline'!$A:$A,About!$B$2)-SUMIFS('frozen policy trendline'!G:G,'frozen policy trendline'!$A:$A,About!$B$2,'frozen policy trendline'!$B:$B,"Output Total CO2e Emissions by Sector[LULUCF sector]")</f>
        <v>45.994107</v>
      </c>
      <c r="H2" s="436">
        <f>SUMIFS('frozen policy trendline'!H:H,'frozen policy trendline'!$A:$A,About!$B$2)-SUMIFS('frozen policy trendline'!H:H,'frozen policy trendline'!$A:$A,About!$B$2,'frozen policy trendline'!$B:$B,"Output Total CO2e Emissions by Sector[LULUCF sector]")</f>
        <v>43.792895999999999</v>
      </c>
      <c r="I2" s="436">
        <f>SUMIFS('frozen policy trendline'!I:I,'frozen policy trendline'!$A:$A,About!$B$2)-SUMIFS('frozen policy trendline'!I:I,'frozen policy trendline'!$A:$A,About!$B$2,'frozen policy trendline'!$B:$B,"Output Total CO2e Emissions by Sector[LULUCF sector]")</f>
        <v>42.716473000000008</v>
      </c>
      <c r="J2" s="436">
        <f>SUMIFS('frozen policy trendline'!J:J,'frozen policy trendline'!$A:$A,About!$B$2)-SUMIFS('frozen policy trendline'!J:J,'frozen policy trendline'!$A:$A,About!$B$2,'frozen policy trendline'!$B:$B,"Output Total CO2e Emissions by Sector[LULUCF sector]")</f>
        <v>42.454146999999992</v>
      </c>
      <c r="K2" s="436">
        <f>SUMIFS('frozen policy trendline'!K:K,'frozen policy trendline'!$A:$A,About!$B$2)-SUMIFS('frozen policy trendline'!K:K,'frozen policy trendline'!$A:$A,About!$B$2,'frozen policy trendline'!$B:$B,"Output Total CO2e Emissions by Sector[LULUCF sector]")</f>
        <v>42.188134000000005</v>
      </c>
      <c r="L2" s="436">
        <f>SUMIFS('frozen policy trendline'!L:L,'frozen policy trendline'!$A:$A,About!$B$2)-SUMIFS('frozen policy trendline'!L:L,'frozen policy trendline'!$A:$A,About!$B$2,'frozen policy trendline'!$B:$B,"Output Total CO2e Emissions by Sector[LULUCF sector]")</f>
        <v>41.778264000000007</v>
      </c>
      <c r="M2" s="436">
        <f>SUMIFS('frozen policy trendline'!M:M,'frozen policy trendline'!$A:$A,About!$B$2)-SUMIFS('frozen policy trendline'!M:M,'frozen policy trendline'!$A:$A,About!$B$2,'frozen policy trendline'!$B:$B,"Output Total CO2e Emissions by Sector[LULUCF sector]")</f>
        <v>41.603200000000001</v>
      </c>
      <c r="N2" s="436">
        <f>SUMIFS('frozen policy trendline'!N:N,'frozen policy trendline'!$A:$A,About!$B$2)-SUMIFS('frozen policy trendline'!N:N,'frozen policy trendline'!$A:$A,About!$B$2,'frozen policy trendline'!$B:$B,"Output Total CO2e Emissions by Sector[LULUCF sector]")</f>
        <v>37.423546999999999</v>
      </c>
      <c r="O2" s="436">
        <f>SUMIFS('frozen policy trendline'!O:O,'frozen policy trendline'!$A:$A,About!$B$2)-SUMIFS('frozen policy trendline'!O:O,'frozen policy trendline'!$A:$A,About!$B$2,'frozen policy trendline'!$B:$B,"Output Total CO2e Emissions by Sector[LULUCF sector]")</f>
        <v>37.317960999999997</v>
      </c>
      <c r="P2" s="436">
        <f>SUMIFS('frozen policy trendline'!P:P,'frozen policy trendline'!$A:$A,About!$B$2)-SUMIFS('frozen policy trendline'!P:P,'frozen policy trendline'!$A:$A,About!$B$2,'frozen policy trendline'!$B:$B,"Output Total CO2e Emissions by Sector[LULUCF sector]")</f>
        <v>37.030220999999997</v>
      </c>
      <c r="Q2" s="436">
        <f>SUMIFS('frozen policy trendline'!Q:Q,'frozen policy trendline'!$A:$A,About!$B$2)-SUMIFS('frozen policy trendline'!Q:Q,'frozen policy trendline'!$A:$A,About!$B$2,'frozen policy trendline'!$B:$B,"Output Total CO2e Emissions by Sector[LULUCF sector]")</f>
        <v>36.952820000000003</v>
      </c>
      <c r="R2" s="436">
        <f>SUMIFS('frozen policy trendline'!R:R,'frozen policy trendline'!$A:$A,About!$B$2)-SUMIFS('frozen policy trendline'!R:R,'frozen policy trendline'!$A:$A,About!$B$2,'frozen policy trendline'!$B:$B,"Output Total CO2e Emissions by Sector[LULUCF sector]")</f>
        <v>36.735463999999993</v>
      </c>
      <c r="S2" s="436">
        <f>SUMIFS('frozen policy trendline'!S:S,'frozen policy trendline'!$A:$A,About!$B$2)-SUMIFS('frozen policy trendline'!S:S,'frozen policy trendline'!$A:$A,About!$B$2,'frozen policy trendline'!$B:$B,"Output Total CO2e Emissions by Sector[LULUCF sector]")</f>
        <v>36.588992000000005</v>
      </c>
      <c r="T2" s="436">
        <f>SUMIFS('frozen policy trendline'!T:T,'frozen policy trendline'!$A:$A,About!$B$2)-SUMIFS('frozen policy trendline'!T:T,'frozen policy trendline'!$A:$A,About!$B$2,'frozen policy trendline'!$B:$B,"Output Total CO2e Emissions by Sector[LULUCF sector]")</f>
        <v>36.424150999999995</v>
      </c>
      <c r="U2" s="436">
        <f>SUMIFS('frozen policy trendline'!U:U,'frozen policy trendline'!$A:$A,About!$B$2)-SUMIFS('frozen policy trendline'!U:U,'frozen policy trendline'!$A:$A,About!$B$2,'frozen policy trendline'!$B:$B,"Output Total CO2e Emissions by Sector[LULUCF sector]")</f>
        <v>36.354258999999999</v>
      </c>
      <c r="V2" s="436">
        <f>SUMIFS('frozen policy trendline'!V:V,'frozen policy trendline'!$A:$A,About!$B$2)-SUMIFS('frozen policy trendline'!V:V,'frozen policy trendline'!$A:$A,About!$B$2,'frozen policy trendline'!$B:$B,"Output Total CO2e Emissions by Sector[LULUCF sector]")</f>
        <v>36.247735000000006</v>
      </c>
      <c r="W2" s="436">
        <f>SUMIFS('frozen policy trendline'!W:W,'frozen policy trendline'!$A:$A,About!$B$2)-SUMIFS('frozen policy trendline'!W:W,'frozen policy trendline'!$A:$A,About!$B$2,'frozen policy trendline'!$B:$B,"Output Total CO2e Emissions by Sector[LULUCF sector]")</f>
        <v>36.203242000000003</v>
      </c>
      <c r="X2" s="436">
        <f>SUMIFS('frozen policy trendline'!X:X,'frozen policy trendline'!$A:$A,About!$B$2)-SUMIFS('frozen policy trendline'!X:X,'frozen policy trendline'!$A:$A,About!$B$2,'frozen policy trendline'!$B:$B,"Output Total CO2e Emissions by Sector[LULUCF sector]")</f>
        <v>36.932689999999994</v>
      </c>
      <c r="Y2" s="436">
        <f>SUMIFS('frozen policy trendline'!Y:Y,'frozen policy trendline'!$A:$A,About!$B$2)-SUMIFS('frozen policy trendline'!Y:Y,'frozen policy trendline'!$A:$A,About!$B$2,'frozen policy trendline'!$B:$B,"Output Total CO2e Emissions by Sector[LULUCF sector]")</f>
        <v>37.339382000000001</v>
      </c>
      <c r="Z2" s="436">
        <f>SUMIFS('frozen policy trendline'!Z:Z,'frozen policy trendline'!$A:$A,About!$B$2)-SUMIFS('frozen policy trendline'!Z:Z,'frozen policy trendline'!$A:$A,About!$B$2,'frozen policy trendline'!$B:$B,"Output Total CO2e Emissions by Sector[LULUCF sector]")</f>
        <v>37.414862999999997</v>
      </c>
      <c r="AA2" s="436">
        <f>SUMIFS('frozen policy trendline'!AA:AA,'frozen policy trendline'!$A:$A,About!$B$2)-SUMIFS('frozen policy trendline'!AA:AA,'frozen policy trendline'!$A:$A,About!$B$2,'frozen policy trendline'!$B:$B,"Output Total CO2e Emissions by Sector[LULUCF sector]")</f>
        <v>37.399546000000001</v>
      </c>
      <c r="AB2" s="436">
        <f>SUMIFS('frozen policy trendline'!AB:AB,'frozen policy trendline'!$A:$A,About!$B$2)-SUMIFS('frozen policy trendline'!AB:AB,'frozen policy trendline'!$A:$A,About!$B$2,'frozen policy trendline'!$B:$B,"Output Total CO2e Emissions by Sector[LULUCF sector]")</f>
        <v>37.424215000000004</v>
      </c>
      <c r="AC2" s="436">
        <f>SUMIFS('frozen policy trendline'!AC:AC,'frozen policy trendline'!$A:$A,About!$B$2)-SUMIFS('frozen policy trendline'!AC:AC,'frozen policy trendline'!$A:$A,About!$B$2,'frozen policy trendline'!$B:$B,"Output Total CO2e Emissions by Sector[LULUCF sector]")</f>
        <v>37.454961999999995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Net-zero economy by 2050</v>
      </c>
      <c r="C2" s="1">
        <f>IF(INDEX('State Targets'!I:I,MATCH(About!$C$2,'State Targets'!$B:$B,0))=0,"",INDEX('State Targets'!I:I,MATCH(About!$C$2,'State Targets'!$B:$B,0)))</f>
        <v>2050</v>
      </c>
      <c r="D2" s="1">
        <f>INDEX('State Targets'!J:J,MATCH(About!$C$2,'State Targets'!$B:$B,0))</f>
        <v>0</v>
      </c>
      <c r="E2" s="1">
        <f>INDEX('State Targets'!K:K,MATCH(About!$C$2,'State Targets'!$B:$B,0))</f>
        <v>0</v>
      </c>
      <c r="F2" s="1" t="str">
        <f>IF(INDEX('State Targets'!C:C,MATCH(About!$C$2,'State Targets'!$B:$B,0))=0,"",INDEX('State Targets'!C:C,MATCH(About!$C$2,'State Targets'!$B:$B,0)))</f>
        <v>The Montana Climate Solutions Council, created by the Governor, recommended a target in 2020 to achieve economy-wide GHG neutrality between 2045–2050.</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The Montana Climate Solutions Council, created by the Governor, recommended a target in 2020 to achieve economy-wide GHG neutrality between 2045–2050.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38</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MT</v>
      </c>
      <c r="C1" s="409">
        <f>SUM(C4:C87)</f>
        <v>30.680952125784696</v>
      </c>
      <c r="D1" s="409">
        <f t="shared" ref="D1:AG1" si="0">SUM(D4:D87)</f>
        <v>31.776864383823302</v>
      </c>
      <c r="E1" s="409">
        <f t="shared" si="0"/>
        <v>32.754844364120999</v>
      </c>
      <c r="F1" s="409">
        <f t="shared" si="0"/>
        <v>30.255457277878708</v>
      </c>
      <c r="G1" s="409">
        <f t="shared" si="0"/>
        <v>33.653179004029404</v>
      </c>
      <c r="H1" s="409">
        <f t="shared" si="0"/>
        <v>33.330691159914892</v>
      </c>
      <c r="I1" s="409">
        <f t="shared" si="0"/>
        <v>30.393193362772895</v>
      </c>
      <c r="J1" s="409">
        <f t="shared" si="0"/>
        <v>32.276114776755698</v>
      </c>
      <c r="K1" s="409">
        <f t="shared" si="0"/>
        <v>34.725695484660584</v>
      </c>
      <c r="L1" s="409">
        <f t="shared" si="0"/>
        <v>35.448731346683402</v>
      </c>
      <c r="M1" s="409">
        <f t="shared" si="0"/>
        <v>34.773191682924612</v>
      </c>
      <c r="N1" s="409">
        <f t="shared" si="0"/>
        <v>33.488331408053483</v>
      </c>
      <c r="O1" s="409">
        <f t="shared" si="0"/>
        <v>33.010952322333196</v>
      </c>
      <c r="P1" s="409">
        <f t="shared" si="0"/>
        <v>35.558510581504294</v>
      </c>
      <c r="Q1" s="409">
        <f t="shared" si="0"/>
        <v>36.941389170943715</v>
      </c>
      <c r="R1" s="409">
        <f t="shared" si="0"/>
        <v>37.845629542721191</v>
      </c>
      <c r="S1" s="409">
        <f t="shared" si="0"/>
        <v>38.324257973727022</v>
      </c>
      <c r="T1" s="409">
        <f t="shared" si="0"/>
        <v>40.002619001922298</v>
      </c>
      <c r="U1" s="409">
        <f t="shared" si="0"/>
        <v>38.990340364727601</v>
      </c>
      <c r="V1" s="409">
        <f t="shared" si="0"/>
        <v>34.771366712895095</v>
      </c>
      <c r="W1" s="409">
        <f t="shared" si="0"/>
        <v>36.337594892288003</v>
      </c>
      <c r="X1" s="409">
        <f t="shared" si="0"/>
        <v>33.352609131754996</v>
      </c>
      <c r="Y1" s="409">
        <f t="shared" si="0"/>
        <v>32.485285172699506</v>
      </c>
      <c r="Z1" s="409">
        <f t="shared" si="0"/>
        <v>33.735865852011095</v>
      </c>
      <c r="AA1" s="409">
        <f t="shared" si="0"/>
        <v>34.485991600335502</v>
      </c>
      <c r="AB1" s="409">
        <f t="shared" si="0"/>
        <v>34.507905971925702</v>
      </c>
      <c r="AC1" s="409">
        <f t="shared" si="0"/>
        <v>32.328744986030195</v>
      </c>
      <c r="AD1" s="409">
        <f t="shared" si="0"/>
        <v>32.240834023133495</v>
      </c>
      <c r="AE1" s="409">
        <f t="shared" si="0"/>
        <v>32.524480302917105</v>
      </c>
      <c r="AF1" s="409">
        <f t="shared" si="0"/>
        <v>33.752935426524601</v>
      </c>
      <c r="AG1" s="409">
        <f t="shared" si="0"/>
        <v>27.189116629752196</v>
      </c>
      <c r="AH1" s="409">
        <f>SUM(AH4:AH87)</f>
        <v>29.822543787603298</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15.6271850899881</v>
      </c>
      <c r="D4">
        <f>SUMIFS('EPA Export Aggregation'!G:G,'EPA Export Aggregation'!$A:$A,$B4,'EPA Export Aggregation'!$D:$D,$A$1)*IF($A4="CH4",About!$D$58,IF($A4="N2O",About!$D$59,1))</f>
        <v>17.0044724850246</v>
      </c>
      <c r="E4">
        <f>SUMIFS('EPA Export Aggregation'!H:H,'EPA Export Aggregation'!$A:$A,$B4,'EPA Export Aggregation'!$D:$D,$A$1)*IF($A4="CH4",About!$D$58,IF($A4="N2O",About!$D$59,1))</f>
        <v>18.035063925028499</v>
      </c>
      <c r="F4">
        <f>SUMIFS('EPA Export Aggregation'!I:I,'EPA Export Aggregation'!$A:$A,$B4,'EPA Export Aggregation'!$D:$D,$A$1)*IF($A4="CH4",About!$D$58,IF($A4="N2O",About!$D$59,1))</f>
        <v>14.7344968733182</v>
      </c>
      <c r="G4">
        <f>SUMIFS('EPA Export Aggregation'!J:J,'EPA Export Aggregation'!$A:$A,$B4,'EPA Export Aggregation'!$D:$D,$A$1)*IF($A4="CH4",About!$D$58,IF($A4="N2O",About!$D$59,1))</f>
        <v>17.433030237561201</v>
      </c>
      <c r="H4">
        <f>SUMIFS('EPA Export Aggregation'!K:K,'EPA Export Aggregation'!$A:$A,$B4,'EPA Export Aggregation'!$D:$D,$A$1)*IF($A4="CH4",About!$D$58,IF($A4="N2O",About!$D$59,1))</f>
        <v>16.3688214262937</v>
      </c>
      <c r="I4">
        <f>SUMIFS('EPA Export Aggregation'!L:L,'EPA Export Aggregation'!$A:$A,$B4,'EPA Export Aggregation'!$D:$D,$A$1)*IF($A4="CH4",About!$D$58,IF($A4="N2O",About!$D$59,1))</f>
        <v>13.6998583700703</v>
      </c>
      <c r="J4">
        <f>SUMIFS('EPA Export Aggregation'!M:M,'EPA Export Aggregation'!$A:$A,$B4,'EPA Export Aggregation'!$D:$D,$A$1)*IF($A4="CH4",About!$D$58,IF($A4="N2O",About!$D$59,1))</f>
        <v>15.877769564581101</v>
      </c>
      <c r="K4">
        <f>SUMIFS('EPA Export Aggregation'!N:N,'EPA Export Aggregation'!$A:$A,$B4,'EPA Export Aggregation'!$D:$D,$A$1)*IF($A4="CH4",About!$D$58,IF($A4="N2O",About!$D$59,1))</f>
        <v>18.2078764464455</v>
      </c>
      <c r="L4">
        <f>SUMIFS('EPA Export Aggregation'!O:O,'EPA Export Aggregation'!$A:$A,$B4,'EPA Export Aggregation'!$D:$D,$A$1)*IF($A4="CH4",About!$D$58,IF($A4="N2O",About!$D$59,1))</f>
        <v>18.3364479439722</v>
      </c>
      <c r="M4">
        <f>SUMIFS('EPA Export Aggregation'!P:P,'EPA Export Aggregation'!$A:$A,$B4,'EPA Export Aggregation'!$D:$D,$A$1)*IF($A4="CH4",About!$D$58,IF($A4="N2O",About!$D$59,1))</f>
        <v>17.447453717657002</v>
      </c>
      <c r="N4">
        <f>SUMIFS('EPA Export Aggregation'!Q:Q,'EPA Export Aggregation'!$A:$A,$B4,'EPA Export Aggregation'!$D:$D,$A$1)*IF($A4="CH4",About!$D$58,IF($A4="N2O",About!$D$59,1))</f>
        <v>18.2051523867847</v>
      </c>
      <c r="O4">
        <f>SUMIFS('EPA Export Aggregation'!R:R,'EPA Export Aggregation'!$A:$A,$B4,'EPA Export Aggregation'!$D:$D,$A$1)*IF($A4="CH4",About!$D$58,IF($A4="N2O",About!$D$59,1))</f>
        <v>16.530456964386001</v>
      </c>
      <c r="P4">
        <f>SUMIFS('EPA Export Aggregation'!S:S,'EPA Export Aggregation'!$A:$A,$B4,'EPA Export Aggregation'!$D:$D,$A$1)*IF($A4="CH4",About!$D$58,IF($A4="N2O",About!$D$59,1))</f>
        <v>18.692631109053998</v>
      </c>
      <c r="Q4">
        <f>SUMIFS('EPA Export Aggregation'!T:T,'EPA Export Aggregation'!$A:$A,$B4,'EPA Export Aggregation'!$D:$D,$A$1)*IF($A4="CH4",About!$D$58,IF($A4="N2O",About!$D$59,1))</f>
        <v>19.196770654623698</v>
      </c>
      <c r="R4">
        <f>SUMIFS('EPA Export Aggregation'!U:U,'EPA Export Aggregation'!$A:$A,$B4,'EPA Export Aggregation'!$D:$D,$A$1)*IF($A4="CH4",About!$D$58,IF($A4="N2O",About!$D$59,1))</f>
        <v>19.453578659818501</v>
      </c>
      <c r="S4">
        <f>SUMIFS('EPA Export Aggregation'!V:V,'EPA Export Aggregation'!$A:$A,$B4,'EPA Export Aggregation'!$D:$D,$A$1)*IF($A4="CH4",About!$D$58,IF($A4="N2O",About!$D$59,1))</f>
        <v>18.966971064672101</v>
      </c>
      <c r="T4">
        <f>SUMIFS('EPA Export Aggregation'!W:W,'EPA Export Aggregation'!$A:$A,$B4,'EPA Export Aggregation'!$D:$D,$A$1)*IF($A4="CH4",About!$D$58,IF($A4="N2O",About!$D$59,1))</f>
        <v>19.962706573911898</v>
      </c>
      <c r="U4">
        <f>SUMIFS('EPA Export Aggregation'!X:X,'EPA Export Aggregation'!$A:$A,$B4,'EPA Export Aggregation'!$D:$D,$A$1)*IF($A4="CH4",About!$D$58,IF($A4="N2O",About!$D$59,1))</f>
        <v>19.962337244801901</v>
      </c>
      <c r="V4">
        <f>SUMIFS('EPA Export Aggregation'!Y:Y,'EPA Export Aggregation'!$A:$A,$B4,'EPA Export Aggregation'!$D:$D,$A$1)*IF($A4="CH4",About!$D$58,IF($A4="N2O",About!$D$59,1))</f>
        <v>17.224477541843498</v>
      </c>
      <c r="W4">
        <f>SUMIFS('EPA Export Aggregation'!Z:Z,'EPA Export Aggregation'!$A:$A,$B4,'EPA Export Aggregation'!$D:$D,$A$1)*IF($A4="CH4",About!$D$58,IF($A4="N2O",About!$D$59,1))</f>
        <v>20.005326282606799</v>
      </c>
      <c r="X4">
        <f>SUMIFS('EPA Export Aggregation'!AA:AA,'EPA Export Aggregation'!$A:$A,$B4,'EPA Export Aggregation'!$D:$D,$A$1)*IF($A4="CH4",About!$D$58,IF($A4="N2O",About!$D$59,1))</f>
        <v>16.7200900553221</v>
      </c>
      <c r="Y4">
        <f>SUMIFS('EPA Export Aggregation'!AB:AB,'EPA Export Aggregation'!$A:$A,$B4,'EPA Export Aggregation'!$D:$D,$A$1)*IF($A4="CH4",About!$D$58,IF($A4="N2O",About!$D$59,1))</f>
        <v>15.702243966799299</v>
      </c>
      <c r="Z4">
        <f>SUMIFS('EPA Export Aggregation'!AC:AC,'EPA Export Aggregation'!$A:$A,$B4,'EPA Export Aggregation'!$D:$D,$A$1)*IF($A4="CH4",About!$D$58,IF($A4="N2O",About!$D$59,1))</f>
        <v>16.6090689111644</v>
      </c>
      <c r="AA4">
        <f>SUMIFS('EPA Export Aggregation'!AD:AD,'EPA Export Aggregation'!$A:$A,$B4,'EPA Export Aggregation'!$D:$D,$A$1)*IF($A4="CH4",About!$D$58,IF($A4="N2O",About!$D$59,1))</f>
        <v>17.308698259210001</v>
      </c>
      <c r="AB4">
        <f>SUMIFS('EPA Export Aggregation'!AE:AE,'EPA Export Aggregation'!$A:$A,$B4,'EPA Export Aggregation'!$D:$D,$A$1)*IF($A4="CH4",About!$D$58,IF($A4="N2O",About!$D$59,1))</f>
        <v>17.785447438885001</v>
      </c>
      <c r="AC4">
        <f>SUMIFS('EPA Export Aggregation'!AF:AF,'EPA Export Aggregation'!$A:$A,$B4,'EPA Export Aggregation'!$D:$D,$A$1)*IF($A4="CH4",About!$D$58,IF($A4="N2O",About!$D$59,1))</f>
        <v>16.1256483213926</v>
      </c>
      <c r="AD4">
        <f>SUMIFS('EPA Export Aggregation'!AG:AG,'EPA Export Aggregation'!$A:$A,$B4,'EPA Export Aggregation'!$D:$D,$A$1)*IF($A4="CH4",About!$D$58,IF($A4="N2O",About!$D$59,1))</f>
        <v>15.5593419630528</v>
      </c>
      <c r="AE4">
        <f>SUMIFS('EPA Export Aggregation'!AH:AH,'EPA Export Aggregation'!$A:$A,$B4,'EPA Export Aggregation'!$D:$D,$A$1)*IF($A4="CH4",About!$D$58,IF($A4="N2O",About!$D$59,1))</f>
        <v>15.165229921468301</v>
      </c>
      <c r="AF4">
        <f>SUMIFS('EPA Export Aggregation'!AI:AI,'EPA Export Aggregation'!$A:$A,$B4,'EPA Export Aggregation'!$D:$D,$A$1)*IF($A4="CH4",About!$D$58,IF($A4="N2O",About!$D$59,1))</f>
        <v>15.9354528109507</v>
      </c>
      <c r="AG4">
        <f>SUMIFS('EPA Export Aggregation'!AJ:AJ,'EPA Export Aggregation'!$A:$A,$B4,'EPA Export Aggregation'!$D:$D,$A$1)*IF($A4="CH4",About!$D$58,IF($A4="N2O",About!$D$59,1))</f>
        <v>10.0982537514948</v>
      </c>
      <c r="AH4">
        <f>SUMIFS('EPA Export Aggregation'!AK:AK,'EPA Export Aggregation'!$A:$A,$B4,'EPA Export Aggregation'!$D:$D,$A$1)*IF($A4="CH4",About!$D$58,IF($A4="N2O",About!$D$59,1))</f>
        <v>12.463082363290599</v>
      </c>
    </row>
    <row r="5" spans="1:34" x14ac:dyDescent="0.45">
      <c r="A5" s="413" t="s">
        <v>2215</v>
      </c>
      <c r="B5" s="414" t="s">
        <v>4198</v>
      </c>
      <c r="C5">
        <f>SUMIFS('EPA Export Aggregation'!F:F,'EPA Export Aggregation'!$A:$A,$B5,'EPA Export Aggregation'!$D:$D,$A$1)*IF($A5="CH4",About!$D$58,IF($A5="N2O",About!$D$59,1))</f>
        <v>5.6164014502746999</v>
      </c>
      <c r="D5">
        <f>SUMIFS('EPA Export Aggregation'!G:G,'EPA Export Aggregation'!$A:$A,$B5,'EPA Export Aggregation'!$D:$D,$A$1)*IF($A5="CH4",About!$D$58,IF($A5="N2O",About!$D$59,1))</f>
        <v>5.4548060719112996</v>
      </c>
      <c r="E5">
        <f>SUMIFS('EPA Export Aggregation'!H:H,'EPA Export Aggregation'!$A:$A,$B5,'EPA Export Aggregation'!$D:$D,$A$1)*IF($A5="CH4",About!$D$58,IF($A5="N2O",About!$D$59,1))</f>
        <v>5.8840681770238996</v>
      </c>
      <c r="F5">
        <f>SUMIFS('EPA Export Aggregation'!I:I,'EPA Export Aggregation'!$A:$A,$B5,'EPA Export Aggregation'!$D:$D,$A$1)*IF($A5="CH4",About!$D$58,IF($A5="N2O",About!$D$59,1))</f>
        <v>6.1113056594337998</v>
      </c>
      <c r="G5">
        <f>SUMIFS('EPA Export Aggregation'!J:J,'EPA Export Aggregation'!$A:$A,$B5,'EPA Export Aggregation'!$D:$D,$A$1)*IF($A5="CH4",About!$D$58,IF($A5="N2O",About!$D$59,1))</f>
        <v>6.3249789189427998</v>
      </c>
      <c r="H5">
        <f>SUMIFS('EPA Export Aggregation'!K:K,'EPA Export Aggregation'!$A:$A,$B5,'EPA Export Aggregation'!$D:$D,$A$1)*IF($A5="CH4",About!$D$58,IF($A5="N2O",About!$D$59,1))</f>
        <v>6.4722952247064001</v>
      </c>
      <c r="I5">
        <f>SUMIFS('EPA Export Aggregation'!L:L,'EPA Export Aggregation'!$A:$A,$B5,'EPA Export Aggregation'!$D:$D,$A$1)*IF($A5="CH4",About!$D$58,IF($A5="N2O",About!$D$59,1))</f>
        <v>6.4636134183268004</v>
      </c>
      <c r="J5">
        <f>SUMIFS('EPA Export Aggregation'!M:M,'EPA Export Aggregation'!$A:$A,$B5,'EPA Export Aggregation'!$D:$D,$A$1)*IF($A5="CH4",About!$D$58,IF($A5="N2O",About!$D$59,1))</f>
        <v>6.5822649087998997</v>
      </c>
      <c r="K5">
        <f>SUMIFS('EPA Export Aggregation'!N:N,'EPA Export Aggregation'!$A:$A,$B5,'EPA Export Aggregation'!$D:$D,$A$1)*IF($A5="CH4",About!$D$58,IF($A5="N2O",About!$D$59,1))</f>
        <v>6.7366199493775998</v>
      </c>
      <c r="L5">
        <f>SUMIFS('EPA Export Aggregation'!O:O,'EPA Export Aggregation'!$A:$A,$B5,'EPA Export Aggregation'!$D:$D,$A$1)*IF($A5="CH4",About!$D$58,IF($A5="N2O",About!$D$59,1))</f>
        <v>7.0942990341226002</v>
      </c>
      <c r="M5">
        <f>SUMIFS('EPA Export Aggregation'!P:P,'EPA Export Aggregation'!$A:$A,$B5,'EPA Export Aggregation'!$D:$D,$A$1)*IF($A5="CH4",About!$D$58,IF($A5="N2O",About!$D$59,1))</f>
        <v>7.1303883753872004</v>
      </c>
      <c r="N5">
        <f>SUMIFS('EPA Export Aggregation'!Q:Q,'EPA Export Aggregation'!$A:$A,$B5,'EPA Export Aggregation'!$D:$D,$A$1)*IF($A5="CH4",About!$D$58,IF($A5="N2O",About!$D$59,1))</f>
        <v>7.1569402842952003</v>
      </c>
      <c r="O5">
        <f>SUMIFS('EPA Export Aggregation'!R:R,'EPA Export Aggregation'!$A:$A,$B5,'EPA Export Aggregation'!$D:$D,$A$1)*IF($A5="CH4",About!$D$58,IF($A5="N2O",About!$D$59,1))</f>
        <v>7.2648822997145999</v>
      </c>
      <c r="P5">
        <f>SUMIFS('EPA Export Aggregation'!S:S,'EPA Export Aggregation'!$A:$A,$B5,'EPA Export Aggregation'!$D:$D,$A$1)*IF($A5="CH4",About!$D$58,IF($A5="N2O",About!$D$59,1))</f>
        <v>7.4638084842061003</v>
      </c>
      <c r="Q5">
        <f>SUMIFS('EPA Export Aggregation'!T:T,'EPA Export Aggregation'!$A:$A,$B5,'EPA Export Aggregation'!$D:$D,$A$1)*IF($A5="CH4",About!$D$58,IF($A5="N2O",About!$D$59,1))</f>
        <v>7.5588861901718998</v>
      </c>
      <c r="R5">
        <f>SUMIFS('EPA Export Aggregation'!U:U,'EPA Export Aggregation'!$A:$A,$B5,'EPA Export Aggregation'!$D:$D,$A$1)*IF($A5="CH4",About!$D$58,IF($A5="N2O",About!$D$59,1))</f>
        <v>7.7001192542502004</v>
      </c>
      <c r="S5">
        <f>SUMIFS('EPA Export Aggregation'!V:V,'EPA Export Aggregation'!$A:$A,$B5,'EPA Export Aggregation'!$D:$D,$A$1)*IF($A5="CH4",About!$D$58,IF($A5="N2O",About!$D$59,1))</f>
        <v>7.8074055553676001</v>
      </c>
      <c r="T5">
        <f>SUMIFS('EPA Export Aggregation'!W:W,'EPA Export Aggregation'!$A:$A,$B5,'EPA Export Aggregation'!$D:$D,$A$1)*IF($A5="CH4",About!$D$58,IF($A5="N2O",About!$D$59,1))</f>
        <v>7.8752868360306003</v>
      </c>
      <c r="U5">
        <f>SUMIFS('EPA Export Aggregation'!X:X,'EPA Export Aggregation'!$A:$A,$B5,'EPA Export Aggregation'!$D:$D,$A$1)*IF($A5="CH4",About!$D$58,IF($A5="N2O",About!$D$59,1))</f>
        <v>7.4330513233042996</v>
      </c>
      <c r="V5">
        <f>SUMIFS('EPA Export Aggregation'!Y:Y,'EPA Export Aggregation'!$A:$A,$B5,'EPA Export Aggregation'!$D:$D,$A$1)*IF($A5="CH4",About!$D$58,IF($A5="N2O",About!$D$59,1))</f>
        <v>7.1357312098417003</v>
      </c>
      <c r="W5">
        <f>SUMIFS('EPA Export Aggregation'!Z:Z,'EPA Export Aggregation'!$A:$A,$B5,'EPA Export Aggregation'!$D:$D,$A$1)*IF($A5="CH4",About!$D$58,IF($A5="N2O",About!$D$59,1))</f>
        <v>7.4629935959128</v>
      </c>
      <c r="X5">
        <f>SUMIFS('EPA Export Aggregation'!AA:AA,'EPA Export Aggregation'!$A:$A,$B5,'EPA Export Aggregation'!$D:$D,$A$1)*IF($A5="CH4",About!$D$58,IF($A5="N2O",About!$D$59,1))</f>
        <v>7.444580693811</v>
      </c>
      <c r="Y5">
        <f>SUMIFS('EPA Export Aggregation'!AB:AB,'EPA Export Aggregation'!$A:$A,$B5,'EPA Export Aggregation'!$D:$D,$A$1)*IF($A5="CH4",About!$D$58,IF($A5="N2O",About!$D$59,1))</f>
        <v>7.5847355736396</v>
      </c>
      <c r="Z5">
        <f>SUMIFS('EPA Export Aggregation'!AC:AC,'EPA Export Aggregation'!$A:$A,$B5,'EPA Export Aggregation'!$D:$D,$A$1)*IF($A5="CH4",About!$D$58,IF($A5="N2O",About!$D$59,1))</f>
        <v>7.4830874777854</v>
      </c>
      <c r="AA5">
        <f>SUMIFS('EPA Export Aggregation'!AD:AD,'EPA Export Aggregation'!$A:$A,$B5,'EPA Export Aggregation'!$D:$D,$A$1)*IF($A5="CH4",About!$D$58,IF($A5="N2O",About!$D$59,1))</f>
        <v>7.5772141275719003</v>
      </c>
      <c r="AB5">
        <f>SUMIFS('EPA Export Aggregation'!AE:AE,'EPA Export Aggregation'!$A:$A,$B5,'EPA Export Aggregation'!$D:$D,$A$1)*IF($A5="CH4",About!$D$58,IF($A5="N2O",About!$D$59,1))</f>
        <v>7.4444567019149996</v>
      </c>
      <c r="AC5">
        <f>SUMIFS('EPA Export Aggregation'!AF:AF,'EPA Export Aggregation'!$A:$A,$B5,'EPA Export Aggregation'!$D:$D,$A$1)*IF($A5="CH4",About!$D$58,IF($A5="N2O",About!$D$59,1))</f>
        <v>7.4650183501983003</v>
      </c>
      <c r="AD5">
        <f>SUMIFS('EPA Export Aggregation'!AG:AG,'EPA Export Aggregation'!$A:$A,$B5,'EPA Export Aggregation'!$D:$D,$A$1)*IF($A5="CH4",About!$D$58,IF($A5="N2O",About!$D$59,1))</f>
        <v>7.5188075779636998</v>
      </c>
      <c r="AE5">
        <f>SUMIFS('EPA Export Aggregation'!AH:AH,'EPA Export Aggregation'!$A:$A,$B5,'EPA Export Aggregation'!$D:$D,$A$1)*IF($A5="CH4",About!$D$58,IF($A5="N2O",About!$D$59,1))</f>
        <v>7.6134907160371004</v>
      </c>
      <c r="AF5">
        <f>SUMIFS('EPA Export Aggregation'!AI:AI,'EPA Export Aggregation'!$A:$A,$B5,'EPA Export Aggregation'!$D:$D,$A$1)*IF($A5="CH4",About!$D$58,IF($A5="N2O",About!$D$59,1))</f>
        <v>7.4873244625051996</v>
      </c>
      <c r="AG5">
        <f>SUMIFS('EPA Export Aggregation'!AJ:AJ,'EPA Export Aggregation'!$A:$A,$B5,'EPA Export Aggregation'!$D:$D,$A$1)*IF($A5="CH4",About!$D$58,IF($A5="N2O",About!$D$59,1))</f>
        <v>7.3435061000725996</v>
      </c>
      <c r="AH5">
        <f>SUMIFS('EPA Export Aggregation'!AK:AK,'EPA Export Aggregation'!$A:$A,$B5,'EPA Export Aggregation'!$D:$D,$A$1)*IF($A5="CH4",About!$D$58,IF($A5="N2O",About!$D$59,1))</f>
        <v>7.9473810392155002</v>
      </c>
    </row>
    <row r="6" spans="1:34" x14ac:dyDescent="0.45">
      <c r="A6" s="413" t="s">
        <v>2215</v>
      </c>
      <c r="B6" s="414" t="s">
        <v>4202</v>
      </c>
      <c r="C6">
        <f>SUMIFS('EPA Export Aggregation'!F:F,'EPA Export Aggregation'!$A:$A,$B6,'EPA Export Aggregation'!$D:$D,$A$1)*IF($A6="CH4",About!$D$58,IF($A6="N2O",About!$D$59,1))</f>
        <v>4.2409631803341004</v>
      </c>
      <c r="D6">
        <f>SUMIFS('EPA Export Aggregation'!G:G,'EPA Export Aggregation'!$A:$A,$B6,'EPA Export Aggregation'!$D:$D,$A$1)*IF($A6="CH4",About!$D$58,IF($A6="N2O",About!$D$59,1))</f>
        <v>4.2966687709071998</v>
      </c>
      <c r="E6">
        <f>SUMIFS('EPA Export Aggregation'!H:H,'EPA Export Aggregation'!$A:$A,$B6,'EPA Export Aggregation'!$D:$D,$A$1)*IF($A6="CH4",About!$D$58,IF($A6="N2O",About!$D$59,1))</f>
        <v>4.1410677481844997</v>
      </c>
      <c r="F6">
        <f>SUMIFS('EPA Export Aggregation'!I:I,'EPA Export Aggregation'!$A:$A,$B6,'EPA Export Aggregation'!$D:$D,$A$1)*IF($A6="CH4",About!$D$58,IF($A6="N2O",About!$D$59,1))</f>
        <v>4.4478610567932</v>
      </c>
      <c r="G6">
        <f>SUMIFS('EPA Export Aggregation'!J:J,'EPA Export Aggregation'!$A:$A,$B6,'EPA Export Aggregation'!$D:$D,$A$1)*IF($A6="CH4",About!$D$58,IF($A6="N2O",About!$D$59,1))</f>
        <v>4.6692091807814</v>
      </c>
      <c r="H6">
        <f>SUMIFS('EPA Export Aggregation'!K:K,'EPA Export Aggregation'!$A:$A,$B6,'EPA Export Aggregation'!$D:$D,$A$1)*IF($A6="CH4",About!$D$58,IF($A6="N2O",About!$D$59,1))</f>
        <v>5.1720140196138997</v>
      </c>
      <c r="I6">
        <f>SUMIFS('EPA Export Aggregation'!L:L,'EPA Export Aggregation'!$A:$A,$B6,'EPA Export Aggregation'!$D:$D,$A$1)*IF($A6="CH4",About!$D$58,IF($A6="N2O",About!$D$59,1))</f>
        <v>4.7698968159944997</v>
      </c>
      <c r="J6">
        <f>SUMIFS('EPA Export Aggregation'!M:M,'EPA Export Aggregation'!$A:$A,$B6,'EPA Export Aggregation'!$D:$D,$A$1)*IF($A6="CH4",About!$D$58,IF($A6="N2O",About!$D$59,1))</f>
        <v>4.4296135742688998</v>
      </c>
      <c r="K6">
        <f>SUMIFS('EPA Export Aggregation'!N:N,'EPA Export Aggregation'!$A:$A,$B6,'EPA Export Aggregation'!$D:$D,$A$1)*IF($A6="CH4",About!$D$58,IF($A6="N2O",About!$D$59,1))</f>
        <v>4.6375387466777998</v>
      </c>
      <c r="L6">
        <f>SUMIFS('EPA Export Aggregation'!O:O,'EPA Export Aggregation'!$A:$A,$B6,'EPA Export Aggregation'!$D:$D,$A$1)*IF($A6="CH4",About!$D$58,IF($A6="N2O",About!$D$59,1))</f>
        <v>4.7698668281516996</v>
      </c>
      <c r="M6">
        <f>SUMIFS('EPA Export Aggregation'!P:P,'EPA Export Aggregation'!$A:$A,$B6,'EPA Export Aggregation'!$D:$D,$A$1)*IF($A6="CH4",About!$D$58,IF($A6="N2O",About!$D$59,1))</f>
        <v>4.5502219146591996</v>
      </c>
      <c r="N6">
        <f>SUMIFS('EPA Export Aggregation'!Q:Q,'EPA Export Aggregation'!$A:$A,$B6,'EPA Export Aggregation'!$D:$D,$A$1)*IF($A6="CH4",About!$D$58,IF($A6="N2O",About!$D$59,1))</f>
        <v>3.9769172281535998</v>
      </c>
      <c r="O6">
        <f>SUMIFS('EPA Export Aggregation'!R:R,'EPA Export Aggregation'!$A:$A,$B6,'EPA Export Aggregation'!$D:$D,$A$1)*IF($A6="CH4",About!$D$58,IF($A6="N2O",About!$D$59,1))</f>
        <v>4.4036115630486004</v>
      </c>
      <c r="P6">
        <f>SUMIFS('EPA Export Aggregation'!S:S,'EPA Export Aggregation'!$A:$A,$B6,'EPA Export Aggregation'!$D:$D,$A$1)*IF($A6="CH4",About!$D$58,IF($A6="N2O",About!$D$59,1))</f>
        <v>4.5767406829153003</v>
      </c>
      <c r="Q6">
        <f>SUMIFS('EPA Export Aggregation'!T:T,'EPA Export Aggregation'!$A:$A,$B6,'EPA Export Aggregation'!$D:$D,$A$1)*IF($A6="CH4",About!$D$58,IF($A6="N2O",About!$D$59,1))</f>
        <v>4.9781291170045003</v>
      </c>
      <c r="R6">
        <f>SUMIFS('EPA Export Aggregation'!U:U,'EPA Export Aggregation'!$A:$A,$B6,'EPA Export Aggregation'!$D:$D,$A$1)*IF($A6="CH4",About!$D$58,IF($A6="N2O",About!$D$59,1))</f>
        <v>5.3206447814490003</v>
      </c>
      <c r="S6">
        <f>SUMIFS('EPA Export Aggregation'!V:V,'EPA Export Aggregation'!$A:$A,$B6,'EPA Export Aggregation'!$D:$D,$A$1)*IF($A6="CH4",About!$D$58,IF($A6="N2O",About!$D$59,1))</f>
        <v>6.0372225836286004</v>
      </c>
      <c r="T6">
        <f>SUMIFS('EPA Export Aggregation'!W:W,'EPA Export Aggregation'!$A:$A,$B6,'EPA Export Aggregation'!$D:$D,$A$1)*IF($A6="CH4",About!$D$58,IF($A6="N2O",About!$D$59,1))</f>
        <v>6.6548221131115</v>
      </c>
      <c r="U6">
        <f>SUMIFS('EPA Export Aggregation'!X:X,'EPA Export Aggregation'!$A:$A,$B6,'EPA Export Aggregation'!$D:$D,$A$1)*IF($A6="CH4",About!$D$58,IF($A6="N2O",About!$D$59,1))</f>
        <v>5.9824900991231003</v>
      </c>
      <c r="V6">
        <f>SUMIFS('EPA Export Aggregation'!Y:Y,'EPA Export Aggregation'!$A:$A,$B6,'EPA Export Aggregation'!$D:$D,$A$1)*IF($A6="CH4",About!$D$58,IF($A6="N2O",About!$D$59,1))</f>
        <v>4.9289606137264004</v>
      </c>
      <c r="W6">
        <f>SUMIFS('EPA Export Aggregation'!Z:Z,'EPA Export Aggregation'!$A:$A,$B6,'EPA Export Aggregation'!$D:$D,$A$1)*IF($A6="CH4",About!$D$58,IF($A6="N2O",About!$D$59,1))</f>
        <v>4.0280721793336998</v>
      </c>
      <c r="X6">
        <f>SUMIFS('EPA Export Aggregation'!AA:AA,'EPA Export Aggregation'!$A:$A,$B6,'EPA Export Aggregation'!$D:$D,$A$1)*IF($A6="CH4",About!$D$58,IF($A6="N2O",About!$D$59,1))</f>
        <v>4.1583082796722</v>
      </c>
      <c r="Y6">
        <f>SUMIFS('EPA Export Aggregation'!AB:AB,'EPA Export Aggregation'!$A:$A,$B6,'EPA Export Aggregation'!$D:$D,$A$1)*IF($A6="CH4",About!$D$58,IF($A6="N2O",About!$D$59,1))</f>
        <v>4.4154821834776001</v>
      </c>
      <c r="Z6">
        <f>SUMIFS('EPA Export Aggregation'!AC:AC,'EPA Export Aggregation'!$A:$A,$B6,'EPA Export Aggregation'!$D:$D,$A$1)*IF($A6="CH4",About!$D$58,IF($A6="N2O",About!$D$59,1))</f>
        <v>4.6279209304037998</v>
      </c>
      <c r="AA6">
        <f>SUMIFS('EPA Export Aggregation'!AD:AD,'EPA Export Aggregation'!$A:$A,$B6,'EPA Export Aggregation'!$D:$D,$A$1)*IF($A6="CH4",About!$D$58,IF($A6="N2O",About!$D$59,1))</f>
        <v>4.4326264689509998</v>
      </c>
      <c r="AB6">
        <f>SUMIFS('EPA Export Aggregation'!AE:AE,'EPA Export Aggregation'!$A:$A,$B6,'EPA Export Aggregation'!$D:$D,$A$1)*IF($A6="CH4",About!$D$58,IF($A6="N2O",About!$D$59,1))</f>
        <v>4.2886061792776999</v>
      </c>
      <c r="AC6">
        <f>SUMIFS('EPA Export Aggregation'!AF:AF,'EPA Export Aggregation'!$A:$A,$B6,'EPA Export Aggregation'!$D:$D,$A$1)*IF($A6="CH4",About!$D$58,IF($A6="N2O",About!$D$59,1))</f>
        <v>4.1054921883058997</v>
      </c>
      <c r="AD6">
        <f>SUMIFS('EPA Export Aggregation'!AG:AG,'EPA Export Aggregation'!$A:$A,$B6,'EPA Export Aggregation'!$D:$D,$A$1)*IF($A6="CH4",About!$D$58,IF($A6="N2O",About!$D$59,1))</f>
        <v>4.2707615005562003</v>
      </c>
      <c r="AE6">
        <f>SUMIFS('EPA Export Aggregation'!AH:AH,'EPA Export Aggregation'!$A:$A,$B6,'EPA Export Aggregation'!$D:$D,$A$1)*IF($A6="CH4",About!$D$58,IF($A6="N2O",About!$D$59,1))</f>
        <v>4.3844973444004003</v>
      </c>
      <c r="AF6">
        <f>SUMIFS('EPA Export Aggregation'!AI:AI,'EPA Export Aggregation'!$A:$A,$B6,'EPA Export Aggregation'!$D:$D,$A$1)*IF($A6="CH4",About!$D$58,IF($A6="N2O",About!$D$59,1))</f>
        <v>4.4634213007310999</v>
      </c>
      <c r="AG6">
        <f>SUMIFS('EPA Export Aggregation'!AJ:AJ,'EPA Export Aggregation'!$A:$A,$B6,'EPA Export Aggregation'!$D:$D,$A$1)*IF($A6="CH4",About!$D$58,IF($A6="N2O",About!$D$59,1))</f>
        <v>4.4335715837540999</v>
      </c>
      <c r="AH6">
        <f>SUMIFS('EPA Export Aggregation'!AK:AK,'EPA Export Aggregation'!$A:$A,$B6,'EPA Export Aggregation'!$D:$D,$A$1)*IF($A6="CH4",About!$D$58,IF($A6="N2O",About!$D$59,1))</f>
        <v>4.2124879590882003</v>
      </c>
    </row>
    <row r="7" spans="1:34" x14ac:dyDescent="0.45">
      <c r="A7" s="413" t="s">
        <v>2215</v>
      </c>
      <c r="B7" s="414" t="s">
        <v>4204</v>
      </c>
      <c r="C7">
        <f>SUMIFS('EPA Export Aggregation'!F:F,'EPA Export Aggregation'!$A:$A,$B7,'EPA Export Aggregation'!$D:$D,$A$1)*IF($A7="CH4",About!$D$58,IF($A7="N2O",About!$D$59,1))</f>
        <v>1.2531177888680001</v>
      </c>
      <c r="D7">
        <f>SUMIFS('EPA Export Aggregation'!G:G,'EPA Export Aggregation'!$A:$A,$B7,'EPA Export Aggregation'!$D:$D,$A$1)*IF($A7="CH4",About!$D$58,IF($A7="N2O",About!$D$59,1))</f>
        <v>1.3109524717762999</v>
      </c>
      <c r="E7">
        <f>SUMIFS('EPA Export Aggregation'!H:H,'EPA Export Aggregation'!$A:$A,$B7,'EPA Export Aggregation'!$D:$D,$A$1)*IF($A7="CH4",About!$D$58,IF($A7="N2O",About!$D$59,1))</f>
        <v>1.1282508202616</v>
      </c>
      <c r="F7">
        <f>SUMIFS('EPA Export Aggregation'!I:I,'EPA Export Aggregation'!$A:$A,$B7,'EPA Export Aggregation'!$D:$D,$A$1)*IF($A7="CH4",About!$D$58,IF($A7="N2O",About!$D$59,1))</f>
        <v>1.3252479540271001</v>
      </c>
      <c r="G7">
        <f>SUMIFS('EPA Export Aggregation'!J:J,'EPA Export Aggregation'!$A:$A,$B7,'EPA Export Aggregation'!$D:$D,$A$1)*IF($A7="CH4",About!$D$58,IF($A7="N2O",About!$D$59,1))</f>
        <v>1.2100410854839001</v>
      </c>
      <c r="H7">
        <f>SUMIFS('EPA Export Aggregation'!K:K,'EPA Export Aggregation'!$A:$A,$B7,'EPA Export Aggregation'!$D:$D,$A$1)*IF($A7="CH4",About!$D$58,IF($A7="N2O",About!$D$59,1))</f>
        <v>1.2700343801538001</v>
      </c>
      <c r="I7">
        <f>SUMIFS('EPA Export Aggregation'!L:L,'EPA Export Aggregation'!$A:$A,$B7,'EPA Export Aggregation'!$D:$D,$A$1)*IF($A7="CH4",About!$D$58,IF($A7="N2O",About!$D$59,1))</f>
        <v>1.4612343373856</v>
      </c>
      <c r="J7">
        <f>SUMIFS('EPA Export Aggregation'!M:M,'EPA Export Aggregation'!$A:$A,$B7,'EPA Export Aggregation'!$D:$D,$A$1)*IF($A7="CH4",About!$D$58,IF($A7="N2O",About!$D$59,1))</f>
        <v>1.4656263787471</v>
      </c>
      <c r="K7">
        <f>SUMIFS('EPA Export Aggregation'!N:N,'EPA Export Aggregation'!$A:$A,$B7,'EPA Export Aggregation'!$D:$D,$A$1)*IF($A7="CH4",About!$D$58,IF($A7="N2O",About!$D$59,1))</f>
        <v>1.2176870390679</v>
      </c>
      <c r="L7">
        <f>SUMIFS('EPA Export Aggregation'!O:O,'EPA Export Aggregation'!$A:$A,$B7,'EPA Export Aggregation'!$D:$D,$A$1)*IF($A7="CH4",About!$D$58,IF($A7="N2O",About!$D$59,1))</f>
        <v>1.2344718952702001</v>
      </c>
      <c r="M7">
        <f>SUMIFS('EPA Export Aggregation'!P:P,'EPA Export Aggregation'!$A:$A,$B7,'EPA Export Aggregation'!$D:$D,$A$1)*IF($A7="CH4",About!$D$58,IF($A7="N2O",About!$D$59,1))</f>
        <v>1.3787809722529001</v>
      </c>
      <c r="N7">
        <f>SUMIFS('EPA Export Aggregation'!Q:Q,'EPA Export Aggregation'!$A:$A,$B7,'EPA Export Aggregation'!$D:$D,$A$1)*IF($A7="CH4",About!$D$58,IF($A7="N2O",About!$D$59,1))</f>
        <v>1.3835169006287</v>
      </c>
      <c r="O7">
        <f>SUMIFS('EPA Export Aggregation'!R:R,'EPA Export Aggregation'!$A:$A,$B7,'EPA Export Aggregation'!$D:$D,$A$1)*IF($A7="CH4",About!$D$58,IF($A7="N2O",About!$D$59,1))</f>
        <v>1.4514494237294999</v>
      </c>
      <c r="P7">
        <f>SUMIFS('EPA Export Aggregation'!S:S,'EPA Export Aggregation'!$A:$A,$B7,'EPA Export Aggregation'!$D:$D,$A$1)*IF($A7="CH4",About!$D$58,IF($A7="N2O",About!$D$59,1))</f>
        <v>1.5279193989761</v>
      </c>
      <c r="Q7">
        <f>SUMIFS('EPA Export Aggregation'!T:T,'EPA Export Aggregation'!$A:$A,$B7,'EPA Export Aggregation'!$D:$D,$A$1)*IF($A7="CH4",About!$D$58,IF($A7="N2O",About!$D$59,1))</f>
        <v>1.630984839006</v>
      </c>
      <c r="R7">
        <f>SUMIFS('EPA Export Aggregation'!U:U,'EPA Export Aggregation'!$A:$A,$B7,'EPA Export Aggregation'!$D:$D,$A$1)*IF($A7="CH4",About!$D$58,IF($A7="N2O",About!$D$59,1))</f>
        <v>1.6009121357561</v>
      </c>
      <c r="S7">
        <f>SUMIFS('EPA Export Aggregation'!V:V,'EPA Export Aggregation'!$A:$A,$B7,'EPA Export Aggregation'!$D:$D,$A$1)*IF($A7="CH4",About!$D$58,IF($A7="N2O",About!$D$59,1))</f>
        <v>1.5730168991792</v>
      </c>
      <c r="T7">
        <f>SUMIFS('EPA Export Aggregation'!W:W,'EPA Export Aggregation'!$A:$A,$B7,'EPA Export Aggregation'!$D:$D,$A$1)*IF($A7="CH4",About!$D$58,IF($A7="N2O",About!$D$59,1))</f>
        <v>1.6249833358750001</v>
      </c>
      <c r="U7">
        <f>SUMIFS('EPA Export Aggregation'!X:X,'EPA Export Aggregation'!$A:$A,$B7,'EPA Export Aggregation'!$D:$D,$A$1)*IF($A7="CH4",About!$D$58,IF($A7="N2O",About!$D$59,1))</f>
        <v>1.7926322307475999</v>
      </c>
      <c r="V7">
        <f>SUMIFS('EPA Export Aggregation'!Y:Y,'EPA Export Aggregation'!$A:$A,$B7,'EPA Export Aggregation'!$D:$D,$A$1)*IF($A7="CH4",About!$D$58,IF($A7="N2O",About!$D$59,1))</f>
        <v>1.7852506509777</v>
      </c>
      <c r="W7">
        <f>SUMIFS('EPA Export Aggregation'!Z:Z,'EPA Export Aggregation'!$A:$A,$B7,'EPA Export Aggregation'!$D:$D,$A$1)*IF($A7="CH4",About!$D$58,IF($A7="N2O",About!$D$59,1))</f>
        <v>1.6435518417460999</v>
      </c>
      <c r="X7">
        <f>SUMIFS('EPA Export Aggregation'!AA:AA,'EPA Export Aggregation'!$A:$A,$B7,'EPA Export Aggregation'!$D:$D,$A$1)*IF($A7="CH4",About!$D$58,IF($A7="N2O",About!$D$59,1))</f>
        <v>1.7192158780327</v>
      </c>
      <c r="Y7">
        <f>SUMIFS('EPA Export Aggregation'!AB:AB,'EPA Export Aggregation'!$A:$A,$B7,'EPA Export Aggregation'!$D:$D,$A$1)*IF($A7="CH4",About!$D$58,IF($A7="N2O",About!$D$59,1))</f>
        <v>1.4692993407752999</v>
      </c>
      <c r="Z7">
        <f>SUMIFS('EPA Export Aggregation'!AC:AC,'EPA Export Aggregation'!$A:$A,$B7,'EPA Export Aggregation'!$D:$D,$A$1)*IF($A7="CH4",About!$D$58,IF($A7="N2O",About!$D$59,1))</f>
        <v>1.5603669761021</v>
      </c>
      <c r="AA7">
        <f>SUMIFS('EPA Export Aggregation'!AD:AD,'EPA Export Aggregation'!$A:$A,$B7,'EPA Export Aggregation'!$D:$D,$A$1)*IF($A7="CH4",About!$D$58,IF($A7="N2O",About!$D$59,1))</f>
        <v>1.6241697295605</v>
      </c>
      <c r="AB7">
        <f>SUMIFS('EPA Export Aggregation'!AE:AE,'EPA Export Aggregation'!$A:$A,$B7,'EPA Export Aggregation'!$D:$D,$A$1)*IF($A7="CH4",About!$D$58,IF($A7="N2O",About!$D$59,1))</f>
        <v>1.499185938348</v>
      </c>
      <c r="AC7">
        <f>SUMIFS('EPA Export Aggregation'!AF:AF,'EPA Export Aggregation'!$A:$A,$B7,'EPA Export Aggregation'!$D:$D,$A$1)*IF($A7="CH4",About!$D$58,IF($A7="N2O",About!$D$59,1))</f>
        <v>1.4562235204308001</v>
      </c>
      <c r="AD7">
        <f>SUMIFS('EPA Export Aggregation'!AG:AG,'EPA Export Aggregation'!$A:$A,$B7,'EPA Export Aggregation'!$D:$D,$A$1)*IF($A7="CH4",About!$D$58,IF($A7="N2O",About!$D$59,1))</f>
        <v>1.6567257916592</v>
      </c>
      <c r="AE7">
        <f>SUMIFS('EPA Export Aggregation'!AH:AH,'EPA Export Aggregation'!$A:$A,$B7,'EPA Export Aggregation'!$D:$D,$A$1)*IF($A7="CH4",About!$D$58,IF($A7="N2O",About!$D$59,1))</f>
        <v>1.7006512423927</v>
      </c>
      <c r="AF7">
        <f>SUMIFS('EPA Export Aggregation'!AI:AI,'EPA Export Aggregation'!$A:$A,$B7,'EPA Export Aggregation'!$D:$D,$A$1)*IF($A7="CH4",About!$D$58,IF($A7="N2O",About!$D$59,1))</f>
        <v>1.9492622677517999</v>
      </c>
      <c r="AG7">
        <f>SUMIFS('EPA Export Aggregation'!AJ:AJ,'EPA Export Aggregation'!$A:$A,$B7,'EPA Export Aggregation'!$D:$D,$A$1)*IF($A7="CH4",About!$D$58,IF($A7="N2O",About!$D$59,1))</f>
        <v>1.7833733287049001</v>
      </c>
      <c r="AH7">
        <f>SUMIFS('EPA Export Aggregation'!AK:AK,'EPA Export Aggregation'!$A:$A,$B7,'EPA Export Aggregation'!$D:$D,$A$1)*IF($A7="CH4",About!$D$58,IF($A7="N2O",About!$D$59,1))</f>
        <v>1.6943197360658</v>
      </c>
    </row>
    <row r="8" spans="1:34" x14ac:dyDescent="0.45">
      <c r="A8" s="413" t="s">
        <v>2215</v>
      </c>
      <c r="B8" s="414" t="s">
        <v>4206</v>
      </c>
      <c r="C8">
        <f>SUMIFS('EPA Export Aggregation'!F:F,'EPA Export Aggregation'!$A:$A,$B8,'EPA Export Aggregation'!$D:$D,$A$1)*IF($A8="CH4",About!$D$58,IF($A8="N2O",About!$D$59,1))</f>
        <v>0.90250694893159999</v>
      </c>
      <c r="D8">
        <f>SUMIFS('EPA Export Aggregation'!G:G,'EPA Export Aggregation'!$A:$A,$B8,'EPA Export Aggregation'!$D:$D,$A$1)*IF($A8="CH4",About!$D$58,IF($A8="N2O",About!$D$59,1))</f>
        <v>0.92121873920950004</v>
      </c>
      <c r="E8">
        <f>SUMIFS('EPA Export Aggregation'!H:H,'EPA Export Aggregation'!$A:$A,$B8,'EPA Export Aggregation'!$D:$D,$A$1)*IF($A8="CH4",About!$D$58,IF($A8="N2O",About!$D$59,1))</f>
        <v>0.77588027395000003</v>
      </c>
      <c r="F8">
        <f>SUMIFS('EPA Export Aggregation'!I:I,'EPA Export Aggregation'!$A:$A,$B8,'EPA Export Aggregation'!$D:$D,$A$1)*IF($A8="CH4",About!$D$58,IF($A8="N2O",About!$D$59,1))</f>
        <v>0.86990771356100005</v>
      </c>
      <c r="G8">
        <f>SUMIFS('EPA Export Aggregation'!J:J,'EPA Export Aggregation'!$A:$A,$B8,'EPA Export Aggregation'!$D:$D,$A$1)*IF($A8="CH4",About!$D$58,IF($A8="N2O",About!$D$59,1))</f>
        <v>0.81083383259620001</v>
      </c>
      <c r="H8">
        <f>SUMIFS('EPA Export Aggregation'!K:K,'EPA Export Aggregation'!$A:$A,$B8,'EPA Export Aggregation'!$D:$D,$A$1)*IF($A8="CH4",About!$D$58,IF($A8="N2O",About!$D$59,1))</f>
        <v>0.82889067224500002</v>
      </c>
      <c r="I8">
        <f>SUMIFS('EPA Export Aggregation'!L:L,'EPA Export Aggregation'!$A:$A,$B8,'EPA Export Aggregation'!$D:$D,$A$1)*IF($A8="CH4",About!$D$58,IF($A8="N2O",About!$D$59,1))</f>
        <v>0.94554259391270001</v>
      </c>
      <c r="J8">
        <f>SUMIFS('EPA Export Aggregation'!M:M,'EPA Export Aggregation'!$A:$A,$B8,'EPA Export Aggregation'!$D:$D,$A$1)*IF($A8="CH4",About!$D$58,IF($A8="N2O",About!$D$59,1))</f>
        <v>0.96385649772170001</v>
      </c>
      <c r="K8">
        <f>SUMIFS('EPA Export Aggregation'!N:N,'EPA Export Aggregation'!$A:$A,$B8,'EPA Export Aggregation'!$D:$D,$A$1)*IF($A8="CH4",About!$D$58,IF($A8="N2O",About!$D$59,1))</f>
        <v>0.76894601186949996</v>
      </c>
      <c r="L8">
        <f>SUMIFS('EPA Export Aggregation'!O:O,'EPA Export Aggregation'!$A:$A,$B8,'EPA Export Aggregation'!$D:$D,$A$1)*IF($A8="CH4",About!$D$58,IF($A8="N2O",About!$D$59,1))</f>
        <v>0.73712855902270003</v>
      </c>
      <c r="M8">
        <f>SUMIFS('EPA Export Aggregation'!P:P,'EPA Export Aggregation'!$A:$A,$B8,'EPA Export Aggregation'!$D:$D,$A$1)*IF($A8="CH4",About!$D$58,IF($A8="N2O",About!$D$59,1))</f>
        <v>0.85157427429400001</v>
      </c>
      <c r="N8">
        <f>SUMIFS('EPA Export Aggregation'!Q:Q,'EPA Export Aggregation'!$A:$A,$B8,'EPA Export Aggregation'!$D:$D,$A$1)*IF($A8="CH4",About!$D$58,IF($A8="N2O",About!$D$59,1))</f>
        <v>0.85866661914419995</v>
      </c>
      <c r="O8">
        <f>SUMIFS('EPA Export Aggregation'!R:R,'EPA Export Aggregation'!$A:$A,$B8,'EPA Export Aggregation'!$D:$D,$A$1)*IF($A8="CH4",About!$D$58,IF($A8="N2O",About!$D$59,1))</f>
        <v>0.91306604594389995</v>
      </c>
      <c r="P8">
        <f>SUMIFS('EPA Export Aggregation'!S:S,'EPA Export Aggregation'!$A:$A,$B8,'EPA Export Aggregation'!$D:$D,$A$1)*IF($A8="CH4",About!$D$58,IF($A8="N2O",About!$D$59,1))</f>
        <v>1.0297576823801</v>
      </c>
      <c r="Q8">
        <f>SUMIFS('EPA Export Aggregation'!T:T,'EPA Export Aggregation'!$A:$A,$B8,'EPA Export Aggregation'!$D:$D,$A$1)*IF($A8="CH4",About!$D$58,IF($A8="N2O",About!$D$59,1))</f>
        <v>1.1089419389669</v>
      </c>
      <c r="R8">
        <f>SUMIFS('EPA Export Aggregation'!U:U,'EPA Export Aggregation'!$A:$A,$B8,'EPA Export Aggregation'!$D:$D,$A$1)*IF($A8="CH4",About!$D$58,IF($A8="N2O",About!$D$59,1))</f>
        <v>1.1371057832905</v>
      </c>
      <c r="S8">
        <f>SUMIFS('EPA Export Aggregation'!V:V,'EPA Export Aggregation'!$A:$A,$B8,'EPA Export Aggregation'!$D:$D,$A$1)*IF($A8="CH4",About!$D$58,IF($A8="N2O",About!$D$59,1))</f>
        <v>1.1225823260883001</v>
      </c>
      <c r="T8">
        <f>SUMIFS('EPA Export Aggregation'!W:W,'EPA Export Aggregation'!$A:$A,$B8,'EPA Export Aggregation'!$D:$D,$A$1)*IF($A8="CH4",About!$D$58,IF($A8="N2O",About!$D$59,1))</f>
        <v>0.87877979376469995</v>
      </c>
      <c r="U8">
        <f>SUMIFS('EPA Export Aggregation'!X:X,'EPA Export Aggregation'!$A:$A,$B8,'EPA Export Aggregation'!$D:$D,$A$1)*IF($A8="CH4",About!$D$58,IF($A8="N2O",About!$D$59,1))</f>
        <v>1.0044581969913999</v>
      </c>
      <c r="V8">
        <f>SUMIFS('EPA Export Aggregation'!Y:Y,'EPA Export Aggregation'!$A:$A,$B8,'EPA Export Aggregation'!$D:$D,$A$1)*IF($A8="CH4",About!$D$58,IF($A8="N2O",About!$D$59,1))</f>
        <v>1.4220548784449001</v>
      </c>
      <c r="W8">
        <f>SUMIFS('EPA Export Aggregation'!Z:Z,'EPA Export Aggregation'!$A:$A,$B8,'EPA Export Aggregation'!$D:$D,$A$1)*IF($A8="CH4",About!$D$58,IF($A8="N2O",About!$D$59,1))</f>
        <v>1.2442567255151</v>
      </c>
      <c r="X8">
        <f>SUMIFS('EPA Export Aggregation'!AA:AA,'EPA Export Aggregation'!$A:$A,$B8,'EPA Export Aggregation'!$D:$D,$A$1)*IF($A8="CH4",About!$D$58,IF($A8="N2O",About!$D$59,1))</f>
        <v>1.3658526386869001</v>
      </c>
      <c r="Y8">
        <f>SUMIFS('EPA Export Aggregation'!AB:AB,'EPA Export Aggregation'!$A:$A,$B8,'EPA Export Aggregation'!$D:$D,$A$1)*IF($A8="CH4",About!$D$58,IF($A8="N2O",About!$D$59,1))</f>
        <v>1.1972398774738999</v>
      </c>
      <c r="Z8">
        <f>SUMIFS('EPA Export Aggregation'!AC:AC,'EPA Export Aggregation'!$A:$A,$B8,'EPA Export Aggregation'!$D:$D,$A$1)*IF($A8="CH4",About!$D$58,IF($A8="N2O",About!$D$59,1))</f>
        <v>1.2812167004195001</v>
      </c>
      <c r="AA8">
        <f>SUMIFS('EPA Export Aggregation'!AD:AD,'EPA Export Aggregation'!$A:$A,$B8,'EPA Export Aggregation'!$D:$D,$A$1)*IF($A8="CH4",About!$D$58,IF($A8="N2O",About!$D$59,1))</f>
        <v>1.3089714735160001</v>
      </c>
      <c r="AB8">
        <f>SUMIFS('EPA Export Aggregation'!AE:AE,'EPA Export Aggregation'!$A:$A,$B8,'EPA Export Aggregation'!$D:$D,$A$1)*IF($A8="CH4",About!$D$58,IF($A8="N2O",About!$D$59,1))</f>
        <v>1.2502810362787999</v>
      </c>
      <c r="AC8">
        <f>SUMIFS('EPA Export Aggregation'!AF:AF,'EPA Export Aggregation'!$A:$A,$B8,'EPA Export Aggregation'!$D:$D,$A$1)*IF($A8="CH4",About!$D$58,IF($A8="N2O",About!$D$59,1))</f>
        <v>1.3744503815011</v>
      </c>
      <c r="AD8">
        <f>SUMIFS('EPA Export Aggregation'!AG:AG,'EPA Export Aggregation'!$A:$A,$B8,'EPA Export Aggregation'!$D:$D,$A$1)*IF($A8="CH4",About!$D$58,IF($A8="N2O",About!$D$59,1))</f>
        <v>1.4744756438646001</v>
      </c>
      <c r="AE8">
        <f>SUMIFS('EPA Export Aggregation'!AH:AH,'EPA Export Aggregation'!$A:$A,$B8,'EPA Export Aggregation'!$D:$D,$A$1)*IF($A8="CH4",About!$D$58,IF($A8="N2O",About!$D$59,1))</f>
        <v>1.6790457802519001</v>
      </c>
      <c r="AF8">
        <f>SUMIFS('EPA Export Aggregation'!AI:AI,'EPA Export Aggregation'!$A:$A,$B8,'EPA Export Aggregation'!$D:$D,$A$1)*IF($A8="CH4",About!$D$58,IF($A8="N2O",About!$D$59,1))</f>
        <v>1.7322449595942</v>
      </c>
      <c r="AG8">
        <f>SUMIFS('EPA Export Aggregation'!AJ:AJ,'EPA Export Aggregation'!$A:$A,$B8,'EPA Export Aggregation'!$D:$D,$A$1)*IF($A8="CH4",About!$D$58,IF($A8="N2O",About!$D$59,1))</f>
        <v>1.6635932725781</v>
      </c>
      <c r="AH8">
        <f>SUMIFS('EPA Export Aggregation'!AK:AK,'EPA Export Aggregation'!$A:$A,$B8,'EPA Export Aggregation'!$D:$D,$A$1)*IF($A8="CH4",About!$D$58,IF($A8="N2O",About!$D$59,1))</f>
        <v>1.5999113134575</v>
      </c>
    </row>
    <row r="9" spans="1:34" x14ac:dyDescent="0.45">
      <c r="A9" s="413" t="s">
        <v>2215</v>
      </c>
      <c r="B9" s="414" t="s">
        <v>4216</v>
      </c>
      <c r="C9">
        <f>SUMIFS('EPA Export Aggregation'!F:F,'EPA Export Aggregation'!$A:$A,$B9,'EPA Export Aggregation'!$D:$D,$A$1)*IF($A9="CH4",About!$D$58,IF($A9="N2O",About!$D$59,1))</f>
        <v>0.2081506365294</v>
      </c>
      <c r="D9">
        <f>SUMIFS('EPA Export Aggregation'!G:G,'EPA Export Aggregation'!$A:$A,$B9,'EPA Export Aggregation'!$D:$D,$A$1)*IF($A9="CH4",About!$D$58,IF($A9="N2O",About!$D$59,1))</f>
        <v>0.1392910795067</v>
      </c>
      <c r="E9">
        <f>SUMIFS('EPA Export Aggregation'!H:H,'EPA Export Aggregation'!$A:$A,$B9,'EPA Export Aggregation'!$D:$D,$A$1)*IF($A9="CH4",About!$D$58,IF($A9="N2O",About!$D$59,1))</f>
        <v>0.22169422741</v>
      </c>
      <c r="F9">
        <f>SUMIFS('EPA Export Aggregation'!I:I,'EPA Export Aggregation'!$A:$A,$B9,'EPA Export Aggregation'!$D:$D,$A$1)*IF($A9="CH4",About!$D$58,IF($A9="N2O",About!$D$59,1))</f>
        <v>0.24905947316669999</v>
      </c>
      <c r="G9">
        <f>SUMIFS('EPA Export Aggregation'!J:J,'EPA Export Aggregation'!$A:$A,$B9,'EPA Export Aggregation'!$D:$D,$A$1)*IF($A9="CH4",About!$D$58,IF($A9="N2O",About!$D$59,1))</f>
        <v>0.1931926595081</v>
      </c>
      <c r="H9">
        <f>SUMIFS('EPA Export Aggregation'!K:K,'EPA Export Aggregation'!$A:$A,$B9,'EPA Export Aggregation'!$D:$D,$A$1)*IF($A9="CH4",About!$D$58,IF($A9="N2O",About!$D$59,1))</f>
        <v>0.18183885360070001</v>
      </c>
      <c r="I9">
        <f>SUMIFS('EPA Export Aggregation'!L:L,'EPA Export Aggregation'!$A:$A,$B9,'EPA Export Aggregation'!$D:$D,$A$1)*IF($A9="CH4",About!$D$58,IF($A9="N2O",About!$D$59,1))</f>
        <v>0.21154866782849999</v>
      </c>
      <c r="J9">
        <f>SUMIFS('EPA Export Aggregation'!M:M,'EPA Export Aggregation'!$A:$A,$B9,'EPA Export Aggregation'!$D:$D,$A$1)*IF($A9="CH4",About!$D$58,IF($A9="N2O",About!$D$59,1))</f>
        <v>0.1190959221512</v>
      </c>
      <c r="K9">
        <f>SUMIFS('EPA Export Aggregation'!N:N,'EPA Export Aggregation'!$A:$A,$B9,'EPA Export Aggregation'!$D:$D,$A$1)*IF($A9="CH4",About!$D$58,IF($A9="N2O",About!$D$59,1))</f>
        <v>0.20473523227420001</v>
      </c>
      <c r="L9">
        <f>SUMIFS('EPA Export Aggregation'!O:O,'EPA Export Aggregation'!$A:$A,$B9,'EPA Export Aggregation'!$D:$D,$A$1)*IF($A9="CH4",About!$D$58,IF($A9="N2O",About!$D$59,1))</f>
        <v>0.31961795520320002</v>
      </c>
      <c r="M9">
        <f>SUMIFS('EPA Export Aggregation'!P:P,'EPA Export Aggregation'!$A:$A,$B9,'EPA Export Aggregation'!$D:$D,$A$1)*IF($A9="CH4",About!$D$58,IF($A9="N2O",About!$D$59,1))</f>
        <v>0.1439103742601</v>
      </c>
      <c r="N9">
        <f>SUMIFS('EPA Export Aggregation'!Q:Q,'EPA Export Aggregation'!$A:$A,$B9,'EPA Export Aggregation'!$D:$D,$A$1)*IF($A9="CH4",About!$D$58,IF($A9="N2O",About!$D$59,1))</f>
        <v>0.17507575039430001</v>
      </c>
      <c r="O9">
        <f>SUMIFS('EPA Export Aggregation'!R:R,'EPA Export Aggregation'!$A:$A,$B9,'EPA Export Aggregation'!$D:$D,$A$1)*IF($A9="CH4",About!$D$58,IF($A9="N2O",About!$D$59,1))</f>
        <v>0.20522896129439999</v>
      </c>
      <c r="P9">
        <f>SUMIFS('EPA Export Aggregation'!S:S,'EPA Export Aggregation'!$A:$A,$B9,'EPA Export Aggregation'!$D:$D,$A$1)*IF($A9="CH4",About!$D$58,IF($A9="N2O",About!$D$59,1))</f>
        <v>0.1570265803948</v>
      </c>
      <c r="Q9">
        <f>SUMIFS('EPA Export Aggregation'!T:T,'EPA Export Aggregation'!$A:$A,$B9,'EPA Export Aggregation'!$D:$D,$A$1)*IF($A9="CH4",About!$D$58,IF($A9="N2O",About!$D$59,1))</f>
        <v>0.22581851340549999</v>
      </c>
      <c r="R9">
        <f>SUMIFS('EPA Export Aggregation'!U:U,'EPA Export Aggregation'!$A:$A,$B9,'EPA Export Aggregation'!$D:$D,$A$1)*IF($A9="CH4",About!$D$58,IF($A9="N2O",About!$D$59,1))</f>
        <v>0.2175981962478</v>
      </c>
      <c r="S9">
        <f>SUMIFS('EPA Export Aggregation'!V:V,'EPA Export Aggregation'!$A:$A,$B9,'EPA Export Aggregation'!$D:$D,$A$1)*IF($A9="CH4",About!$D$58,IF($A9="N2O",About!$D$59,1))</f>
        <v>0.2419756354799</v>
      </c>
      <c r="T9">
        <f>SUMIFS('EPA Export Aggregation'!W:W,'EPA Export Aggregation'!$A:$A,$B9,'EPA Export Aggregation'!$D:$D,$A$1)*IF($A9="CH4",About!$D$58,IF($A9="N2O",About!$D$59,1))</f>
        <v>0.30515752060279999</v>
      </c>
      <c r="U9">
        <f>SUMIFS('EPA Export Aggregation'!X:X,'EPA Export Aggregation'!$A:$A,$B9,'EPA Export Aggregation'!$D:$D,$A$1)*IF($A9="CH4",About!$D$58,IF($A9="N2O",About!$D$59,1))</f>
        <v>0.3039076286063</v>
      </c>
      <c r="V9">
        <f>SUMIFS('EPA Export Aggregation'!Y:Y,'EPA Export Aggregation'!$A:$A,$B9,'EPA Export Aggregation'!$D:$D,$A$1)*IF($A9="CH4",About!$D$58,IF($A9="N2O",About!$D$59,1))</f>
        <v>0.2050028300334</v>
      </c>
      <c r="W9">
        <f>SUMIFS('EPA Export Aggregation'!Z:Z,'EPA Export Aggregation'!$A:$A,$B9,'EPA Export Aggregation'!$D:$D,$A$1)*IF($A9="CH4",About!$D$58,IF($A9="N2O",About!$D$59,1))</f>
        <v>0.12970926334730001</v>
      </c>
      <c r="X9">
        <f>SUMIFS('EPA Export Aggregation'!AA:AA,'EPA Export Aggregation'!$A:$A,$B9,'EPA Export Aggregation'!$D:$D,$A$1)*IF($A9="CH4",About!$D$58,IF($A9="N2O",About!$D$59,1))</f>
        <v>0.13410553198790001</v>
      </c>
      <c r="Y9">
        <f>SUMIFS('EPA Export Aggregation'!AB:AB,'EPA Export Aggregation'!$A:$A,$B9,'EPA Export Aggregation'!$D:$D,$A$1)*IF($A9="CH4",About!$D$58,IF($A9="N2O",About!$D$59,1))</f>
        <v>0.1204065793279</v>
      </c>
      <c r="Z9">
        <f>SUMIFS('EPA Export Aggregation'!AC:AC,'EPA Export Aggregation'!$A:$A,$B9,'EPA Export Aggregation'!$D:$D,$A$1)*IF($A9="CH4",About!$D$58,IF($A9="N2O",About!$D$59,1))</f>
        <v>0.13009199665250001</v>
      </c>
      <c r="AA9">
        <f>SUMIFS('EPA Export Aggregation'!AD:AD,'EPA Export Aggregation'!$A:$A,$B9,'EPA Export Aggregation'!$D:$D,$A$1)*IF($A9="CH4",About!$D$58,IF($A9="N2O",About!$D$59,1))</f>
        <v>0.1304348893958</v>
      </c>
      <c r="AB9">
        <f>SUMIFS('EPA Export Aggregation'!AE:AE,'EPA Export Aggregation'!$A:$A,$B9,'EPA Export Aggregation'!$D:$D,$A$1)*IF($A9="CH4",About!$D$58,IF($A9="N2O",About!$D$59,1))</f>
        <v>0.13827725377880001</v>
      </c>
      <c r="AC9">
        <f>SUMIFS('EPA Export Aggregation'!AF:AF,'EPA Export Aggregation'!$A:$A,$B9,'EPA Export Aggregation'!$D:$D,$A$1)*IF($A9="CH4",About!$D$58,IF($A9="N2O",About!$D$59,1))</f>
        <v>0.12321926766459999</v>
      </c>
      <c r="AD9">
        <f>SUMIFS('EPA Export Aggregation'!AG:AG,'EPA Export Aggregation'!$A:$A,$B9,'EPA Export Aggregation'!$D:$D,$A$1)*IF($A9="CH4",About!$D$58,IF($A9="N2O",About!$D$59,1))</f>
        <v>0.12574408482069999</v>
      </c>
      <c r="AE9">
        <f>SUMIFS('EPA Export Aggregation'!AH:AH,'EPA Export Aggregation'!$A:$A,$B9,'EPA Export Aggregation'!$D:$D,$A$1)*IF($A9="CH4",About!$D$58,IF($A9="N2O",About!$D$59,1))</f>
        <v>0.12717577397499999</v>
      </c>
      <c r="AF9">
        <f>SUMIFS('EPA Export Aggregation'!AI:AI,'EPA Export Aggregation'!$A:$A,$B9,'EPA Export Aggregation'!$D:$D,$A$1)*IF($A9="CH4",About!$D$58,IF($A9="N2O",About!$D$59,1))</f>
        <v>0.12584768298810001</v>
      </c>
      <c r="AG9">
        <f>SUMIFS('EPA Export Aggregation'!AJ:AJ,'EPA Export Aggregation'!$A:$A,$B9,'EPA Export Aggregation'!$D:$D,$A$1)*IF($A9="CH4",About!$D$58,IF($A9="N2O",About!$D$59,1))</f>
        <v>0.11668126955499999</v>
      </c>
      <c r="AH9">
        <f>SUMIFS('EPA Export Aggregation'!AK:AK,'EPA Export Aggregation'!$A:$A,$B9,'EPA Export Aggregation'!$D:$D,$A$1)*IF($A9="CH4",About!$D$58,IF($A9="N2O",About!$D$59,1))</f>
        <v>0.12751795134460001</v>
      </c>
    </row>
    <row r="10" spans="1:34" x14ac:dyDescent="0.45">
      <c r="A10" s="413" t="s">
        <v>2215</v>
      </c>
      <c r="B10" s="414" t="s">
        <v>4225</v>
      </c>
      <c r="C10">
        <f>SUMIFS('EPA Export Aggregation'!F:F,'EPA Export Aggregation'!$A:$A,$B10,'EPA Export Aggregation'!$D:$D,$A$1)*IF($A10="CH4",About!$D$58,IF($A10="N2O",About!$D$59,1))</f>
        <v>0.12851416871679999</v>
      </c>
      <c r="D10">
        <f>SUMIFS('EPA Export Aggregation'!G:G,'EPA Export Aggregation'!$A:$A,$B10,'EPA Export Aggregation'!$D:$D,$A$1)*IF($A10="CH4",About!$D$58,IF($A10="N2O",About!$D$59,1))</f>
        <v>0.12541641754909999</v>
      </c>
      <c r="E10">
        <f>SUMIFS('EPA Export Aggregation'!H:H,'EPA Export Aggregation'!$A:$A,$B10,'EPA Export Aggregation'!$D:$D,$A$1)*IF($A10="CH4",About!$D$58,IF($A10="N2O",About!$D$59,1))</f>
        <v>0.13151746927479999</v>
      </c>
      <c r="F10">
        <f>SUMIFS('EPA Export Aggregation'!I:I,'EPA Export Aggregation'!$A:$A,$B10,'EPA Export Aggregation'!$D:$D,$A$1)*IF($A10="CH4",About!$D$58,IF($A10="N2O",About!$D$59,1))</f>
        <v>0.1229379688106</v>
      </c>
      <c r="G10">
        <f>SUMIFS('EPA Export Aggregation'!J:J,'EPA Export Aggregation'!$A:$A,$B10,'EPA Export Aggregation'!$D:$D,$A$1)*IF($A10="CH4",About!$D$58,IF($A10="N2O",About!$D$59,1))</f>
        <v>0.1191487854242</v>
      </c>
      <c r="H10">
        <f>SUMIFS('EPA Export Aggregation'!K:K,'EPA Export Aggregation'!$A:$A,$B10,'EPA Export Aggregation'!$D:$D,$A$1)*IF($A10="CH4",About!$D$58,IF($A10="N2O",About!$D$59,1))</f>
        <v>0.10964173963319999</v>
      </c>
      <c r="I10">
        <f>SUMIFS('EPA Export Aggregation'!L:L,'EPA Export Aggregation'!$A:$A,$B10,'EPA Export Aggregation'!$D:$D,$A$1)*IF($A10="CH4",About!$D$58,IF($A10="N2O",About!$D$59,1))</f>
        <v>0.1028341389184</v>
      </c>
      <c r="J10">
        <f>SUMIFS('EPA Export Aggregation'!M:M,'EPA Export Aggregation'!$A:$A,$B10,'EPA Export Aggregation'!$D:$D,$A$1)*IF($A10="CH4",About!$D$58,IF($A10="N2O",About!$D$59,1))</f>
        <v>0.1174024694119</v>
      </c>
      <c r="K10">
        <f>SUMIFS('EPA Export Aggregation'!N:N,'EPA Export Aggregation'!$A:$A,$B10,'EPA Export Aggregation'!$D:$D,$A$1)*IF($A10="CH4",About!$D$58,IF($A10="N2O",About!$D$59,1))</f>
        <v>0.1204207512833</v>
      </c>
      <c r="L10">
        <f>SUMIFS('EPA Export Aggregation'!O:O,'EPA Export Aggregation'!$A:$A,$B10,'EPA Export Aggregation'!$D:$D,$A$1)*IF($A10="CH4",About!$D$58,IF($A10="N2O",About!$D$59,1))</f>
        <v>0.13266253485580001</v>
      </c>
      <c r="M10">
        <f>SUMIFS('EPA Export Aggregation'!P:P,'EPA Export Aggregation'!$A:$A,$B10,'EPA Export Aggregation'!$D:$D,$A$1)*IF($A10="CH4",About!$D$58,IF($A10="N2O",About!$D$59,1))</f>
        <v>0.1432262784577</v>
      </c>
      <c r="N10">
        <f>SUMIFS('EPA Export Aggregation'!Q:Q,'EPA Export Aggregation'!$A:$A,$B10,'EPA Export Aggregation'!$D:$D,$A$1)*IF($A10="CH4",About!$D$58,IF($A10="N2O",About!$D$59,1))</f>
        <v>0.15709270187130001</v>
      </c>
      <c r="O10">
        <f>SUMIFS('EPA Export Aggregation'!R:R,'EPA Export Aggregation'!$A:$A,$B10,'EPA Export Aggregation'!$D:$D,$A$1)*IF($A10="CH4",About!$D$58,IF($A10="N2O",About!$D$59,1))</f>
        <v>0.17855359894709999</v>
      </c>
      <c r="P10">
        <f>SUMIFS('EPA Export Aggregation'!S:S,'EPA Export Aggregation'!$A:$A,$B10,'EPA Export Aggregation'!$D:$D,$A$1)*IF($A10="CH4",About!$D$58,IF($A10="N2O",About!$D$59,1))</f>
        <v>0.18714532032049999</v>
      </c>
      <c r="Q10">
        <f>SUMIFS('EPA Export Aggregation'!T:T,'EPA Export Aggregation'!$A:$A,$B10,'EPA Export Aggregation'!$D:$D,$A$1)*IF($A10="CH4",About!$D$58,IF($A10="N2O",About!$D$59,1))</f>
        <v>0.19702964479990001</v>
      </c>
      <c r="R10">
        <f>SUMIFS('EPA Export Aggregation'!U:U,'EPA Export Aggregation'!$A:$A,$B10,'EPA Export Aggregation'!$D:$D,$A$1)*IF($A10="CH4",About!$D$58,IF($A10="N2O",About!$D$59,1))</f>
        <v>0.21729773774700001</v>
      </c>
      <c r="S10">
        <f>SUMIFS('EPA Export Aggregation'!V:V,'EPA Export Aggregation'!$A:$A,$B10,'EPA Export Aggregation'!$D:$D,$A$1)*IF($A10="CH4",About!$D$58,IF($A10="N2O",About!$D$59,1))</f>
        <v>0.20867772361180001</v>
      </c>
      <c r="T10">
        <f>SUMIFS('EPA Export Aggregation'!W:W,'EPA Export Aggregation'!$A:$A,$B10,'EPA Export Aggregation'!$D:$D,$A$1)*IF($A10="CH4",About!$D$58,IF($A10="N2O",About!$D$59,1))</f>
        <v>0.20655642464939999</v>
      </c>
      <c r="U10">
        <f>SUMIFS('EPA Export Aggregation'!X:X,'EPA Export Aggregation'!$A:$A,$B10,'EPA Export Aggregation'!$D:$D,$A$1)*IF($A10="CH4",About!$D$58,IF($A10="N2O",About!$D$59,1))</f>
        <v>0.16980641009620001</v>
      </c>
      <c r="V10">
        <f>SUMIFS('EPA Export Aggregation'!Y:Y,'EPA Export Aggregation'!$A:$A,$B10,'EPA Export Aggregation'!$D:$D,$A$1)*IF($A10="CH4",About!$D$58,IF($A10="N2O",About!$D$59,1))</f>
        <v>0.1272223166783</v>
      </c>
      <c r="W10">
        <f>SUMIFS('EPA Export Aggregation'!Z:Z,'EPA Export Aggregation'!$A:$A,$B10,'EPA Export Aggregation'!$D:$D,$A$1)*IF($A10="CH4",About!$D$58,IF($A10="N2O",About!$D$59,1))</f>
        <v>0.13551530712150001</v>
      </c>
      <c r="X10">
        <f>SUMIFS('EPA Export Aggregation'!AA:AA,'EPA Export Aggregation'!$A:$A,$B10,'EPA Export Aggregation'!$D:$D,$A$1)*IF($A10="CH4",About!$D$58,IF($A10="N2O",About!$D$59,1))</f>
        <v>9.3113689521899995E-2</v>
      </c>
      <c r="Y10">
        <f>SUMIFS('EPA Export Aggregation'!AB:AB,'EPA Export Aggregation'!$A:$A,$B10,'EPA Export Aggregation'!$D:$D,$A$1)*IF($A10="CH4",About!$D$58,IF($A10="N2O",About!$D$59,1))</f>
        <v>7.0009959411399994E-2</v>
      </c>
      <c r="Z10">
        <f>SUMIFS('EPA Export Aggregation'!AC:AC,'EPA Export Aggregation'!$A:$A,$B10,'EPA Export Aggregation'!$D:$D,$A$1)*IF($A10="CH4",About!$D$58,IF($A10="N2O",About!$D$59,1))</f>
        <v>6.9273467298800004E-2</v>
      </c>
      <c r="AA10">
        <f>SUMIFS('EPA Export Aggregation'!AD:AD,'EPA Export Aggregation'!$A:$A,$B10,'EPA Export Aggregation'!$D:$D,$A$1)*IF($A10="CH4",About!$D$58,IF($A10="N2O",About!$D$59,1))</f>
        <v>6.8438292663699996E-2</v>
      </c>
      <c r="AB10">
        <f>SUMIFS('EPA Export Aggregation'!AE:AE,'EPA Export Aggregation'!$A:$A,$B10,'EPA Export Aggregation'!$D:$D,$A$1)*IF($A10="CH4",About!$D$58,IF($A10="N2O",About!$D$59,1))</f>
        <v>5.3206067254599997E-2</v>
      </c>
      <c r="AC10">
        <f>SUMIFS('EPA Export Aggregation'!AF:AF,'EPA Export Aggregation'!$A:$A,$B10,'EPA Export Aggregation'!$D:$D,$A$1)*IF($A10="CH4",About!$D$58,IF($A10="N2O",About!$D$59,1))</f>
        <v>5.3723637506499999E-2</v>
      </c>
      <c r="AD10">
        <f>SUMIFS('EPA Export Aggregation'!AG:AG,'EPA Export Aggregation'!$A:$A,$B10,'EPA Export Aggregation'!$D:$D,$A$1)*IF($A10="CH4",About!$D$58,IF($A10="N2O",About!$D$59,1))</f>
        <v>7.8448630082099999E-2</v>
      </c>
      <c r="AE10">
        <f>SUMIFS('EPA Export Aggregation'!AH:AH,'EPA Export Aggregation'!$A:$A,$B10,'EPA Export Aggregation'!$D:$D,$A$1)*IF($A10="CH4",About!$D$58,IF($A10="N2O",About!$D$59,1))</f>
        <v>6.6076132711400004E-2</v>
      </c>
      <c r="AF10">
        <f>SUMIFS('EPA Export Aggregation'!AI:AI,'EPA Export Aggregation'!$A:$A,$B10,'EPA Export Aggregation'!$D:$D,$A$1)*IF($A10="CH4",About!$D$58,IF($A10="N2O",About!$D$59,1))</f>
        <v>7.2684471293600006E-2</v>
      </c>
      <c r="AG10">
        <f>SUMIFS('EPA Export Aggregation'!AJ:AJ,'EPA Export Aggregation'!$A:$A,$B10,'EPA Export Aggregation'!$D:$D,$A$1)*IF($A10="CH4",About!$D$58,IF($A10="N2O",About!$D$59,1))</f>
        <v>7.7409725509700003E-2</v>
      </c>
      <c r="AH10">
        <f>SUMIFS('EPA Export Aggregation'!AK:AK,'EPA Export Aggregation'!$A:$A,$B10,'EPA Export Aggregation'!$D:$D,$A$1)*IF($A10="CH4",About!$D$58,IF($A10="N2O",About!$D$59,1))</f>
        <v>6.8204133520400001E-2</v>
      </c>
    </row>
    <row r="11" spans="1:34" x14ac:dyDescent="0.45">
      <c r="A11" s="413" t="s">
        <v>2215</v>
      </c>
      <c r="B11" s="414" t="s">
        <v>4220</v>
      </c>
      <c r="C11">
        <f>SUMIFS('EPA Export Aggregation'!F:F,'EPA Export Aggregation'!$A:$A,$B11,'EPA Export Aggregation'!$D:$D,$A$1)*IF($A11="CH4",About!$D$58,IF($A11="N2O",About!$D$59,1))</f>
        <v>0.27086805443860001</v>
      </c>
      <c r="D11">
        <f>SUMIFS('EPA Export Aggregation'!G:G,'EPA Export Aggregation'!$A:$A,$B11,'EPA Export Aggregation'!$D:$D,$A$1)*IF($A11="CH4",About!$D$58,IF($A11="N2O",About!$D$59,1))</f>
        <v>0.30759518440419997</v>
      </c>
      <c r="E11">
        <f>SUMIFS('EPA Export Aggregation'!H:H,'EPA Export Aggregation'!$A:$A,$B11,'EPA Export Aggregation'!$D:$D,$A$1)*IF($A11="CH4",About!$D$58,IF($A11="N2O",About!$D$59,1))</f>
        <v>0.2707759867349</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0.23424107873280001</v>
      </c>
      <c r="X11">
        <f>SUMIFS('EPA Export Aggregation'!AA:AA,'EPA Export Aggregation'!$A:$A,$B11,'EPA Export Aggregation'!$D:$D,$A$1)*IF($A11="CH4",About!$D$58,IF($A11="N2O",About!$D$59,1))</f>
        <v>0.269514783092</v>
      </c>
      <c r="Y11">
        <f>SUMIFS('EPA Export Aggregation'!AB:AB,'EPA Export Aggregation'!$A:$A,$B11,'EPA Export Aggregation'!$D:$D,$A$1)*IF($A11="CH4",About!$D$58,IF($A11="N2O",About!$D$59,1))</f>
        <v>0.34074950308250002</v>
      </c>
      <c r="Z11">
        <f>SUMIFS('EPA Export Aggregation'!AC:AC,'EPA Export Aggregation'!$A:$A,$B11,'EPA Export Aggregation'!$D:$D,$A$1)*IF($A11="CH4",About!$D$58,IF($A11="N2O",About!$D$59,1))</f>
        <v>0.34522733781670001</v>
      </c>
      <c r="AA11">
        <f>SUMIFS('EPA Export Aggregation'!AD:AD,'EPA Export Aggregation'!$A:$A,$B11,'EPA Export Aggregation'!$D:$D,$A$1)*IF($A11="CH4",About!$D$58,IF($A11="N2O",About!$D$59,1))</f>
        <v>0.34086264669639998</v>
      </c>
      <c r="AB11">
        <f>SUMIFS('EPA Export Aggregation'!AE:AE,'EPA Export Aggregation'!$A:$A,$B11,'EPA Export Aggregation'!$D:$D,$A$1)*IF($A11="CH4",About!$D$58,IF($A11="N2O",About!$D$59,1))</f>
        <v>0.37512112534289999</v>
      </c>
      <c r="AC11">
        <f>SUMIFS('EPA Export Aggregation'!AF:AF,'EPA Export Aggregation'!$A:$A,$B11,'EPA Export Aggregation'!$D:$D,$A$1)*IF($A11="CH4",About!$D$58,IF($A11="N2O",About!$D$59,1))</f>
        <v>0.36340983857199999</v>
      </c>
      <c r="AD11">
        <f>SUMIFS('EPA Export Aggregation'!AG:AG,'EPA Export Aggregation'!$A:$A,$B11,'EPA Export Aggregation'!$D:$D,$A$1)*IF($A11="CH4",About!$D$58,IF($A11="N2O",About!$D$59,1))</f>
        <v>0.33046898124680002</v>
      </c>
      <c r="AE11">
        <f>SUMIFS('EPA Export Aggregation'!AH:AH,'EPA Export Aggregation'!$A:$A,$B11,'EPA Export Aggregation'!$D:$D,$A$1)*IF($A11="CH4",About!$D$58,IF($A11="N2O",About!$D$59,1))</f>
        <v>0.34876105617219999</v>
      </c>
      <c r="AF11">
        <f>SUMIFS('EPA Export Aggregation'!AI:AI,'EPA Export Aggregation'!$A:$A,$B11,'EPA Export Aggregation'!$D:$D,$A$1)*IF($A11="CH4",About!$D$58,IF($A11="N2O",About!$D$59,1))</f>
        <v>0.35164909121069998</v>
      </c>
      <c r="AG11">
        <f>SUMIFS('EPA Export Aggregation'!AJ:AJ,'EPA Export Aggregation'!$A:$A,$B11,'EPA Export Aggregation'!$D:$D,$A$1)*IF($A11="CH4",About!$D$58,IF($A11="N2O",About!$D$59,1))</f>
        <v>0.34952572151880001</v>
      </c>
      <c r="AH11">
        <f>SUMIFS('EPA Export Aggregation'!AK:AK,'EPA Export Aggregation'!$A:$A,$B11,'EPA Export Aggregation'!$D:$D,$A$1)*IF($A11="CH4",About!$D$58,IF($A11="N2O",About!$D$59,1))</f>
        <v>0.3714572317564</v>
      </c>
    </row>
    <row r="12" spans="1:34" x14ac:dyDescent="0.45">
      <c r="A12" s="413" t="s">
        <v>2215</v>
      </c>
      <c r="B12" s="414" t="s">
        <v>4231</v>
      </c>
      <c r="C12">
        <f>SUMIFS('EPA Export Aggregation'!F:F,'EPA Export Aggregation'!$A:$A,$B12,'EPA Export Aggregation'!$D:$D,$A$1)*IF($A12="CH4",About!$D$58,IF($A12="N2O",About!$D$59,1))</f>
        <v>0.19498926715270001</v>
      </c>
      <c r="D12">
        <f>SUMIFS('EPA Export Aggregation'!G:G,'EPA Export Aggregation'!$A:$A,$B12,'EPA Export Aggregation'!$D:$D,$A$1)*IF($A12="CH4",About!$D$58,IF($A12="N2O",About!$D$59,1))</f>
        <v>0.1934637167346</v>
      </c>
      <c r="E12">
        <f>SUMIFS('EPA Export Aggregation'!H:H,'EPA Export Aggregation'!$A:$A,$B12,'EPA Export Aggregation'!$D:$D,$A$1)*IF($A12="CH4",About!$D$58,IF($A12="N2O",About!$D$59,1))</f>
        <v>0.19907779010929999</v>
      </c>
      <c r="F12">
        <f>SUMIFS('EPA Export Aggregation'!I:I,'EPA Export Aggregation'!$A:$A,$B12,'EPA Export Aggregation'!$D:$D,$A$1)*IF($A12="CH4",About!$D$58,IF($A12="N2O",About!$D$59,1))</f>
        <v>0.31776808909819998</v>
      </c>
      <c r="G12">
        <f>SUMIFS('EPA Export Aggregation'!J:J,'EPA Export Aggregation'!$A:$A,$B12,'EPA Export Aggregation'!$D:$D,$A$1)*IF($A12="CH4",About!$D$58,IF($A12="N2O",About!$D$59,1))</f>
        <v>0.33841007673110002</v>
      </c>
      <c r="H12">
        <f>SUMIFS('EPA Export Aggregation'!K:K,'EPA Export Aggregation'!$A:$A,$B12,'EPA Export Aggregation'!$D:$D,$A$1)*IF($A12="CH4",About!$D$58,IF($A12="N2O",About!$D$59,1))</f>
        <v>0.365579660759</v>
      </c>
      <c r="I12">
        <f>SUMIFS('EPA Export Aggregation'!L:L,'EPA Export Aggregation'!$A:$A,$B12,'EPA Export Aggregation'!$D:$D,$A$1)*IF($A12="CH4",About!$D$58,IF($A12="N2O",About!$D$59,1))</f>
        <v>0.38288545179420003</v>
      </c>
      <c r="J12">
        <f>SUMIFS('EPA Export Aggregation'!M:M,'EPA Export Aggregation'!$A:$A,$B12,'EPA Export Aggregation'!$D:$D,$A$1)*IF($A12="CH4",About!$D$58,IF($A12="N2O",About!$D$59,1))</f>
        <v>0.39611764503949998</v>
      </c>
      <c r="K12">
        <f>SUMIFS('EPA Export Aggregation'!N:N,'EPA Export Aggregation'!$A:$A,$B12,'EPA Export Aggregation'!$D:$D,$A$1)*IF($A12="CH4",About!$D$58,IF($A12="N2O",About!$D$59,1))</f>
        <v>0.39927252315349998</v>
      </c>
      <c r="L12">
        <f>SUMIFS('EPA Export Aggregation'!O:O,'EPA Export Aggregation'!$A:$A,$B12,'EPA Export Aggregation'!$D:$D,$A$1)*IF($A12="CH4",About!$D$58,IF($A12="N2O",About!$D$59,1))</f>
        <v>0.3836036786625</v>
      </c>
      <c r="M12">
        <f>SUMIFS('EPA Export Aggregation'!P:P,'EPA Export Aggregation'!$A:$A,$B12,'EPA Export Aggregation'!$D:$D,$A$1)*IF($A12="CH4",About!$D$58,IF($A12="N2O",About!$D$59,1))</f>
        <v>0.38261073080640001</v>
      </c>
      <c r="N12">
        <f>SUMIFS('EPA Export Aggregation'!Q:Q,'EPA Export Aggregation'!$A:$A,$B12,'EPA Export Aggregation'!$D:$D,$A$1)*IF($A12="CH4",About!$D$58,IF($A12="N2O",About!$D$59,1))</f>
        <v>0.39864366637069998</v>
      </c>
      <c r="O12">
        <f>SUMIFS('EPA Export Aggregation'!R:R,'EPA Export Aggregation'!$A:$A,$B12,'EPA Export Aggregation'!$D:$D,$A$1)*IF($A12="CH4",About!$D$58,IF($A12="N2O",About!$D$59,1))</f>
        <v>0.39821028059219998</v>
      </c>
      <c r="P12">
        <f>SUMIFS('EPA Export Aggregation'!S:S,'EPA Export Aggregation'!$A:$A,$B12,'EPA Export Aggregation'!$D:$D,$A$1)*IF($A12="CH4",About!$D$58,IF($A12="N2O",About!$D$59,1))</f>
        <v>0.43355983334530002</v>
      </c>
      <c r="Q12">
        <f>SUMIFS('EPA Export Aggregation'!T:T,'EPA Export Aggregation'!$A:$A,$B12,'EPA Export Aggregation'!$D:$D,$A$1)*IF($A12="CH4",About!$D$58,IF($A12="N2O",About!$D$59,1))</f>
        <v>0.48041404235410001</v>
      </c>
      <c r="R12">
        <f>SUMIFS('EPA Export Aggregation'!U:U,'EPA Export Aggregation'!$A:$A,$B12,'EPA Export Aggregation'!$D:$D,$A$1)*IF($A12="CH4",About!$D$58,IF($A12="N2O",About!$D$59,1))</f>
        <v>0.46308400649319997</v>
      </c>
      <c r="S12">
        <f>SUMIFS('EPA Export Aggregation'!V:V,'EPA Export Aggregation'!$A:$A,$B12,'EPA Export Aggregation'!$D:$D,$A$1)*IF($A12="CH4",About!$D$58,IF($A12="N2O",About!$D$59,1))</f>
        <v>0.50107331830930002</v>
      </c>
      <c r="T12">
        <f>SUMIFS('EPA Export Aggregation'!W:W,'EPA Export Aggregation'!$A:$A,$B12,'EPA Export Aggregation'!$D:$D,$A$1)*IF($A12="CH4",About!$D$58,IF($A12="N2O",About!$D$59,1))</f>
        <v>0.32417582119400001</v>
      </c>
      <c r="U12">
        <f>SUMIFS('EPA Export Aggregation'!X:X,'EPA Export Aggregation'!$A:$A,$B12,'EPA Export Aggregation'!$D:$D,$A$1)*IF($A12="CH4",About!$D$58,IF($A12="N2O",About!$D$59,1))</f>
        <v>0.31590975783890002</v>
      </c>
      <c r="V12">
        <f>SUMIFS('EPA Export Aggregation'!Y:Y,'EPA Export Aggregation'!$A:$A,$B12,'EPA Export Aggregation'!$D:$D,$A$1)*IF($A12="CH4",About!$D$58,IF($A12="N2O",About!$D$59,1))</f>
        <v>0.42125995475560002</v>
      </c>
      <c r="W12">
        <f>SUMIFS('EPA Export Aggregation'!Z:Z,'EPA Export Aggregation'!$A:$A,$B12,'EPA Export Aggregation'!$D:$D,$A$1)*IF($A12="CH4",About!$D$58,IF($A12="N2O",About!$D$59,1))</f>
        <v>0.1390143535817</v>
      </c>
      <c r="X12">
        <f>SUMIFS('EPA Export Aggregation'!AA:AA,'EPA Export Aggregation'!$A:$A,$B12,'EPA Export Aggregation'!$D:$D,$A$1)*IF($A12="CH4",About!$D$58,IF($A12="N2O",About!$D$59,1))</f>
        <v>0.1336184327454</v>
      </c>
      <c r="Y12">
        <f>SUMIFS('EPA Export Aggregation'!AB:AB,'EPA Export Aggregation'!$A:$A,$B12,'EPA Export Aggregation'!$D:$D,$A$1)*IF($A12="CH4",About!$D$58,IF($A12="N2O",About!$D$59,1))</f>
        <v>0.13202553435770001</v>
      </c>
      <c r="Z12">
        <f>SUMIFS('EPA Export Aggregation'!AC:AC,'EPA Export Aggregation'!$A:$A,$B12,'EPA Export Aggregation'!$D:$D,$A$1)*IF($A12="CH4",About!$D$58,IF($A12="N2O",About!$D$59,1))</f>
        <v>0.1110820601313</v>
      </c>
      <c r="AA12">
        <f>SUMIFS('EPA Export Aggregation'!AD:AD,'EPA Export Aggregation'!$A:$A,$B12,'EPA Export Aggregation'!$D:$D,$A$1)*IF($A12="CH4",About!$D$58,IF($A12="N2O",About!$D$59,1))</f>
        <v>0.14525553387340001</v>
      </c>
      <c r="AB12">
        <f>SUMIFS('EPA Export Aggregation'!AE:AE,'EPA Export Aggregation'!$A:$A,$B12,'EPA Export Aggregation'!$D:$D,$A$1)*IF($A12="CH4",About!$D$58,IF($A12="N2O",About!$D$59,1))</f>
        <v>0.19824735822510001</v>
      </c>
      <c r="AC12">
        <f>SUMIFS('EPA Export Aggregation'!AF:AF,'EPA Export Aggregation'!$A:$A,$B12,'EPA Export Aggregation'!$D:$D,$A$1)*IF($A12="CH4",About!$D$58,IF($A12="N2O",About!$D$59,1))</f>
        <v>0.179979794779</v>
      </c>
      <c r="AD12">
        <f>SUMIFS('EPA Export Aggregation'!AG:AG,'EPA Export Aggregation'!$A:$A,$B12,'EPA Export Aggregation'!$D:$D,$A$1)*IF($A12="CH4",About!$D$58,IF($A12="N2O",About!$D$59,1))</f>
        <v>0.1765267045327</v>
      </c>
      <c r="AE12">
        <f>SUMIFS('EPA Export Aggregation'!AH:AH,'EPA Export Aggregation'!$A:$A,$B12,'EPA Export Aggregation'!$D:$D,$A$1)*IF($A12="CH4",About!$D$58,IF($A12="N2O",About!$D$59,1))</f>
        <v>0.13885598907790001</v>
      </c>
      <c r="AF12">
        <f>SUMIFS('EPA Export Aggregation'!AI:AI,'EPA Export Aggregation'!$A:$A,$B12,'EPA Export Aggregation'!$D:$D,$A$1)*IF($A12="CH4",About!$D$58,IF($A12="N2O",About!$D$59,1))</f>
        <v>0.1647309791229</v>
      </c>
      <c r="AG12">
        <f>SUMIFS('EPA Export Aggregation'!AJ:AJ,'EPA Export Aggregation'!$A:$A,$B12,'EPA Export Aggregation'!$D:$D,$A$1)*IF($A12="CH4",About!$D$58,IF($A12="N2O",About!$D$59,1))</f>
        <v>0.15806172805679999</v>
      </c>
      <c r="AH12">
        <f>SUMIFS('EPA Export Aggregation'!AK:AK,'EPA Export Aggregation'!$A:$A,$B12,'EPA Export Aggregation'!$D:$D,$A$1)*IF($A12="CH4",About!$D$58,IF($A12="N2O",About!$D$59,1))</f>
        <v>0.16355366021680001</v>
      </c>
    </row>
    <row r="13" spans="1:34" x14ac:dyDescent="0.45">
      <c r="A13" s="413" t="s">
        <v>2215</v>
      </c>
      <c r="B13" s="414" t="s">
        <v>4235</v>
      </c>
      <c r="C13">
        <f>SUMIFS('EPA Export Aggregation'!F:F,'EPA Export Aggregation'!$A:$A,$B13,'EPA Export Aggregation'!$D:$D,$A$1)*IF($A13="CH4",About!$D$58,IF($A13="N2O",About!$D$59,1))</f>
        <v>1.9677114652100001E-2</v>
      </c>
      <c r="D13">
        <f>SUMIFS('EPA Export Aggregation'!G:G,'EPA Export Aggregation'!$A:$A,$B13,'EPA Export Aggregation'!$D:$D,$A$1)*IF($A13="CH4",About!$D$58,IF($A13="N2O",About!$D$59,1))</f>
        <v>1.7684682696200001E-2</v>
      </c>
      <c r="E13">
        <f>SUMIFS('EPA Export Aggregation'!H:H,'EPA Export Aggregation'!$A:$A,$B13,'EPA Export Aggregation'!$D:$D,$A$1)*IF($A13="CH4",About!$D$58,IF($A13="N2O",About!$D$59,1))</f>
        <v>1.7611336803200001E-2</v>
      </c>
      <c r="F13">
        <f>SUMIFS('EPA Export Aggregation'!I:I,'EPA Export Aggregation'!$A:$A,$B13,'EPA Export Aggregation'!$D:$D,$A$1)*IF($A13="CH4",About!$D$58,IF($A13="N2O",About!$D$59,1))</f>
        <v>1.65496457746E-2</v>
      </c>
      <c r="G13">
        <f>SUMIFS('EPA Export Aggregation'!J:J,'EPA Export Aggregation'!$A:$A,$B13,'EPA Export Aggregation'!$D:$D,$A$1)*IF($A13="CH4",About!$D$58,IF($A13="N2O",About!$D$59,1))</f>
        <v>1.7575754215900002E-2</v>
      </c>
      <c r="H13">
        <f>SUMIFS('EPA Export Aggregation'!K:K,'EPA Export Aggregation'!$A:$A,$B13,'EPA Export Aggregation'!$D:$D,$A$1)*IF($A13="CH4",About!$D$58,IF($A13="N2O",About!$D$59,1))</f>
        <v>2.3829277215799999E-2</v>
      </c>
      <c r="I13">
        <f>SUMIFS('EPA Export Aggregation'!L:L,'EPA Export Aggregation'!$A:$A,$B13,'EPA Export Aggregation'!$D:$D,$A$1)*IF($A13="CH4",About!$D$58,IF($A13="N2O",About!$D$59,1))</f>
        <v>2.57842866198E-2</v>
      </c>
      <c r="J13">
        <f>SUMIFS('EPA Export Aggregation'!M:M,'EPA Export Aggregation'!$A:$A,$B13,'EPA Export Aggregation'!$D:$D,$A$1)*IF($A13="CH4",About!$D$58,IF($A13="N2O",About!$D$59,1))</f>
        <v>2.4731847506599999E-2</v>
      </c>
      <c r="K13">
        <f>SUMIFS('EPA Export Aggregation'!N:N,'EPA Export Aggregation'!$A:$A,$B13,'EPA Export Aggregation'!$D:$D,$A$1)*IF($A13="CH4",About!$D$58,IF($A13="N2O",About!$D$59,1))</f>
        <v>2.5016060075700002E-2</v>
      </c>
      <c r="L13">
        <f>SUMIFS('EPA Export Aggregation'!O:O,'EPA Export Aggregation'!$A:$A,$B13,'EPA Export Aggregation'!$D:$D,$A$1)*IF($A13="CH4",About!$D$58,IF($A13="N2O",About!$D$59,1))</f>
        <v>2.7367387210399999E-2</v>
      </c>
      <c r="M13">
        <f>SUMIFS('EPA Export Aggregation'!P:P,'EPA Export Aggregation'!$A:$A,$B13,'EPA Export Aggregation'!$D:$D,$A$1)*IF($A13="CH4",About!$D$58,IF($A13="N2O",About!$D$59,1))</f>
        <v>1.81869614132E-2</v>
      </c>
      <c r="N13">
        <f>SUMIFS('EPA Export Aggregation'!Q:Q,'EPA Export Aggregation'!$A:$A,$B13,'EPA Export Aggregation'!$D:$D,$A$1)*IF($A13="CH4",About!$D$58,IF($A13="N2O",About!$D$59,1))</f>
        <v>1.8752583376300001E-2</v>
      </c>
      <c r="O13">
        <f>SUMIFS('EPA Export Aggregation'!R:R,'EPA Export Aggregation'!$A:$A,$B13,'EPA Export Aggregation'!$D:$D,$A$1)*IF($A13="CH4",About!$D$58,IF($A13="N2O",About!$D$59,1))</f>
        <v>1.9617723702699999E-2</v>
      </c>
      <c r="P13">
        <f>SUMIFS('EPA Export Aggregation'!S:S,'EPA Export Aggregation'!$A:$A,$B13,'EPA Export Aggregation'!$D:$D,$A$1)*IF($A13="CH4",About!$D$58,IF($A13="N2O",About!$D$59,1))</f>
        <v>1.5209355882499999E-2</v>
      </c>
      <c r="Q13">
        <f>SUMIFS('EPA Export Aggregation'!T:T,'EPA Export Aggregation'!$A:$A,$B13,'EPA Export Aggregation'!$D:$D,$A$1)*IF($A13="CH4",About!$D$58,IF($A13="N2O",About!$D$59,1))</f>
        <v>2.0951160868400001E-2</v>
      </c>
      <c r="R13">
        <f>SUMIFS('EPA Export Aggregation'!U:U,'EPA Export Aggregation'!$A:$A,$B13,'EPA Export Aggregation'!$D:$D,$A$1)*IF($A13="CH4",About!$D$58,IF($A13="N2O",About!$D$59,1))</f>
        <v>2.3395795257300001E-2</v>
      </c>
      <c r="S13">
        <f>SUMIFS('EPA Export Aggregation'!V:V,'EPA Export Aggregation'!$A:$A,$B13,'EPA Export Aggregation'!$D:$D,$A$1)*IF($A13="CH4",About!$D$58,IF($A13="N2O",About!$D$59,1))</f>
        <v>2.6951389244899999E-2</v>
      </c>
      <c r="T13">
        <f>SUMIFS('EPA Export Aggregation'!W:W,'EPA Export Aggregation'!$A:$A,$B13,'EPA Export Aggregation'!$D:$D,$A$1)*IF($A13="CH4",About!$D$58,IF($A13="N2O",About!$D$59,1))</f>
        <v>2.48491964844E-2</v>
      </c>
      <c r="U13">
        <f>SUMIFS('EPA Export Aggregation'!X:X,'EPA Export Aggregation'!$A:$A,$B13,'EPA Export Aggregation'!$D:$D,$A$1)*IF($A13="CH4",About!$D$58,IF($A13="N2O",About!$D$59,1))</f>
        <v>2.1227340947499999E-2</v>
      </c>
      <c r="V13">
        <f>SUMIFS('EPA Export Aggregation'!Y:Y,'EPA Export Aggregation'!$A:$A,$B13,'EPA Export Aggregation'!$D:$D,$A$1)*IF($A13="CH4",About!$D$58,IF($A13="N2O",About!$D$59,1))</f>
        <v>2.73838967559E-2</v>
      </c>
      <c r="W13">
        <f>SUMIFS('EPA Export Aggregation'!Z:Z,'EPA Export Aggregation'!$A:$A,$B13,'EPA Export Aggregation'!$D:$D,$A$1)*IF($A13="CH4",About!$D$58,IF($A13="N2O",About!$D$59,1))</f>
        <v>3.3552538096500002E-2</v>
      </c>
      <c r="X13">
        <f>SUMIFS('EPA Export Aggregation'!AA:AA,'EPA Export Aggregation'!$A:$A,$B13,'EPA Export Aggregation'!$D:$D,$A$1)*IF($A13="CH4",About!$D$58,IF($A13="N2O",About!$D$59,1))</f>
        <v>3.0719548567400001E-2</v>
      </c>
      <c r="Y13">
        <f>SUMIFS('EPA Export Aggregation'!AB:AB,'EPA Export Aggregation'!$A:$A,$B13,'EPA Export Aggregation'!$D:$D,$A$1)*IF($A13="CH4",About!$D$58,IF($A13="N2O",About!$D$59,1))</f>
        <v>2.82329727669E-2</v>
      </c>
      <c r="Z13">
        <f>SUMIFS('EPA Export Aggregation'!AC:AC,'EPA Export Aggregation'!$A:$A,$B13,'EPA Export Aggregation'!$D:$D,$A$1)*IF($A13="CH4",About!$D$58,IF($A13="N2O",About!$D$59,1))</f>
        <v>3.4531357652200001E-2</v>
      </c>
      <c r="AA13">
        <f>SUMIFS('EPA Export Aggregation'!AD:AD,'EPA Export Aggregation'!$A:$A,$B13,'EPA Export Aggregation'!$D:$D,$A$1)*IF($A13="CH4",About!$D$58,IF($A13="N2O",About!$D$59,1))</f>
        <v>3.9920913827599998E-2</v>
      </c>
      <c r="AB13">
        <f>SUMIFS('EPA Export Aggregation'!AE:AE,'EPA Export Aggregation'!$A:$A,$B13,'EPA Export Aggregation'!$D:$D,$A$1)*IF($A13="CH4",About!$D$58,IF($A13="N2O",About!$D$59,1))</f>
        <v>3.8590571340399997E-2</v>
      </c>
      <c r="AC13">
        <f>SUMIFS('EPA Export Aggregation'!AF:AF,'EPA Export Aggregation'!$A:$A,$B13,'EPA Export Aggregation'!$D:$D,$A$1)*IF($A13="CH4",About!$D$58,IF($A13="N2O",About!$D$59,1))</f>
        <v>3.44752178981E-2</v>
      </c>
      <c r="AD13">
        <f>SUMIFS('EPA Export Aggregation'!AG:AG,'EPA Export Aggregation'!$A:$A,$B13,'EPA Export Aggregation'!$D:$D,$A$1)*IF($A13="CH4",About!$D$58,IF($A13="N2O",About!$D$59,1))</f>
        <v>3.1628851478599999E-2</v>
      </c>
      <c r="AE13">
        <f>SUMIFS('EPA Export Aggregation'!AH:AH,'EPA Export Aggregation'!$A:$A,$B13,'EPA Export Aggregation'!$D:$D,$A$1)*IF($A13="CH4",About!$D$58,IF($A13="N2O",About!$D$59,1))</f>
        <v>2.3625073988400001E-2</v>
      </c>
      <c r="AF13">
        <f>SUMIFS('EPA Export Aggregation'!AI:AI,'EPA Export Aggregation'!$A:$A,$B13,'EPA Export Aggregation'!$D:$D,$A$1)*IF($A13="CH4",About!$D$58,IF($A13="N2O",About!$D$59,1))</f>
        <v>2.71535497407E-2</v>
      </c>
      <c r="AG13">
        <f>SUMIFS('EPA Export Aggregation'!AJ:AJ,'EPA Export Aggregation'!$A:$A,$B13,'EPA Export Aggregation'!$D:$D,$A$1)*IF($A13="CH4",About!$D$58,IF($A13="N2O",About!$D$59,1))</f>
        <v>2.7220698928200001E-2</v>
      </c>
      <c r="AH13">
        <f>SUMIFS('EPA Export Aggregation'!AK:AK,'EPA Export Aggregation'!$A:$A,$B13,'EPA Export Aggregation'!$D:$D,$A$1)*IF($A13="CH4",About!$D$58,IF($A13="N2O",About!$D$59,1))</f>
        <v>2.6168945337999999E-2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4.6463835232000003E-3</v>
      </c>
      <c r="D16">
        <f>SUMIFS('EPA Export Aggregation'!G:G,'EPA Export Aggregation'!$A:$A,$B16,'EPA Export Aggregation'!$D:$D,$A$1)*IF($A16="CH4",About!$D$58,IF($A16="N2O",About!$D$59,1))</f>
        <v>4.6314950668999997E-3</v>
      </c>
      <c r="E16">
        <f>SUMIFS('EPA Export Aggregation'!H:H,'EPA Export Aggregation'!$A:$A,$B16,'EPA Export Aggregation'!$D:$D,$A$1)*IF($A16="CH4",About!$D$58,IF($A16="N2O",About!$D$59,1))</f>
        <v>4.6381475799E-3</v>
      </c>
      <c r="F16">
        <f>SUMIFS('EPA Export Aggregation'!I:I,'EPA Export Aggregation'!$A:$A,$B16,'EPA Export Aggregation'!$D:$D,$A$1)*IF($A16="CH4",About!$D$58,IF($A16="N2O",About!$D$59,1))</f>
        <v>4.7057661769E-3</v>
      </c>
      <c r="G16">
        <f>SUMIFS('EPA Export Aggregation'!J:J,'EPA Export Aggregation'!$A:$A,$B16,'EPA Export Aggregation'!$D:$D,$A$1)*IF($A16="CH4",About!$D$58,IF($A16="N2O",About!$D$59,1))</f>
        <v>4.7608149750000004E-3</v>
      </c>
      <c r="H16">
        <f>SUMIFS('EPA Export Aggregation'!K:K,'EPA Export Aggregation'!$A:$A,$B16,'EPA Export Aggregation'!$D:$D,$A$1)*IF($A16="CH4",About!$D$58,IF($A16="N2O",About!$D$59,1))</f>
        <v>4.7910949271000002E-3</v>
      </c>
      <c r="I16">
        <f>SUMIFS('EPA Export Aggregation'!L:L,'EPA Export Aggregation'!$A:$A,$B16,'EPA Export Aggregation'!$D:$D,$A$1)*IF($A16="CH4",About!$D$58,IF($A16="N2O",About!$D$59,1))</f>
        <v>4.8156869859000001E-3</v>
      </c>
      <c r="J16">
        <f>SUMIFS('EPA Export Aggregation'!M:M,'EPA Export Aggregation'!$A:$A,$B16,'EPA Export Aggregation'!$D:$D,$A$1)*IF($A16="CH4",About!$D$58,IF($A16="N2O",About!$D$59,1))</f>
        <v>4.7722857244000003E-3</v>
      </c>
      <c r="K16">
        <f>SUMIFS('EPA Export Aggregation'!N:N,'EPA Export Aggregation'!$A:$A,$B16,'EPA Export Aggregation'!$D:$D,$A$1)*IF($A16="CH4",About!$D$58,IF($A16="N2O",About!$D$59,1))</f>
        <v>4.7213773099000003E-3</v>
      </c>
      <c r="L16">
        <f>SUMIFS('EPA Export Aggregation'!O:O,'EPA Export Aggregation'!$A:$A,$B16,'EPA Export Aggregation'!$D:$D,$A$1)*IF($A16="CH4",About!$D$58,IF($A16="N2O",About!$D$59,1))</f>
        <v>4.6876210407000001E-3</v>
      </c>
      <c r="M16">
        <f>SUMIFS('EPA Export Aggregation'!P:P,'EPA Export Aggregation'!$A:$A,$B16,'EPA Export Aggregation'!$D:$D,$A$1)*IF($A16="CH4",About!$D$58,IF($A16="N2O",About!$D$59,1))</f>
        <v>4.6642890924000003E-3</v>
      </c>
      <c r="N16">
        <f>SUMIFS('EPA Export Aggregation'!Q:Q,'EPA Export Aggregation'!$A:$A,$B16,'EPA Export Aggregation'!$D:$D,$A$1)*IF($A16="CH4",About!$D$58,IF($A16="N2O",About!$D$59,1))</f>
        <v>2.8023531835999998E-3</v>
      </c>
      <c r="O16">
        <f>SUMIFS('EPA Export Aggregation'!R:R,'EPA Export Aggregation'!$A:$A,$B16,'EPA Export Aggregation'!$D:$D,$A$1)*IF($A16="CH4",About!$D$58,IF($A16="N2O",About!$D$59,1))</f>
        <v>3.2713945529999999E-3</v>
      </c>
      <c r="P16">
        <f>SUMIFS('EPA Export Aggregation'!S:S,'EPA Export Aggregation'!$A:$A,$B16,'EPA Export Aggregation'!$D:$D,$A$1)*IF($A16="CH4",About!$D$58,IF($A16="N2O",About!$D$59,1))</f>
        <v>4.2641006426E-3</v>
      </c>
      <c r="Q16">
        <f>SUMIFS('EPA Export Aggregation'!T:T,'EPA Export Aggregation'!$A:$A,$B16,'EPA Export Aggregation'!$D:$D,$A$1)*IF($A16="CH4",About!$D$58,IF($A16="N2O",About!$D$59,1))</f>
        <v>3.9431554444999996E-3</v>
      </c>
      <c r="R16">
        <f>SUMIFS('EPA Export Aggregation'!U:U,'EPA Export Aggregation'!$A:$A,$B16,'EPA Export Aggregation'!$D:$D,$A$1)*IF($A16="CH4",About!$D$58,IF($A16="N2O",About!$D$59,1))</f>
        <v>4.3120921059999996E-3</v>
      </c>
      <c r="S16">
        <f>SUMIFS('EPA Export Aggregation'!V:V,'EPA Export Aggregation'!$A:$A,$B16,'EPA Export Aggregation'!$D:$D,$A$1)*IF($A16="CH4",About!$D$58,IF($A16="N2O",About!$D$59,1))</f>
        <v>5.5356396387000002E-3</v>
      </c>
      <c r="T16">
        <f>SUMIFS('EPA Export Aggregation'!W:W,'EPA Export Aggregation'!$A:$A,$B16,'EPA Export Aggregation'!$D:$D,$A$1)*IF($A16="CH4",About!$D$58,IF($A16="N2O",About!$D$59,1))</f>
        <v>6.0703867679000002E-3</v>
      </c>
      <c r="U16">
        <f>SUMIFS('EPA Export Aggregation'!X:X,'EPA Export Aggregation'!$A:$A,$B16,'EPA Export Aggregation'!$D:$D,$A$1)*IF($A16="CH4",About!$D$58,IF($A16="N2O",About!$D$59,1))</f>
        <v>5.8081988636000002E-3</v>
      </c>
      <c r="V16">
        <f>SUMIFS('EPA Export Aggregation'!Y:Y,'EPA Export Aggregation'!$A:$A,$B16,'EPA Export Aggregation'!$D:$D,$A$1)*IF($A16="CH4",About!$D$58,IF($A16="N2O",About!$D$59,1))</f>
        <v>5.6804268843000001E-3</v>
      </c>
      <c r="W16">
        <f>SUMIFS('EPA Export Aggregation'!Z:Z,'EPA Export Aggregation'!$A:$A,$B16,'EPA Export Aggregation'!$D:$D,$A$1)*IF($A16="CH4",About!$D$58,IF($A16="N2O",About!$D$59,1))</f>
        <v>1.39875086584E-2</v>
      </c>
      <c r="X16">
        <f>SUMIFS('EPA Export Aggregation'!AA:AA,'EPA Export Aggregation'!$A:$A,$B16,'EPA Export Aggregation'!$D:$D,$A$1)*IF($A16="CH4",About!$D$58,IF($A16="N2O",About!$D$59,1))</f>
        <v>1.2903164707800001E-2</v>
      </c>
      <c r="Y16">
        <f>SUMIFS('EPA Export Aggregation'!AB:AB,'EPA Export Aggregation'!$A:$A,$B16,'EPA Export Aggregation'!$D:$D,$A$1)*IF($A16="CH4",About!$D$58,IF($A16="N2O",About!$D$59,1))</f>
        <v>1.26955840302E-2</v>
      </c>
      <c r="Z16">
        <f>SUMIFS('EPA Export Aggregation'!AC:AC,'EPA Export Aggregation'!$A:$A,$B16,'EPA Export Aggregation'!$D:$D,$A$1)*IF($A16="CH4",About!$D$58,IF($A16="N2O",About!$D$59,1))</f>
        <v>1.3269830764699999E-2</v>
      </c>
      <c r="AA16">
        <f>SUMIFS('EPA Export Aggregation'!AD:AD,'EPA Export Aggregation'!$A:$A,$B16,'EPA Export Aggregation'!$D:$D,$A$1)*IF($A16="CH4",About!$D$58,IF($A16="N2O",About!$D$59,1))</f>
        <v>1.41871266763E-2</v>
      </c>
      <c r="AB16">
        <f>SUMIFS('EPA Export Aggregation'!AE:AE,'EPA Export Aggregation'!$A:$A,$B16,'EPA Export Aggregation'!$D:$D,$A$1)*IF($A16="CH4",About!$D$58,IF($A16="N2O",About!$D$59,1))</f>
        <v>1.5698457057100001E-2</v>
      </c>
      <c r="AC16">
        <f>SUMIFS('EPA Export Aggregation'!AF:AF,'EPA Export Aggregation'!$A:$A,$B16,'EPA Export Aggregation'!$D:$D,$A$1)*IF($A16="CH4",About!$D$58,IF($A16="N2O",About!$D$59,1))</f>
        <v>1.47939842418E-2</v>
      </c>
      <c r="AD16">
        <f>SUMIFS('EPA Export Aggregation'!AG:AG,'EPA Export Aggregation'!$A:$A,$B16,'EPA Export Aggregation'!$D:$D,$A$1)*IF($A16="CH4",About!$D$58,IF($A16="N2O",About!$D$59,1))</f>
        <v>1.46785933523E-2</v>
      </c>
      <c r="AE16">
        <f>SUMIFS('EPA Export Aggregation'!AH:AH,'EPA Export Aggregation'!$A:$A,$B16,'EPA Export Aggregation'!$D:$D,$A$1)*IF($A16="CH4",About!$D$58,IF($A16="N2O",About!$D$59,1))</f>
        <v>1.3272401666E-2</v>
      </c>
      <c r="AF16">
        <f>SUMIFS('EPA Export Aggregation'!AI:AI,'EPA Export Aggregation'!$A:$A,$B16,'EPA Export Aggregation'!$D:$D,$A$1)*IF($A16="CH4",About!$D$58,IF($A16="N2O",About!$D$59,1))</f>
        <v>1.57020711444E-2</v>
      </c>
      <c r="AG16">
        <f>SUMIFS('EPA Export Aggregation'!AJ:AJ,'EPA Export Aggregation'!$A:$A,$B16,'EPA Export Aggregation'!$D:$D,$A$1)*IF($A16="CH4",About!$D$58,IF($A16="N2O",About!$D$59,1))</f>
        <v>1.6107033445600001E-2</v>
      </c>
      <c r="AH16">
        <f>SUMIFS('EPA Export Aggregation'!AK:AK,'EPA Export Aggregation'!$A:$A,$B16,'EPA Export Aggregation'!$D:$D,$A$1)*IF($A16="CH4",About!$D$58,IF($A16="N2O",About!$D$59,1))</f>
        <v>1.6422709979499999E-2</v>
      </c>
    </row>
    <row r="17" spans="1:34" x14ac:dyDescent="0.45">
      <c r="A17" s="413" t="s">
        <v>2215</v>
      </c>
      <c r="B17" s="414" t="s">
        <v>4233</v>
      </c>
      <c r="C17">
        <f>SUMIFS('EPA Export Aggregation'!F:F,'EPA Export Aggregation'!$A:$A,$B17,'EPA Export Aggregation'!$D:$D,$A$1)*IF($A17="CH4",About!$D$58,IF($A17="N2O",About!$D$59,1))</f>
        <v>1.1362872829900001E-2</v>
      </c>
      <c r="D17">
        <f>SUMIFS('EPA Export Aggregation'!G:G,'EPA Export Aggregation'!$A:$A,$B17,'EPA Export Aggregation'!$D:$D,$A$1)*IF($A17="CH4",About!$D$58,IF($A17="N2O",About!$D$59,1))</f>
        <v>2.4318122188E-3</v>
      </c>
      <c r="E17">
        <f>SUMIFS('EPA Export Aggregation'!H:H,'EPA Export Aggregation'!$A:$A,$B17,'EPA Export Aggregation'!$D:$D,$A$1)*IF($A17="CH4",About!$D$58,IF($A17="N2O",About!$D$59,1))</f>
        <v>6.1307483033999997E-3</v>
      </c>
      <c r="F17">
        <f>SUMIFS('EPA Export Aggregation'!I:I,'EPA Export Aggregation'!$A:$A,$B17,'EPA Export Aggregation'!$D:$D,$A$1)*IF($A17="CH4",About!$D$58,IF($A17="N2O",About!$D$59,1))</f>
        <v>6.1153554728999998E-3</v>
      </c>
      <c r="G17">
        <f>SUMIFS('EPA Export Aggregation'!J:J,'EPA Export Aggregation'!$A:$A,$B17,'EPA Export Aggregation'!$D:$D,$A$1)*IF($A17="CH4",About!$D$58,IF($A17="N2O",About!$D$59,1))</f>
        <v>7.0132074940000002E-3</v>
      </c>
      <c r="H17">
        <f>SUMIFS('EPA Export Aggregation'!K:K,'EPA Export Aggregation'!$A:$A,$B17,'EPA Export Aggregation'!$D:$D,$A$1)*IF($A17="CH4",About!$D$58,IF($A17="N2O",About!$D$59,1))</f>
        <v>6.7821895150000002E-3</v>
      </c>
      <c r="I17">
        <f>SUMIFS('EPA Export Aggregation'!L:L,'EPA Export Aggregation'!$A:$A,$B17,'EPA Export Aggregation'!$D:$D,$A$1)*IF($A17="CH4",About!$D$58,IF($A17="N2O",About!$D$59,1))</f>
        <v>8.7483380469000008E-3</v>
      </c>
      <c r="J17">
        <f>SUMIFS('EPA Export Aggregation'!M:M,'EPA Export Aggregation'!$A:$A,$B17,'EPA Export Aggregation'!$D:$D,$A$1)*IF($A17="CH4",About!$D$58,IF($A17="N2O",About!$D$59,1))</f>
        <v>1.0531994677000001E-2</v>
      </c>
      <c r="K17">
        <f>SUMIFS('EPA Export Aggregation'!N:N,'EPA Export Aggregation'!$A:$A,$B17,'EPA Export Aggregation'!$D:$D,$A$1)*IF($A17="CH4",About!$D$58,IF($A17="N2O",About!$D$59,1))</f>
        <v>9.1309101918000003E-3</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2.0283342668000002E-3</v>
      </c>
      <c r="Q17">
        <f>SUMIFS('EPA Export Aggregation'!T:T,'EPA Export Aggregation'!$A:$A,$B17,'EPA Export Aggregation'!$D:$D,$A$1)*IF($A17="CH4",About!$D$58,IF($A17="N2O",About!$D$59,1))</f>
        <v>4.4380367004000004E-3</v>
      </c>
      <c r="R17">
        <f>SUMIFS('EPA Export Aggregation'!U:U,'EPA Export Aggregation'!$A:$A,$B17,'EPA Export Aggregation'!$D:$D,$A$1)*IF($A17="CH4",About!$D$58,IF($A17="N2O",About!$D$59,1))</f>
        <v>4.6180129289999997E-3</v>
      </c>
      <c r="S17">
        <f>SUMIFS('EPA Export Aggregation'!V:V,'EPA Export Aggregation'!$A:$A,$B17,'EPA Export Aggregation'!$D:$D,$A$1)*IF($A17="CH4",About!$D$58,IF($A17="N2O",About!$D$59,1))</f>
        <v>1.1873399078E-3</v>
      </c>
      <c r="T17">
        <f>SUMIFS('EPA Export Aggregation'!W:W,'EPA Export Aggregation'!$A:$A,$B17,'EPA Export Aggregation'!$D:$D,$A$1)*IF($A17="CH4",About!$D$58,IF($A17="N2O",About!$D$59,1))</f>
        <v>1.1553291735999999E-3</v>
      </c>
      <c r="U17">
        <f>SUMIFS('EPA Export Aggregation'!X:X,'EPA Export Aggregation'!$A:$A,$B17,'EPA Export Aggregation'!$D:$D,$A$1)*IF($A17="CH4",About!$D$58,IF($A17="N2O",About!$D$59,1))</f>
        <v>1.0798100106000001E-3</v>
      </c>
      <c r="V17">
        <f>SUMIFS('EPA Export Aggregation'!Y:Y,'EPA Export Aggregation'!$A:$A,$B17,'EPA Export Aggregation'!$D:$D,$A$1)*IF($A17="CH4",About!$D$58,IF($A17="N2O",About!$D$59,1))</f>
        <v>1.0202189374000001E-3</v>
      </c>
      <c r="W17">
        <f>SUMIFS('EPA Export Aggregation'!Z:Z,'EPA Export Aggregation'!$A:$A,$B17,'EPA Export Aggregation'!$D:$D,$A$1)*IF($A17="CH4",About!$D$58,IF($A17="N2O",About!$D$59,1))</f>
        <v>9.5016649599999998E-4</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0.28570709999999999</v>
      </c>
      <c r="D19" s="415">
        <f>SUMIFS('EPA Export Aggregation'!G:G,'EPA Export Aggregation'!$A:$A,$B19,'EPA Export Aggregation'!$D:$D,$A$1)*IF($A19="CH4",About!$D$58,IF($A19="N2O",About!$D$59,1))</f>
        <v>0.28610328745379998</v>
      </c>
      <c r="E19" s="415">
        <f>SUMIFS('EPA Export Aggregation'!H:H,'EPA Export Aggregation'!$A:$A,$B19,'EPA Export Aggregation'!$D:$D,$A$1)*IF($A19="CH4",About!$D$58,IF($A19="N2O",About!$D$59,1))</f>
        <v>0.28328269098870001</v>
      </c>
      <c r="F19" s="415">
        <f>SUMIFS('EPA Export Aggregation'!I:I,'EPA Export Aggregation'!$A:$A,$B19,'EPA Export Aggregation'!$D:$D,$A$1)*IF($A19="CH4",About!$D$58,IF($A19="N2O",About!$D$59,1))</f>
        <v>0.254599219263</v>
      </c>
      <c r="G19" s="415">
        <f>SUMIFS('EPA Export Aggregation'!J:J,'EPA Export Aggregation'!$A:$A,$B19,'EPA Export Aggregation'!$D:$D,$A$1)*IF($A19="CH4",About!$D$58,IF($A19="N2O",About!$D$59,1))</f>
        <v>0.21802498842119999</v>
      </c>
      <c r="H19" s="415">
        <f>SUMIFS('EPA Export Aggregation'!K:K,'EPA Export Aggregation'!$A:$A,$B19,'EPA Export Aggregation'!$D:$D,$A$1)*IF($A19="CH4",About!$D$58,IF($A19="N2O",About!$D$59,1))</f>
        <v>0.21957904120960001</v>
      </c>
      <c r="I19" s="415">
        <f>SUMIFS('EPA Export Aggregation'!L:L,'EPA Export Aggregation'!$A:$A,$B19,'EPA Export Aggregation'!$D:$D,$A$1)*IF($A19="CH4",About!$D$58,IF($A19="N2O",About!$D$59,1))</f>
        <v>0.22635383256280001</v>
      </c>
      <c r="J19" s="415">
        <f>SUMIFS('EPA Export Aggregation'!M:M,'EPA Export Aggregation'!$A:$A,$B19,'EPA Export Aggregation'!$D:$D,$A$1)*IF($A19="CH4",About!$D$58,IF($A19="N2O",About!$D$59,1))</f>
        <v>0.22792201415230001</v>
      </c>
      <c r="K19" s="415">
        <f>SUMIFS('EPA Export Aggregation'!N:N,'EPA Export Aggregation'!$A:$A,$B19,'EPA Export Aggregation'!$D:$D,$A$1)*IF($A19="CH4",About!$D$58,IF($A19="N2O",About!$D$59,1))</f>
        <v>0.25015282123650001</v>
      </c>
      <c r="L19" s="415">
        <f>SUMIFS('EPA Export Aggregation'!O:O,'EPA Export Aggregation'!$A:$A,$B19,'EPA Export Aggregation'!$D:$D,$A$1)*IF($A19="CH4",About!$D$58,IF($A19="N2O",About!$D$59,1))</f>
        <v>0.26001016784440001</v>
      </c>
      <c r="M19" s="415">
        <f>SUMIFS('EPA Export Aggregation'!P:P,'EPA Export Aggregation'!$A:$A,$B19,'EPA Export Aggregation'!$D:$D,$A$1)*IF($A19="CH4",About!$D$58,IF($A19="N2O",About!$D$59,1))</f>
        <v>0.27026260000000002</v>
      </c>
      <c r="N19" s="415">
        <f>SUMIFS('EPA Export Aggregation'!Q:Q,'EPA Export Aggregation'!$A:$A,$B19,'EPA Export Aggregation'!$D:$D,$A$1)*IF($A19="CH4",About!$D$58,IF($A19="N2O",About!$D$59,1))</f>
        <v>1.0466899999999999E-2</v>
      </c>
      <c r="O19" s="415">
        <f>SUMIFS('EPA Export Aggregation'!R:R,'EPA Export Aggregation'!$A:$A,$B19,'EPA Export Aggregation'!$D:$D,$A$1)*IF($A19="CH4",About!$D$58,IF($A19="N2O",About!$D$59,1))</f>
        <v>0.1147109</v>
      </c>
      <c r="P19" s="415">
        <f>SUMIFS('EPA Export Aggregation'!S:S,'EPA Export Aggregation'!$A:$A,$B19,'EPA Export Aggregation'!$D:$D,$A$1)*IF($A19="CH4",About!$D$58,IF($A19="N2O",About!$D$59,1))</f>
        <v>8.2293599999999995E-2</v>
      </c>
      <c r="Q19" s="415">
        <f>SUMIFS('EPA Export Aggregation'!T:T,'EPA Export Aggregation'!$A:$A,$B19,'EPA Export Aggregation'!$D:$D,$A$1)*IF($A19="CH4",About!$D$58,IF($A19="N2O",About!$D$59,1))</f>
        <v>5.75144E-2</v>
      </c>
      <c r="R19" s="415">
        <f>SUMIFS('EPA Export Aggregation'!U:U,'EPA Export Aggregation'!$A:$A,$B19,'EPA Export Aggregation'!$D:$D,$A$1)*IF($A19="CH4",About!$D$58,IF($A19="N2O",About!$D$59,1))</f>
        <v>5.7388599999999998E-2</v>
      </c>
      <c r="S19" s="415">
        <f>SUMIFS('EPA Export Aggregation'!V:V,'EPA Export Aggregation'!$A:$A,$B19,'EPA Export Aggregation'!$D:$D,$A$1)*IF($A19="CH4",About!$D$58,IF($A19="N2O",About!$D$59,1))</f>
        <v>5.7631700000000001E-2</v>
      </c>
      <c r="T19" s="415">
        <f>SUMIFS('EPA Export Aggregation'!W:W,'EPA Export Aggregation'!$A:$A,$B19,'EPA Export Aggregation'!$D:$D,$A$1)*IF($A19="CH4",About!$D$58,IF($A19="N2O",About!$D$59,1))</f>
        <v>0.1543226</v>
      </c>
      <c r="U19" s="415">
        <f>SUMIFS('EPA Export Aggregation'!X:X,'EPA Export Aggregation'!$A:$A,$B19,'EPA Export Aggregation'!$D:$D,$A$1)*IF($A19="CH4",About!$D$58,IF($A19="N2O",About!$D$59,1))</f>
        <v>0.1295026</v>
      </c>
      <c r="V19" s="415">
        <f>SUMIFS('EPA Export Aggregation'!Y:Y,'EPA Export Aggregation'!$A:$A,$B19,'EPA Export Aggregation'!$D:$D,$A$1)*IF($A19="CH4",About!$D$58,IF($A19="N2O",About!$D$59,1))</f>
        <v>2.9105700000000002E-2</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1.1945925686500001E-2</v>
      </c>
      <c r="D23">
        <f>SUMIFS('EPA Export Aggregation'!G:G,'EPA Export Aggregation'!$A:$A,$B23,'EPA Export Aggregation'!$D:$D,$A$1)*IF($A23="CH4",About!$D$58,IF($A23="N2O",About!$D$59,1))</f>
        <v>1.1035703006800001E-2</v>
      </c>
      <c r="E23">
        <f>SUMIFS('EPA Export Aggregation'!H:H,'EPA Export Aggregation'!$A:$A,$B23,'EPA Export Aggregation'!$D:$D,$A$1)*IF($A23="CH4",About!$D$58,IF($A23="N2O",About!$D$59,1))</f>
        <v>1.2247825538200001E-2</v>
      </c>
      <c r="F23">
        <f>SUMIFS('EPA Export Aggregation'!I:I,'EPA Export Aggregation'!$A:$A,$B23,'EPA Export Aggregation'!$D:$D,$A$1)*IF($A23="CH4",About!$D$58,IF($A23="N2O",About!$D$59,1))</f>
        <v>1.46254963213E-2</v>
      </c>
      <c r="G23">
        <f>SUMIFS('EPA Export Aggregation'!J:J,'EPA Export Aggregation'!$A:$A,$B23,'EPA Export Aggregation'!$D:$D,$A$1)*IF($A23="CH4",About!$D$58,IF($A23="N2O",About!$D$59,1))</f>
        <v>1.37627486643E-2</v>
      </c>
      <c r="H23">
        <f>SUMIFS('EPA Export Aggregation'!K:K,'EPA Export Aggregation'!$A:$A,$B23,'EPA Export Aggregation'!$D:$D,$A$1)*IF($A23="CH4",About!$D$58,IF($A23="N2O",About!$D$59,1))</f>
        <v>1.37972104817E-2</v>
      </c>
      <c r="I23">
        <f>SUMIFS('EPA Export Aggregation'!L:L,'EPA Export Aggregation'!$A:$A,$B23,'EPA Export Aggregation'!$D:$D,$A$1)*IF($A23="CH4",About!$D$58,IF($A23="N2O",About!$D$59,1))</f>
        <v>1.2507984309000001E-2</v>
      </c>
      <c r="J23">
        <f>SUMIFS('EPA Export Aggregation'!M:M,'EPA Export Aggregation'!$A:$A,$B23,'EPA Export Aggregation'!$D:$D,$A$1)*IF($A23="CH4",About!$D$58,IF($A23="N2O",About!$D$59,1))</f>
        <v>1.2640883260300001E-2</v>
      </c>
      <c r="K23">
        <f>SUMIFS('EPA Export Aggregation'!N:N,'EPA Export Aggregation'!$A:$A,$B23,'EPA Export Aggregation'!$D:$D,$A$1)*IF($A23="CH4",About!$D$58,IF($A23="N2O",About!$D$59,1))</f>
        <v>1.54397655761E-2</v>
      </c>
      <c r="L23">
        <f>SUMIFS('EPA Export Aggregation'!O:O,'EPA Export Aggregation'!$A:$A,$B23,'EPA Export Aggregation'!$D:$D,$A$1)*IF($A23="CH4",About!$D$58,IF($A23="N2O",About!$D$59,1))</f>
        <v>1.4736516937700001E-2</v>
      </c>
      <c r="M23">
        <f>SUMIFS('EPA Export Aggregation'!P:P,'EPA Export Aggregation'!$A:$A,$B23,'EPA Export Aggregation'!$D:$D,$A$1)*IF($A23="CH4",About!$D$58,IF($A23="N2O",About!$D$59,1))</f>
        <v>1.33519837669E-2</v>
      </c>
      <c r="N23">
        <f>SUMIFS('EPA Export Aggregation'!Q:Q,'EPA Export Aggregation'!$A:$A,$B23,'EPA Export Aggregation'!$D:$D,$A$1)*IF($A23="CH4",About!$D$58,IF($A23="N2O",About!$D$59,1))</f>
        <v>1.2770622101899999E-2</v>
      </c>
      <c r="O23">
        <f>SUMIFS('EPA Export Aggregation'!R:R,'EPA Export Aggregation'!$A:$A,$B23,'EPA Export Aggregation'!$D:$D,$A$1)*IF($A23="CH4",About!$D$58,IF($A23="N2O",About!$D$59,1))</f>
        <v>1.1558173426899999E-2</v>
      </c>
      <c r="P23">
        <f>SUMIFS('EPA Export Aggregation'!S:S,'EPA Export Aggregation'!$A:$A,$B23,'EPA Export Aggregation'!$D:$D,$A$1)*IF($A23="CH4",About!$D$58,IF($A23="N2O",About!$D$59,1))</f>
        <v>1.11160568768E-2</v>
      </c>
      <c r="Q23">
        <f>SUMIFS('EPA Export Aggregation'!T:T,'EPA Export Aggregation'!$A:$A,$B23,'EPA Export Aggregation'!$D:$D,$A$1)*IF($A23="CH4",About!$D$58,IF($A23="N2O",About!$D$59,1))</f>
        <v>1.1500587610500001E-2</v>
      </c>
      <c r="R23">
        <f>SUMIFS('EPA Export Aggregation'!U:U,'EPA Export Aggregation'!$A:$A,$B23,'EPA Export Aggregation'!$D:$D,$A$1)*IF($A23="CH4",About!$D$58,IF($A23="N2O",About!$D$59,1))</f>
        <v>1.14574100659E-2</v>
      </c>
      <c r="S23">
        <f>SUMIFS('EPA Export Aggregation'!V:V,'EPA Export Aggregation'!$A:$A,$B23,'EPA Export Aggregation'!$D:$D,$A$1)*IF($A23="CH4",About!$D$58,IF($A23="N2O",About!$D$59,1))</f>
        <v>1.10802786995E-2</v>
      </c>
      <c r="T23">
        <f>SUMIFS('EPA Export Aggregation'!W:W,'EPA Export Aggregation'!$A:$A,$B23,'EPA Export Aggregation'!$D:$D,$A$1)*IF($A23="CH4",About!$D$58,IF($A23="N2O",About!$D$59,1))</f>
        <v>1.5615792519000001E-2</v>
      </c>
      <c r="U23">
        <f>SUMIFS('EPA Export Aggregation'!X:X,'EPA Export Aggregation'!$A:$A,$B23,'EPA Export Aggregation'!$D:$D,$A$1)*IF($A23="CH4",About!$D$58,IF($A23="N2O",About!$D$59,1))</f>
        <v>1.28760660534E-2</v>
      </c>
      <c r="V23">
        <f>SUMIFS('EPA Export Aggregation'!Y:Y,'EPA Export Aggregation'!$A:$A,$B23,'EPA Export Aggregation'!$D:$D,$A$1)*IF($A23="CH4",About!$D$58,IF($A23="N2O",About!$D$59,1))</f>
        <v>1.0846506465000001E-2</v>
      </c>
      <c r="W23">
        <f>SUMIFS('EPA Export Aggregation'!Z:Z,'EPA Export Aggregation'!$A:$A,$B23,'EPA Export Aggregation'!$D:$D,$A$1)*IF($A23="CH4",About!$D$58,IF($A23="N2O",About!$D$59,1))</f>
        <v>1.4951245932399999E-2</v>
      </c>
      <c r="X23">
        <f>SUMIFS('EPA Export Aggregation'!AA:AA,'EPA Export Aggregation'!$A:$A,$B23,'EPA Export Aggregation'!$D:$D,$A$1)*IF($A23="CH4",About!$D$58,IF($A23="N2O",About!$D$59,1))</f>
        <v>1.6095784962700001E-2</v>
      </c>
      <c r="Y23">
        <f>SUMIFS('EPA Export Aggregation'!AB:AB,'EPA Export Aggregation'!$A:$A,$B23,'EPA Export Aggregation'!$D:$D,$A$1)*IF($A23="CH4",About!$D$58,IF($A23="N2O",About!$D$59,1))</f>
        <v>1.52245415954E-2</v>
      </c>
      <c r="Z23">
        <f>SUMIFS('EPA Export Aggregation'!AC:AC,'EPA Export Aggregation'!$A:$A,$B23,'EPA Export Aggregation'!$D:$D,$A$1)*IF($A23="CH4",About!$D$58,IF($A23="N2O",About!$D$59,1))</f>
        <v>1.4438854280800001E-2</v>
      </c>
      <c r="AA23">
        <f>SUMIFS('EPA Export Aggregation'!AD:AD,'EPA Export Aggregation'!$A:$A,$B23,'EPA Export Aggregation'!$D:$D,$A$1)*IF($A23="CH4",About!$D$58,IF($A23="N2O",About!$D$59,1))</f>
        <v>5.7392999151999998E-3</v>
      </c>
      <c r="AB23">
        <f>SUMIFS('EPA Export Aggregation'!AE:AE,'EPA Export Aggregation'!$A:$A,$B23,'EPA Export Aggregation'!$D:$D,$A$1)*IF($A23="CH4",About!$D$58,IF($A23="N2O",About!$D$59,1))</f>
        <v>1.47022997222E-2</v>
      </c>
      <c r="AC23">
        <f>SUMIFS('EPA Export Aggregation'!AF:AF,'EPA Export Aggregation'!$A:$A,$B23,'EPA Export Aggregation'!$D:$D,$A$1)*IF($A23="CH4",About!$D$58,IF($A23="N2O",About!$D$59,1))</f>
        <v>1.6863836836800001E-2</v>
      </c>
      <c r="AD23">
        <f>SUMIFS('EPA Export Aggregation'!AG:AG,'EPA Export Aggregation'!$A:$A,$B23,'EPA Export Aggregation'!$D:$D,$A$1)*IF($A23="CH4",About!$D$58,IF($A23="N2O",About!$D$59,1))</f>
        <v>1.6540511755100001E-2</v>
      </c>
      <c r="AE23">
        <f>SUMIFS('EPA Export Aggregation'!AH:AH,'EPA Export Aggregation'!$A:$A,$B23,'EPA Export Aggregation'!$D:$D,$A$1)*IF($A23="CH4",About!$D$58,IF($A23="N2O",About!$D$59,1))</f>
        <v>1.9637349500000002E-2</v>
      </c>
      <c r="AF23">
        <f>SUMIFS('EPA Export Aggregation'!AI:AI,'EPA Export Aggregation'!$A:$A,$B23,'EPA Export Aggregation'!$D:$D,$A$1)*IF($A23="CH4",About!$D$58,IF($A23="N2O",About!$D$59,1))</f>
        <v>1.9841464878800001E-2</v>
      </c>
      <c r="AG23">
        <f>SUMIFS('EPA Export Aggregation'!AJ:AJ,'EPA Export Aggregation'!$A:$A,$B23,'EPA Export Aggregation'!$D:$D,$A$1)*IF($A23="CH4",About!$D$58,IF($A23="N2O",About!$D$59,1))</f>
        <v>1.8843204888900001E-2</v>
      </c>
      <c r="AH23">
        <f>SUMIFS('EPA Export Aggregation'!AK:AK,'EPA Export Aggregation'!$A:$A,$B23,'EPA Export Aggregation'!$D:$D,$A$1)*IF($A23="CH4",About!$D$58,IF($A23="N2O",About!$D$59,1))</f>
        <v>1.6420250463599999E-2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2.299489592E-4</v>
      </c>
      <c r="D26">
        <f>SUMIFS('EPA Export Aggregation'!G:G,'EPA Export Aggregation'!$A:$A,$B26,'EPA Export Aggregation'!$D:$D,$A$1)*IF($A26="CH4",About!$D$58,IF($A26="N2O",About!$D$59,1))</f>
        <v>1.7116866699999999E-4</v>
      </c>
      <c r="E26">
        <f>SUMIFS('EPA Export Aggregation'!H:H,'EPA Export Aggregation'!$A:$A,$B26,'EPA Export Aggregation'!$D:$D,$A$1)*IF($A26="CH4",About!$D$58,IF($A26="N2O",About!$D$59,1))</f>
        <v>2.1028202340000001E-4</v>
      </c>
      <c r="F26">
        <f>SUMIFS('EPA Export Aggregation'!I:I,'EPA Export Aggregation'!$A:$A,$B26,'EPA Export Aggregation'!$D:$D,$A$1)*IF($A26="CH4",About!$D$58,IF($A26="N2O",About!$D$59,1))</f>
        <v>2.3521373460000001E-4</v>
      </c>
      <c r="G26">
        <f>SUMIFS('EPA Export Aggregation'!J:J,'EPA Export Aggregation'!$A:$A,$B26,'EPA Export Aggregation'!$D:$D,$A$1)*IF($A26="CH4",About!$D$58,IF($A26="N2O",About!$D$59,1))</f>
        <v>2.4710347830000001E-4</v>
      </c>
      <c r="H26">
        <f>SUMIFS('EPA Export Aggregation'!K:K,'EPA Export Aggregation'!$A:$A,$B26,'EPA Export Aggregation'!$D:$D,$A$1)*IF($A26="CH4",About!$D$58,IF($A26="N2O",About!$D$59,1))</f>
        <v>3.3525635619999997E-4</v>
      </c>
      <c r="I26">
        <f>SUMIFS('EPA Export Aggregation'!L:L,'EPA Export Aggregation'!$A:$A,$B26,'EPA Export Aggregation'!$D:$D,$A$1)*IF($A26="CH4",About!$D$58,IF($A26="N2O",About!$D$59,1))</f>
        <v>3.7369306799999997E-4</v>
      </c>
      <c r="J26">
        <f>SUMIFS('EPA Export Aggregation'!M:M,'EPA Export Aggregation'!$A:$A,$B26,'EPA Export Aggregation'!$D:$D,$A$1)*IF($A26="CH4",About!$D$58,IF($A26="N2O",About!$D$59,1))</f>
        <v>4.6128426619999999E-4</v>
      </c>
      <c r="K26">
        <f>SUMIFS('EPA Export Aggregation'!N:N,'EPA Export Aggregation'!$A:$A,$B26,'EPA Export Aggregation'!$D:$D,$A$1)*IF($A26="CH4",About!$D$58,IF($A26="N2O",About!$D$59,1))</f>
        <v>5.2109449819999997E-4</v>
      </c>
      <c r="L26">
        <f>SUMIFS('EPA Export Aggregation'!O:O,'EPA Export Aggregation'!$A:$A,$B26,'EPA Export Aggregation'!$D:$D,$A$1)*IF($A26="CH4",About!$D$58,IF($A26="N2O",About!$D$59,1))</f>
        <v>3.3724490999999999E-4</v>
      </c>
      <c r="M26">
        <f>SUMIFS('EPA Export Aggregation'!P:P,'EPA Export Aggregation'!$A:$A,$B26,'EPA Export Aggregation'!$D:$D,$A$1)*IF($A26="CH4",About!$D$58,IF($A26="N2O",About!$D$59,1))</f>
        <v>3.6806325900000001E-4</v>
      </c>
      <c r="N26">
        <f>SUMIFS('EPA Export Aggregation'!Q:Q,'EPA Export Aggregation'!$A:$A,$B26,'EPA Export Aggregation'!$D:$D,$A$1)*IF($A26="CH4",About!$D$58,IF($A26="N2O",About!$D$59,1))</f>
        <v>2.6660755660000001E-4</v>
      </c>
      <c r="O26">
        <f>SUMIFS('EPA Export Aggregation'!R:R,'EPA Export Aggregation'!$A:$A,$B26,'EPA Export Aggregation'!$D:$D,$A$1)*IF($A26="CH4",About!$D$58,IF($A26="N2O",About!$D$59,1))</f>
        <v>3.112532521E-4</v>
      </c>
      <c r="P26">
        <f>SUMIFS('EPA Export Aggregation'!S:S,'EPA Export Aggregation'!$A:$A,$B26,'EPA Export Aggregation'!$D:$D,$A$1)*IF($A26="CH4",About!$D$58,IF($A26="N2O",About!$D$59,1))</f>
        <v>3.2790291359999999E-4</v>
      </c>
      <c r="Q26">
        <f>SUMIFS('EPA Export Aggregation'!T:T,'EPA Export Aggregation'!$A:$A,$B26,'EPA Export Aggregation'!$D:$D,$A$1)*IF($A26="CH4",About!$D$58,IF($A26="N2O",About!$D$59,1))</f>
        <v>3.9547749019999998E-4</v>
      </c>
      <c r="R26">
        <f>SUMIFS('EPA Export Aggregation'!U:U,'EPA Export Aggregation'!$A:$A,$B26,'EPA Export Aggregation'!$D:$D,$A$1)*IF($A26="CH4",About!$D$58,IF($A26="N2O",About!$D$59,1))</f>
        <v>3.7969901039999998E-4</v>
      </c>
      <c r="S26">
        <f>SUMIFS('EPA Export Aggregation'!V:V,'EPA Export Aggregation'!$A:$A,$B26,'EPA Export Aggregation'!$D:$D,$A$1)*IF($A26="CH4",About!$D$58,IF($A26="N2O",About!$D$59,1))</f>
        <v>3.4616303189999997E-4</v>
      </c>
      <c r="T26">
        <f>SUMIFS('EPA Export Aggregation'!W:W,'EPA Export Aggregation'!$A:$A,$B26,'EPA Export Aggregation'!$D:$D,$A$1)*IF($A26="CH4",About!$D$58,IF($A26="N2O",About!$D$59,1))</f>
        <v>3.1219790619999997E-4</v>
      </c>
      <c r="U26">
        <f>SUMIFS('EPA Export Aggregation'!X:X,'EPA Export Aggregation'!$A:$A,$B26,'EPA Export Aggregation'!$D:$D,$A$1)*IF($A26="CH4",About!$D$58,IF($A26="N2O",About!$D$59,1))</f>
        <v>2.5243448069999999E-4</v>
      </c>
      <c r="V26">
        <f>SUMIFS('EPA Export Aggregation'!Y:Y,'EPA Export Aggregation'!$A:$A,$B26,'EPA Export Aggregation'!$D:$D,$A$1)*IF($A26="CH4",About!$D$58,IF($A26="N2O",About!$D$59,1))</f>
        <v>1.605922033E-4</v>
      </c>
      <c r="W26">
        <f>SUMIFS('EPA Export Aggregation'!Z:Z,'EPA Export Aggregation'!$A:$A,$B26,'EPA Export Aggregation'!$D:$D,$A$1)*IF($A26="CH4",About!$D$58,IF($A26="N2O",About!$D$59,1))</f>
        <v>2.6859200599999998E-4</v>
      </c>
      <c r="X26">
        <f>SUMIFS('EPA Export Aggregation'!AA:AA,'EPA Export Aggregation'!$A:$A,$B26,'EPA Export Aggregation'!$D:$D,$A$1)*IF($A26="CH4",About!$D$58,IF($A26="N2O",About!$D$59,1))</f>
        <v>2.3670356279999999E-4</v>
      </c>
      <c r="Y26">
        <f>SUMIFS('EPA Export Aggregation'!AB:AB,'EPA Export Aggregation'!$A:$A,$B26,'EPA Export Aggregation'!$D:$D,$A$1)*IF($A26="CH4",About!$D$58,IF($A26="N2O",About!$D$59,1))</f>
        <v>1.9845800960000001E-4</v>
      </c>
      <c r="Z26">
        <f>SUMIFS('EPA Export Aggregation'!AC:AC,'EPA Export Aggregation'!$A:$A,$B26,'EPA Export Aggregation'!$D:$D,$A$1)*IF($A26="CH4",About!$D$58,IF($A26="N2O",About!$D$59,1))</f>
        <v>2.3357079649999999E-4</v>
      </c>
      <c r="AA26">
        <f>SUMIFS('EPA Export Aggregation'!AD:AD,'EPA Export Aggregation'!$A:$A,$B26,'EPA Export Aggregation'!$D:$D,$A$1)*IF($A26="CH4",About!$D$58,IF($A26="N2O",About!$D$59,1))</f>
        <v>2.4551898510000002E-4</v>
      </c>
      <c r="AB26">
        <f>SUMIFS('EPA Export Aggregation'!AE:AE,'EPA Export Aggregation'!$A:$A,$B26,'EPA Export Aggregation'!$D:$D,$A$1)*IF($A26="CH4",About!$D$58,IF($A26="N2O",About!$D$59,1))</f>
        <v>2.6815214329999998E-4</v>
      </c>
      <c r="AC26">
        <f>SUMIFS('EPA Export Aggregation'!AF:AF,'EPA Export Aggregation'!$A:$A,$B26,'EPA Export Aggregation'!$D:$D,$A$1)*IF($A26="CH4",About!$D$58,IF($A26="N2O",About!$D$59,1))</f>
        <v>2.4910666639999998E-4</v>
      </c>
      <c r="AD26">
        <f>SUMIFS('EPA Export Aggregation'!AG:AG,'EPA Export Aggregation'!$A:$A,$B26,'EPA Export Aggregation'!$D:$D,$A$1)*IF($A26="CH4",About!$D$58,IF($A26="N2O",About!$D$59,1))</f>
        <v>2.8808734109999999E-4</v>
      </c>
      <c r="AE26">
        <f>SUMIFS('EPA Export Aggregation'!AH:AH,'EPA Export Aggregation'!$A:$A,$B26,'EPA Export Aggregation'!$D:$D,$A$1)*IF($A26="CH4",About!$D$58,IF($A26="N2O",About!$D$59,1))</f>
        <v>2.9776230200000001E-4</v>
      </c>
      <c r="AF26">
        <f>SUMIFS('EPA Export Aggregation'!AI:AI,'EPA Export Aggregation'!$A:$A,$B26,'EPA Export Aggregation'!$D:$D,$A$1)*IF($A26="CH4",About!$D$58,IF($A26="N2O",About!$D$59,1))</f>
        <v>2.7017708679999999E-4</v>
      </c>
      <c r="AG26">
        <f>SUMIFS('EPA Export Aggregation'!AJ:AJ,'EPA Export Aggregation'!$A:$A,$B26,'EPA Export Aggregation'!$D:$D,$A$1)*IF($A26="CH4",About!$D$58,IF($A26="N2O",About!$D$59,1))</f>
        <v>2.02687843E-4</v>
      </c>
      <c r="AH26">
        <f>SUMIFS('EPA Export Aggregation'!AK:AK,'EPA Export Aggregation'!$A:$A,$B26,'EPA Export Aggregation'!$D:$D,$A$1)*IF($A26="CH4",About!$D$58,IF($A26="N2O",About!$D$59,1))</f>
        <v>2.647378345E-4</v>
      </c>
    </row>
    <row r="27" spans="1:34" x14ac:dyDescent="0.45">
      <c r="A27" s="413" t="s">
        <v>2215</v>
      </c>
      <c r="B27" s="414" t="s">
        <v>4259</v>
      </c>
      <c r="C27">
        <f>SUMIFS('EPA Export Aggregation'!F:F,'EPA Export Aggregation'!$A:$A,$B27,'EPA Export Aggregation'!$D:$D,$A$1)*IF($A27="CH4",About!$D$58,IF($A27="N2O",About!$D$59,1))</f>
        <v>3.8135708055299998E-2</v>
      </c>
      <c r="D27">
        <f>SUMIFS('EPA Export Aggregation'!G:G,'EPA Export Aggregation'!$A:$A,$B27,'EPA Export Aggregation'!$D:$D,$A$1)*IF($A27="CH4",About!$D$58,IF($A27="N2O",About!$D$59,1))</f>
        <v>3.5831229089099997E-2</v>
      </c>
      <c r="E27">
        <f>SUMIFS('EPA Export Aggregation'!H:H,'EPA Export Aggregation'!$A:$A,$B27,'EPA Export Aggregation'!$D:$D,$A$1)*IF($A27="CH4",About!$D$58,IF($A27="N2O",About!$D$59,1))</f>
        <v>3.6102887796400002E-2</v>
      </c>
      <c r="F27">
        <f>SUMIFS('EPA Export Aggregation'!I:I,'EPA Export Aggregation'!$A:$A,$B27,'EPA Export Aggregation'!$D:$D,$A$1)*IF($A27="CH4",About!$D$58,IF($A27="N2O",About!$D$59,1))</f>
        <v>3.5894061715299998E-2</v>
      </c>
      <c r="G27">
        <f>SUMIFS('EPA Export Aggregation'!J:J,'EPA Export Aggregation'!$A:$A,$B27,'EPA Export Aggregation'!$D:$D,$A$1)*IF($A27="CH4",About!$D$58,IF($A27="N2O",About!$D$59,1))</f>
        <v>3.7463029351400001E-2</v>
      </c>
      <c r="H27">
        <f>SUMIFS('EPA Export Aggregation'!K:K,'EPA Export Aggregation'!$A:$A,$B27,'EPA Export Aggregation'!$D:$D,$A$1)*IF($A27="CH4",About!$D$58,IF($A27="N2O",About!$D$59,1))</f>
        <v>4.0841207017899998E-2</v>
      </c>
      <c r="I27">
        <f>SUMIFS('EPA Export Aggregation'!L:L,'EPA Export Aggregation'!$A:$A,$B27,'EPA Export Aggregation'!$D:$D,$A$1)*IF($A27="CH4",About!$D$58,IF($A27="N2O",About!$D$59,1))</f>
        <v>3.4807507731700001E-2</v>
      </c>
      <c r="J27">
        <f>SUMIFS('EPA Export Aggregation'!M:M,'EPA Export Aggregation'!$A:$A,$B27,'EPA Export Aggregation'!$D:$D,$A$1)*IF($A27="CH4",About!$D$58,IF($A27="N2O",About!$D$59,1))</f>
        <v>4.8776238678699999E-2</v>
      </c>
      <c r="K27">
        <f>SUMIFS('EPA Export Aggregation'!N:N,'EPA Export Aggregation'!$A:$A,$B27,'EPA Export Aggregation'!$D:$D,$A$1)*IF($A27="CH4",About!$D$58,IF($A27="N2O",About!$D$59,1))</f>
        <v>4.9026266386600001E-2</v>
      </c>
      <c r="L27">
        <f>SUMIFS('EPA Export Aggregation'!O:O,'EPA Export Aggregation'!$A:$A,$B27,'EPA Export Aggregation'!$D:$D,$A$1)*IF($A27="CH4",About!$D$58,IF($A27="N2O",About!$D$59,1))</f>
        <v>5.1179943439200001E-2</v>
      </c>
      <c r="M27">
        <f>SUMIFS('EPA Export Aggregation'!P:P,'EPA Export Aggregation'!$A:$A,$B27,'EPA Export Aggregation'!$D:$D,$A$1)*IF($A27="CH4",About!$D$58,IF($A27="N2O",About!$D$59,1))</f>
        <v>5.4273293626200002E-2</v>
      </c>
      <c r="N27">
        <f>SUMIFS('EPA Export Aggregation'!Q:Q,'EPA Export Aggregation'!$A:$A,$B27,'EPA Export Aggregation'!$D:$D,$A$1)*IF($A27="CH4",About!$D$58,IF($A27="N2O",About!$D$59,1))</f>
        <v>5.1462508314200003E-2</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0.3112847136611</v>
      </c>
      <c r="D29">
        <f>SUMIFS('EPA Export Aggregation'!G:G,'EPA Export Aggregation'!$A:$A,$B29,'EPA Export Aggregation'!$D:$D,$A$1)*IF($A29="CH4",About!$D$58,IF($A29="N2O",About!$D$59,1))</f>
        <v>0.31313308107440002</v>
      </c>
      <c r="E29">
        <f>SUMIFS('EPA Export Aggregation'!H:H,'EPA Export Aggregation'!$A:$A,$B29,'EPA Export Aggregation'!$D:$D,$A$1)*IF($A29="CH4",About!$D$58,IF($A29="N2O",About!$D$59,1))</f>
        <v>0.3039833547943</v>
      </c>
      <c r="F29">
        <f>SUMIFS('EPA Export Aggregation'!I:I,'EPA Export Aggregation'!$A:$A,$B29,'EPA Export Aggregation'!$D:$D,$A$1)*IF($A29="CH4",About!$D$58,IF($A29="N2O",About!$D$59,1))</f>
        <v>0.30099422245349999</v>
      </c>
      <c r="G29">
        <f>SUMIFS('EPA Export Aggregation'!J:J,'EPA Export Aggregation'!$A:$A,$B29,'EPA Export Aggregation'!$D:$D,$A$1)*IF($A29="CH4",About!$D$58,IF($A29="N2O",About!$D$59,1))</f>
        <v>0.29991744733409997</v>
      </c>
      <c r="H29">
        <f>SUMIFS('EPA Export Aggregation'!K:K,'EPA Export Aggregation'!$A:$A,$B29,'EPA Export Aggregation'!$D:$D,$A$1)*IF($A29="CH4",About!$D$58,IF($A29="N2O",About!$D$59,1))</f>
        <v>0.30798375991150001</v>
      </c>
      <c r="I29">
        <f>SUMIFS('EPA Export Aggregation'!L:L,'EPA Export Aggregation'!$A:$A,$B29,'EPA Export Aggregation'!$D:$D,$A$1)*IF($A29="CH4",About!$D$58,IF($A29="N2O",About!$D$59,1))</f>
        <v>0.31095704108330002</v>
      </c>
      <c r="J29">
        <f>SUMIFS('EPA Export Aggregation'!M:M,'EPA Export Aggregation'!$A:$A,$B29,'EPA Export Aggregation'!$D:$D,$A$1)*IF($A29="CH4",About!$D$58,IF($A29="N2O",About!$D$59,1))</f>
        <v>0.3190190708199</v>
      </c>
      <c r="K29">
        <f>SUMIFS('EPA Export Aggregation'!N:N,'EPA Export Aggregation'!$A:$A,$B29,'EPA Export Aggregation'!$D:$D,$A$1)*IF($A29="CH4",About!$D$58,IF($A29="N2O",About!$D$59,1))</f>
        <v>0.34151740492869997</v>
      </c>
      <c r="L29">
        <f>SUMIFS('EPA Export Aggregation'!O:O,'EPA Export Aggregation'!$A:$A,$B29,'EPA Export Aggregation'!$D:$D,$A$1)*IF($A29="CH4",About!$D$58,IF($A29="N2O",About!$D$59,1))</f>
        <v>0.32307104174309997</v>
      </c>
      <c r="M29">
        <f>SUMIFS('EPA Export Aggregation'!P:P,'EPA Export Aggregation'!$A:$A,$B29,'EPA Export Aggregation'!$D:$D,$A$1)*IF($A29="CH4",About!$D$58,IF($A29="N2O",About!$D$59,1))</f>
        <v>0.33635829226820002</v>
      </c>
      <c r="N29">
        <f>SUMIFS('EPA Export Aggregation'!Q:Q,'EPA Export Aggregation'!$A:$A,$B29,'EPA Export Aggregation'!$D:$D,$A$1)*IF($A29="CH4",About!$D$58,IF($A29="N2O",About!$D$59,1))</f>
        <v>0.36226654995610003</v>
      </c>
      <c r="O29">
        <f>SUMIFS('EPA Export Aggregation'!R:R,'EPA Export Aggregation'!$A:$A,$B29,'EPA Export Aggregation'!$D:$D,$A$1)*IF($A29="CH4",About!$D$58,IF($A29="N2O",About!$D$59,1))</f>
        <v>0.39277090779379997</v>
      </c>
      <c r="P29">
        <f>SUMIFS('EPA Export Aggregation'!S:S,'EPA Export Aggregation'!$A:$A,$B29,'EPA Export Aggregation'!$D:$D,$A$1)*IF($A29="CH4",About!$D$58,IF($A29="N2O",About!$D$59,1))</f>
        <v>0.46294385127440002</v>
      </c>
      <c r="Q29">
        <f>SUMIFS('EPA Export Aggregation'!T:T,'EPA Export Aggregation'!$A:$A,$B29,'EPA Export Aggregation'!$D:$D,$A$1)*IF($A29="CH4",About!$D$58,IF($A29="N2O",About!$D$59,1))</f>
        <v>0.60795646927909996</v>
      </c>
      <c r="R29">
        <f>SUMIFS('EPA Export Aggregation'!U:U,'EPA Export Aggregation'!$A:$A,$B29,'EPA Export Aggregation'!$D:$D,$A$1)*IF($A29="CH4",About!$D$58,IF($A29="N2O",About!$D$59,1))</f>
        <v>0.82890578069749998</v>
      </c>
      <c r="S29">
        <f>SUMIFS('EPA Export Aggregation'!V:V,'EPA Export Aggregation'!$A:$A,$B29,'EPA Export Aggregation'!$D:$D,$A$1)*IF($A29="CH4",About!$D$58,IF($A29="N2O",About!$D$59,1))</f>
        <v>0.92616809682989998</v>
      </c>
      <c r="T29">
        <f>SUMIFS('EPA Export Aggregation'!W:W,'EPA Export Aggregation'!$A:$A,$B29,'EPA Export Aggregation'!$D:$D,$A$1)*IF($A29="CH4",About!$D$58,IF($A29="N2O",About!$D$59,1))</f>
        <v>0.89840162319299999</v>
      </c>
      <c r="U29">
        <f>SUMIFS('EPA Export Aggregation'!X:X,'EPA Export Aggregation'!$A:$A,$B29,'EPA Export Aggregation'!$D:$D,$A$1)*IF($A29="CH4",About!$D$58,IF($A29="N2O",About!$D$59,1))</f>
        <v>0.81899224841819995</v>
      </c>
      <c r="V29">
        <f>SUMIFS('EPA Export Aggregation'!Y:Y,'EPA Export Aggregation'!$A:$A,$B29,'EPA Export Aggregation'!$D:$D,$A$1)*IF($A29="CH4",About!$D$58,IF($A29="N2O",About!$D$59,1))</f>
        <v>0.73018301440139999</v>
      </c>
      <c r="W29">
        <f>SUMIFS('EPA Export Aggregation'!Z:Z,'EPA Export Aggregation'!$A:$A,$B29,'EPA Export Aggregation'!$D:$D,$A$1)*IF($A29="CH4",About!$D$58,IF($A29="N2O",About!$D$59,1))</f>
        <v>0.68708196358069995</v>
      </c>
      <c r="X29">
        <f>SUMIFS('EPA Export Aggregation'!AA:AA,'EPA Export Aggregation'!$A:$A,$B29,'EPA Export Aggregation'!$D:$D,$A$1)*IF($A29="CH4",About!$D$58,IF($A29="N2O",About!$D$59,1))</f>
        <v>0.66746386727689999</v>
      </c>
      <c r="Y29">
        <f>SUMIFS('EPA Export Aggregation'!AB:AB,'EPA Export Aggregation'!$A:$A,$B29,'EPA Export Aggregation'!$D:$D,$A$1)*IF($A29="CH4",About!$D$58,IF($A29="N2O",About!$D$59,1))</f>
        <v>0.74832061635769997</v>
      </c>
      <c r="Z29">
        <f>SUMIFS('EPA Export Aggregation'!AC:AC,'EPA Export Aggregation'!$A:$A,$B29,'EPA Export Aggregation'!$D:$D,$A$1)*IF($A29="CH4",About!$D$58,IF($A29="N2O",About!$D$59,1))</f>
        <v>0.84813810833549996</v>
      </c>
      <c r="AA29">
        <f>SUMIFS('EPA Export Aggregation'!AD:AD,'EPA Export Aggregation'!$A:$A,$B29,'EPA Export Aggregation'!$D:$D,$A$1)*IF($A29="CH4",About!$D$58,IF($A29="N2O",About!$D$59,1))</f>
        <v>0.86567168014789997</v>
      </c>
      <c r="AB29">
        <f>SUMIFS('EPA Export Aggregation'!AE:AE,'EPA Export Aggregation'!$A:$A,$B29,'EPA Export Aggregation'!$D:$D,$A$1)*IF($A29="CH4",About!$D$58,IF($A29="N2O",About!$D$59,1))</f>
        <v>0.82959751249180003</v>
      </c>
      <c r="AC29">
        <f>SUMIFS('EPA Export Aggregation'!AF:AF,'EPA Export Aggregation'!$A:$A,$B29,'EPA Export Aggregation'!$D:$D,$A$1)*IF($A29="CH4",About!$D$58,IF($A29="N2O",About!$D$59,1))</f>
        <v>0.47444122335069999</v>
      </c>
      <c r="AD29">
        <f>SUMIFS('EPA Export Aggregation'!AG:AG,'EPA Export Aggregation'!$A:$A,$B29,'EPA Export Aggregation'!$D:$D,$A$1)*IF($A29="CH4",About!$D$58,IF($A29="N2O",About!$D$59,1))</f>
        <v>0.44707837274809997</v>
      </c>
      <c r="AE29">
        <f>SUMIFS('EPA Export Aggregation'!AH:AH,'EPA Export Aggregation'!$A:$A,$B29,'EPA Export Aggregation'!$D:$D,$A$1)*IF($A29="CH4",About!$D$58,IF($A29="N2O",About!$D$59,1))</f>
        <v>0.62845652691739995</v>
      </c>
      <c r="AF29">
        <f>SUMIFS('EPA Export Aggregation'!AI:AI,'EPA Export Aggregation'!$A:$A,$B29,'EPA Export Aggregation'!$D:$D,$A$1)*IF($A29="CH4",About!$D$58,IF($A29="N2O",About!$D$59,1))</f>
        <v>0.82419090600970002</v>
      </c>
      <c r="AG29">
        <f>SUMIFS('EPA Export Aggregation'!AJ:AJ,'EPA Export Aggregation'!$A:$A,$B29,'EPA Export Aggregation'!$D:$D,$A$1)*IF($A29="CH4",About!$D$58,IF($A29="N2O",About!$D$59,1))</f>
        <v>0.45707745176999998</v>
      </c>
      <c r="AH29">
        <f>SUMIFS('EPA Export Aggregation'!AK:AK,'EPA Export Aggregation'!$A:$A,$B29,'EPA Export Aggregation'!$D:$D,$A$1)*IF($A29="CH4",About!$D$58,IF($A29="N2O",About!$D$59,1))</f>
        <v>0.44343005275059999</v>
      </c>
    </row>
    <row r="30" spans="1:34" x14ac:dyDescent="0.45">
      <c r="A30" s="413" t="s">
        <v>2215</v>
      </c>
      <c r="B30" s="414" t="s">
        <v>4266</v>
      </c>
      <c r="C30">
        <f>SUMIFS('EPA Export Aggregation'!F:F,'EPA Export Aggregation'!$A:$A,$B30,'EPA Export Aggregation'!$D:$D,$A$1)*IF($A30="CH4",About!$D$58,IF($A30="N2O",About!$D$59,1))</f>
        <v>3.4693696500000003E-5</v>
      </c>
      <c r="D30">
        <f>SUMIFS('EPA Export Aggregation'!G:G,'EPA Export Aggregation'!$A:$A,$B30,'EPA Export Aggregation'!$D:$D,$A$1)*IF($A30="CH4",About!$D$58,IF($A30="N2O",About!$D$59,1))</f>
        <v>3.4719533699999997E-5</v>
      </c>
      <c r="E30">
        <f>SUMIFS('EPA Export Aggregation'!H:H,'EPA Export Aggregation'!$A:$A,$B30,'EPA Export Aggregation'!$D:$D,$A$1)*IF($A30="CH4",About!$D$58,IF($A30="N2O",About!$D$59,1))</f>
        <v>3.4704182699999998E-5</v>
      </c>
      <c r="F30">
        <f>SUMIFS('EPA Export Aggregation'!I:I,'EPA Export Aggregation'!$A:$A,$B30,'EPA Export Aggregation'!$D:$D,$A$1)*IF($A30="CH4",About!$D$58,IF($A30="N2O",About!$D$59,1))</f>
        <v>3.4706262799999999E-5</v>
      </c>
      <c r="G30">
        <f>SUMIFS('EPA Export Aggregation'!J:J,'EPA Export Aggregation'!$A:$A,$B30,'EPA Export Aggregation'!$D:$D,$A$1)*IF($A30="CH4",About!$D$58,IF($A30="N2O",About!$D$59,1))</f>
        <v>3.4589494599999998E-5</v>
      </c>
      <c r="H30">
        <f>SUMIFS('EPA Export Aggregation'!K:K,'EPA Export Aggregation'!$A:$A,$B30,'EPA Export Aggregation'!$D:$D,$A$1)*IF($A30="CH4",About!$D$58,IF($A30="N2O",About!$D$59,1))</f>
        <v>3.4537301800000001E-5</v>
      </c>
      <c r="I30">
        <f>SUMIFS('EPA Export Aggregation'!L:L,'EPA Export Aggregation'!$A:$A,$B30,'EPA Export Aggregation'!$D:$D,$A$1)*IF($A30="CH4",About!$D$58,IF($A30="N2O",About!$D$59,1))</f>
        <v>3.4449912000000003E-5</v>
      </c>
      <c r="J30">
        <f>SUMIFS('EPA Export Aggregation'!M:M,'EPA Export Aggregation'!$A:$A,$B30,'EPA Export Aggregation'!$D:$D,$A$1)*IF($A30="CH4",About!$D$58,IF($A30="N2O",About!$D$59,1))</f>
        <v>3.4299114900000001E-5</v>
      </c>
      <c r="K30">
        <f>SUMIFS('EPA Export Aggregation'!N:N,'EPA Export Aggregation'!$A:$A,$B30,'EPA Export Aggregation'!$D:$D,$A$1)*IF($A30="CH4",About!$D$58,IF($A30="N2O",About!$D$59,1))</f>
        <v>3.4246888200000003E-5</v>
      </c>
      <c r="L30">
        <f>SUMIFS('EPA Export Aggregation'!O:O,'EPA Export Aggregation'!$A:$A,$B30,'EPA Export Aggregation'!$D:$D,$A$1)*IF($A30="CH4",About!$D$58,IF($A30="N2O",About!$D$59,1))</f>
        <v>3.4148359700000002E-5</v>
      </c>
      <c r="M30">
        <f>SUMIFS('EPA Export Aggregation'!P:P,'EPA Export Aggregation'!$A:$A,$B30,'EPA Export Aggregation'!$D:$D,$A$1)*IF($A30="CH4",About!$D$58,IF($A30="N2O",About!$D$59,1))</f>
        <v>3.4162254399999997E-5</v>
      </c>
      <c r="N30">
        <f>SUMIFS('EPA Export Aggregation'!Q:Q,'EPA Export Aggregation'!$A:$A,$B30,'EPA Export Aggregation'!$D:$D,$A$1)*IF($A30="CH4",About!$D$58,IF($A30="N2O",About!$D$59,1))</f>
        <v>3.4220876200000001E-5</v>
      </c>
      <c r="O30">
        <f>SUMIFS('EPA Export Aggregation'!R:R,'EPA Export Aggregation'!$A:$A,$B30,'EPA Export Aggregation'!$D:$D,$A$1)*IF($A30="CH4",About!$D$58,IF($A30="N2O",About!$D$59,1))</f>
        <v>3.4300263399999999E-5</v>
      </c>
      <c r="P30">
        <f>SUMIFS('EPA Export Aggregation'!S:S,'EPA Export Aggregation'!$A:$A,$B30,'EPA Export Aggregation'!$D:$D,$A$1)*IF($A30="CH4",About!$D$58,IF($A30="N2O",About!$D$59,1))</f>
        <v>3.4769338999999999E-5</v>
      </c>
      <c r="Q30">
        <f>SUMIFS('EPA Export Aggregation'!T:T,'EPA Export Aggregation'!$A:$A,$B30,'EPA Export Aggregation'!$D:$D,$A$1)*IF($A30="CH4",About!$D$58,IF($A30="N2O",About!$D$59,1))</f>
        <v>3.5070910100000002E-5</v>
      </c>
      <c r="R30">
        <f>SUMIFS('EPA Export Aggregation'!U:U,'EPA Export Aggregation'!$A:$A,$B30,'EPA Export Aggregation'!$D:$D,$A$1)*IF($A30="CH4",About!$D$58,IF($A30="N2O",About!$D$59,1))</f>
        <v>3.50934358E-5</v>
      </c>
      <c r="S30">
        <f>SUMIFS('EPA Export Aggregation'!V:V,'EPA Export Aggregation'!$A:$A,$B30,'EPA Export Aggregation'!$D:$D,$A$1)*IF($A30="CH4",About!$D$58,IF($A30="N2O",About!$D$59,1))</f>
        <v>3.5303351399999997E-5</v>
      </c>
      <c r="T30">
        <f>SUMIFS('EPA Export Aggregation'!W:W,'EPA Export Aggregation'!$A:$A,$B30,'EPA Export Aggregation'!$D:$D,$A$1)*IF($A30="CH4",About!$D$58,IF($A30="N2O",About!$D$59,1))</f>
        <v>3.5396995799999999E-5</v>
      </c>
      <c r="U30">
        <f>SUMIFS('EPA Export Aggregation'!X:X,'EPA Export Aggregation'!$A:$A,$B30,'EPA Export Aggregation'!$D:$D,$A$1)*IF($A30="CH4",About!$D$58,IF($A30="N2O",About!$D$59,1))</f>
        <v>3.5967601E-5</v>
      </c>
      <c r="V30">
        <f>SUMIFS('EPA Export Aggregation'!Y:Y,'EPA Export Aggregation'!$A:$A,$B30,'EPA Export Aggregation'!$D:$D,$A$1)*IF($A30="CH4",About!$D$58,IF($A30="N2O",About!$D$59,1))</f>
        <v>3.5993269400000001E-5</v>
      </c>
      <c r="W30">
        <f>SUMIFS('EPA Export Aggregation'!Z:Z,'EPA Export Aggregation'!$A:$A,$B30,'EPA Export Aggregation'!$D:$D,$A$1)*IF($A30="CH4",About!$D$58,IF($A30="N2O",About!$D$59,1))</f>
        <v>3.5913790099999999E-5</v>
      </c>
      <c r="X30">
        <f>SUMIFS('EPA Export Aggregation'!AA:AA,'EPA Export Aggregation'!$A:$A,$B30,'EPA Export Aggregation'!$D:$D,$A$1)*IF($A30="CH4",About!$D$58,IF($A30="N2O",About!$D$59,1))</f>
        <v>3.5960495400000002E-5</v>
      </c>
      <c r="Y30">
        <f>SUMIFS('EPA Export Aggregation'!AB:AB,'EPA Export Aggregation'!$A:$A,$B30,'EPA Export Aggregation'!$D:$D,$A$1)*IF($A30="CH4",About!$D$58,IF($A30="N2O",About!$D$59,1))</f>
        <v>3.6041195900000001E-5</v>
      </c>
      <c r="Z30">
        <f>SUMIFS('EPA Export Aggregation'!AC:AC,'EPA Export Aggregation'!$A:$A,$B30,'EPA Export Aggregation'!$D:$D,$A$1)*IF($A30="CH4",About!$D$58,IF($A30="N2O",About!$D$59,1))</f>
        <v>3.6199517900000002E-5</v>
      </c>
      <c r="AA30">
        <f>SUMIFS('EPA Export Aggregation'!AD:AD,'EPA Export Aggregation'!$A:$A,$B30,'EPA Export Aggregation'!$D:$D,$A$1)*IF($A30="CH4",About!$D$58,IF($A30="N2O",About!$D$59,1))</f>
        <v>3.6440393399999998E-5</v>
      </c>
      <c r="AB30">
        <f>SUMIFS('EPA Export Aggregation'!AE:AE,'EPA Export Aggregation'!$A:$A,$B30,'EPA Export Aggregation'!$D:$D,$A$1)*IF($A30="CH4",About!$D$58,IF($A30="N2O",About!$D$59,1))</f>
        <v>3.5951152500000002E-5</v>
      </c>
      <c r="AC30">
        <f>SUMIFS('EPA Export Aggregation'!AF:AF,'EPA Export Aggregation'!$A:$A,$B30,'EPA Export Aggregation'!$D:$D,$A$1)*IF($A30="CH4",About!$D$58,IF($A30="N2O",About!$D$59,1))</f>
        <v>3.5668630199999998E-5</v>
      </c>
      <c r="AD30">
        <f>SUMIFS('EPA Export Aggregation'!AG:AG,'EPA Export Aggregation'!$A:$A,$B30,'EPA Export Aggregation'!$D:$D,$A$1)*IF($A30="CH4",About!$D$58,IF($A30="N2O",About!$D$59,1))</f>
        <v>3.5253461799999997E-5</v>
      </c>
      <c r="AE30">
        <f>SUMIFS('EPA Export Aggregation'!AH:AH,'EPA Export Aggregation'!$A:$A,$B30,'EPA Export Aggregation'!$D:$D,$A$1)*IF($A30="CH4",About!$D$58,IF($A30="N2O",About!$D$59,1))</f>
        <v>3.4792333899999997E-5</v>
      </c>
      <c r="AF30">
        <f>SUMIFS('EPA Export Aggregation'!AI:AI,'EPA Export Aggregation'!$A:$A,$B30,'EPA Export Aggregation'!$D:$D,$A$1)*IF($A30="CH4",About!$D$58,IF($A30="N2O",About!$D$59,1))</f>
        <v>3.4421412999999998E-5</v>
      </c>
      <c r="AG30">
        <f>SUMIFS('EPA Export Aggregation'!AJ:AJ,'EPA Export Aggregation'!$A:$A,$B30,'EPA Export Aggregation'!$D:$D,$A$1)*IF($A30="CH4",About!$D$58,IF($A30="N2O",About!$D$59,1))</f>
        <v>3.3621617000000003E-5</v>
      </c>
      <c r="AH30">
        <f>SUMIFS('EPA Export Aggregation'!AK:AK,'EPA Export Aggregation'!$A:$A,$B30,'EPA Export Aggregation'!$D:$D,$A$1)*IF($A30="CH4",About!$D$58,IF($A30="N2O",About!$D$59,1))</f>
        <v>3.3621617000000003E-5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2.7627325691200001E-2</v>
      </c>
      <c r="D32">
        <f>SUMIFS('EPA Export Aggregation'!G:G,'EPA Export Aggregation'!$A:$A,$B32,'EPA Export Aggregation'!$D:$D,$A$1)*IF($A32="CH4",About!$D$58,IF($A32="N2O",About!$D$59,1))</f>
        <v>2.8076078774899999E-2</v>
      </c>
      <c r="E32">
        <f>SUMIFS('EPA Export Aggregation'!H:H,'EPA Export Aggregation'!$A:$A,$B32,'EPA Export Aggregation'!$D:$D,$A$1)*IF($A32="CH4",About!$D$58,IF($A32="N2O",About!$D$59,1))</f>
        <v>2.8554944586000001E-2</v>
      </c>
      <c r="F32">
        <f>SUMIFS('EPA Export Aggregation'!I:I,'EPA Export Aggregation'!$A:$A,$B32,'EPA Export Aggregation'!$D:$D,$A$1)*IF($A32="CH4",About!$D$58,IF($A32="N2O",About!$D$59,1))</f>
        <v>2.6470623054400001E-2</v>
      </c>
      <c r="G32">
        <f>SUMIFS('EPA Export Aggregation'!J:J,'EPA Export Aggregation'!$A:$A,$B32,'EPA Export Aggregation'!$D:$D,$A$1)*IF($A32="CH4",About!$D$58,IF($A32="N2O",About!$D$59,1))</f>
        <v>3.06093870811E-2</v>
      </c>
      <c r="H32">
        <f>SUMIFS('EPA Export Aggregation'!K:K,'EPA Export Aggregation'!$A:$A,$B32,'EPA Export Aggregation'!$D:$D,$A$1)*IF($A32="CH4",About!$D$58,IF($A32="N2O",About!$D$59,1))</f>
        <v>2.90661932636E-2</v>
      </c>
      <c r="I32">
        <f>SUMIFS('EPA Export Aggregation'!L:L,'EPA Export Aggregation'!$A:$A,$B32,'EPA Export Aggregation'!$D:$D,$A$1)*IF($A32="CH4",About!$D$58,IF($A32="N2O",About!$D$59,1))</f>
        <v>2.9169050595199999E-2</v>
      </c>
      <c r="J32">
        <f>SUMIFS('EPA Export Aggregation'!M:M,'EPA Export Aggregation'!$A:$A,$B32,'EPA Export Aggregation'!$D:$D,$A$1)*IF($A32="CH4",About!$D$58,IF($A32="N2O",About!$D$59,1))</f>
        <v>3.0189311195700001E-2</v>
      </c>
      <c r="K32">
        <f>SUMIFS('EPA Export Aggregation'!N:N,'EPA Export Aggregation'!$A:$A,$B32,'EPA Export Aggregation'!$D:$D,$A$1)*IF($A32="CH4",About!$D$58,IF($A32="N2O",About!$D$59,1))</f>
        <v>3.1464127834200002E-2</v>
      </c>
      <c r="L32">
        <f>SUMIFS('EPA Export Aggregation'!O:O,'EPA Export Aggregation'!$A:$A,$B32,'EPA Export Aggregation'!$D:$D,$A$1)*IF($A32="CH4",About!$D$58,IF($A32="N2O",About!$D$59,1))</f>
        <v>3.0187641975700001E-2</v>
      </c>
      <c r="M32">
        <f>SUMIFS('EPA Export Aggregation'!P:P,'EPA Export Aggregation'!$A:$A,$B32,'EPA Export Aggregation'!$D:$D,$A$1)*IF($A32="CH4",About!$D$58,IF($A32="N2O",About!$D$59,1))</f>
        <v>2.8167885870599998E-2</v>
      </c>
      <c r="N32">
        <f>SUMIFS('EPA Export Aggregation'!Q:Q,'EPA Export Aggregation'!$A:$A,$B32,'EPA Export Aggregation'!$D:$D,$A$1)*IF($A32="CH4",About!$D$58,IF($A32="N2O",About!$D$59,1))</f>
        <v>2.8748708969899998E-2</v>
      </c>
      <c r="O32">
        <f>SUMIFS('EPA Export Aggregation'!R:R,'EPA Export Aggregation'!$A:$A,$B32,'EPA Export Aggregation'!$D:$D,$A$1)*IF($A32="CH4",About!$D$58,IF($A32="N2O",About!$D$59,1))</f>
        <v>2.7458258885E-2</v>
      </c>
      <c r="P32">
        <f>SUMIFS('EPA Export Aggregation'!S:S,'EPA Export Aggregation'!$A:$A,$B32,'EPA Export Aggregation'!$D:$D,$A$1)*IF($A32="CH4",About!$D$58,IF($A32="N2O",About!$D$59,1))</f>
        <v>2.7461537232899999E-2</v>
      </c>
      <c r="Q32">
        <f>SUMIFS('EPA Export Aggregation'!T:T,'EPA Export Aggregation'!$A:$A,$B32,'EPA Export Aggregation'!$D:$D,$A$1)*IF($A32="CH4",About!$D$58,IF($A32="N2O",About!$D$59,1))</f>
        <v>3.0805983129699999E-2</v>
      </c>
      <c r="R32">
        <f>SUMIFS('EPA Export Aggregation'!U:U,'EPA Export Aggregation'!$A:$A,$B32,'EPA Export Aggregation'!$D:$D,$A$1)*IF($A32="CH4",About!$D$58,IF($A32="N2O",About!$D$59,1))</f>
        <v>3.1116884086799999E-2</v>
      </c>
      <c r="S32">
        <f>SUMIFS('EPA Export Aggregation'!V:V,'EPA Export Aggregation'!$A:$A,$B32,'EPA Export Aggregation'!$D:$D,$A$1)*IF($A32="CH4",About!$D$58,IF($A32="N2O",About!$D$59,1))</f>
        <v>3.36412226395E-2</v>
      </c>
      <c r="T32">
        <f>SUMIFS('EPA Export Aggregation'!W:W,'EPA Export Aggregation'!$A:$A,$B32,'EPA Export Aggregation'!$D:$D,$A$1)*IF($A32="CH4",About!$D$58,IF($A32="N2O",About!$D$59,1))</f>
        <v>3.22978154175E-2</v>
      </c>
      <c r="U32">
        <f>SUMIFS('EPA Export Aggregation'!X:X,'EPA Export Aggregation'!$A:$A,$B32,'EPA Export Aggregation'!$D:$D,$A$1)*IF($A32="CH4",About!$D$58,IF($A32="N2O",About!$D$59,1))</f>
        <v>3.4426599125599998E-2</v>
      </c>
      <c r="V32">
        <f>SUMIFS('EPA Export Aggregation'!Y:Y,'EPA Export Aggregation'!$A:$A,$B32,'EPA Export Aggregation'!$D:$D,$A$1)*IF($A32="CH4",About!$D$58,IF($A32="N2O",About!$D$59,1))</f>
        <v>3.6068792841000001E-2</v>
      </c>
      <c r="W32">
        <f>SUMIFS('EPA Export Aggregation'!Z:Z,'EPA Export Aggregation'!$A:$A,$B32,'EPA Export Aggregation'!$D:$D,$A$1)*IF($A32="CH4",About!$D$58,IF($A32="N2O",About!$D$59,1))</f>
        <v>7.2853578404699998E-2</v>
      </c>
      <c r="X32">
        <f>SUMIFS('EPA Export Aggregation'!AA:AA,'EPA Export Aggregation'!$A:$A,$B32,'EPA Export Aggregation'!$D:$D,$A$1)*IF($A32="CH4",About!$D$58,IF($A32="N2O",About!$D$59,1))</f>
        <v>7.7658515416200002E-2</v>
      </c>
      <c r="Y32">
        <f>SUMIFS('EPA Export Aggregation'!AB:AB,'EPA Export Aggregation'!$A:$A,$B32,'EPA Export Aggregation'!$D:$D,$A$1)*IF($A32="CH4",About!$D$58,IF($A32="N2O",About!$D$59,1))</f>
        <v>7.8969172443100005E-2</v>
      </c>
      <c r="Z32">
        <f>SUMIFS('EPA Export Aggregation'!AC:AC,'EPA Export Aggregation'!$A:$A,$B32,'EPA Export Aggregation'!$D:$D,$A$1)*IF($A32="CH4",About!$D$58,IF($A32="N2O",About!$D$59,1))</f>
        <v>0.1101524889122</v>
      </c>
      <c r="AA32">
        <f>SUMIFS('EPA Export Aggregation'!AD:AD,'EPA Export Aggregation'!$A:$A,$B32,'EPA Export Aggregation'!$D:$D,$A$1)*IF($A32="CH4",About!$D$58,IF($A32="N2O",About!$D$59,1))</f>
        <v>0.104745289007</v>
      </c>
      <c r="AB32">
        <f>SUMIFS('EPA Export Aggregation'!AE:AE,'EPA Export Aggregation'!$A:$A,$B32,'EPA Export Aggregation'!$D:$D,$A$1)*IF($A32="CH4",About!$D$58,IF($A32="N2O",About!$D$59,1))</f>
        <v>8.92555652757E-2</v>
      </c>
      <c r="AC32">
        <f>SUMIFS('EPA Export Aggregation'!AF:AF,'EPA Export Aggregation'!$A:$A,$B32,'EPA Export Aggregation'!$D:$D,$A$1)*IF($A32="CH4",About!$D$58,IF($A32="N2O",About!$D$59,1))</f>
        <v>7.4869617891499998E-2</v>
      </c>
      <c r="AD32">
        <f>SUMIFS('EPA Export Aggregation'!AG:AG,'EPA Export Aggregation'!$A:$A,$B32,'EPA Export Aggregation'!$D:$D,$A$1)*IF($A32="CH4",About!$D$58,IF($A32="N2O",About!$D$59,1))</f>
        <v>7.9501052445200004E-2</v>
      </c>
      <c r="AE32">
        <f>SUMIFS('EPA Export Aggregation'!AH:AH,'EPA Export Aggregation'!$A:$A,$B32,'EPA Export Aggregation'!$D:$D,$A$1)*IF($A32="CH4",About!$D$58,IF($A32="N2O",About!$D$59,1))</f>
        <v>9.7317929112099993E-2</v>
      </c>
      <c r="AF32">
        <f>SUMIFS('EPA Export Aggregation'!AI:AI,'EPA Export Aggregation'!$A:$A,$B32,'EPA Export Aggregation'!$D:$D,$A$1)*IF($A32="CH4",About!$D$58,IF($A32="N2O",About!$D$59,1))</f>
        <v>8.92868395131E-2</v>
      </c>
      <c r="AG32">
        <f>SUMIFS('EPA Export Aggregation'!AJ:AJ,'EPA Export Aggregation'!$A:$A,$B32,'EPA Export Aggregation'!$D:$D,$A$1)*IF($A32="CH4",About!$D$58,IF($A32="N2O",About!$D$59,1))</f>
        <v>7.4299081927499996E-2</v>
      </c>
      <c r="AH32">
        <f>SUMIFS('EPA Export Aggregation'!AK:AK,'EPA Export Aggregation'!$A:$A,$B32,'EPA Export Aggregation'!$D:$D,$A$1)*IF($A32="CH4",About!$D$58,IF($A32="N2O",About!$D$59,1))</f>
        <v>8.7039503132299995E-2</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8.6720185069999994E-3</v>
      </c>
      <c r="L33">
        <f>SUMIFS('EPA Export Aggregation'!O:O,'EPA Export Aggregation'!$A:$A,$B33,'EPA Export Aggregation'!$D:$D,$A$1)*IF($A33="CH4",About!$D$58,IF($A33="N2O",About!$D$59,1))</f>
        <v>0</v>
      </c>
      <c r="M33">
        <f>SUMIFS('EPA Export Aggregation'!P:P,'EPA Export Aggregation'!$A:$A,$B33,'EPA Export Aggregation'!$D:$D,$A$1)*IF($A33="CH4",About!$D$58,IF($A33="N2O",About!$D$59,1))</f>
        <v>2.7833661280000001E-3</v>
      </c>
      <c r="N33">
        <f>SUMIFS('EPA Export Aggregation'!Q:Q,'EPA Export Aggregation'!$A:$A,$B33,'EPA Export Aggregation'!$D:$D,$A$1)*IF($A33="CH4",About!$D$58,IF($A33="N2O",About!$D$59,1))</f>
        <v>0</v>
      </c>
      <c r="O33" s="415">
        <f>SUMIFS('EPA Export Aggregation'!R:R,'EPA Export Aggregation'!$A:$A,$B33,'EPA Export Aggregation'!$D:$D,$A$1)*IF($A33="CH4",About!$D$58,IF($A33="N2O",About!$D$59,1))</f>
        <v>0</v>
      </c>
      <c r="P33" s="415">
        <f>SUMIFS('EPA Export Aggregation'!S:S,'EPA Export Aggregation'!$A:$A,$B33,'EPA Export Aggregation'!$D:$D,$A$1)*IF($A33="CH4",About!$D$58,IF($A33="N2O",About!$D$59,1))</f>
        <v>0</v>
      </c>
      <c r="Q33">
        <f>SUMIFS('EPA Export Aggregation'!T:T,'EPA Export Aggregation'!$A:$A,$B33,'EPA Export Aggregation'!$D:$D,$A$1)*IF($A33="CH4",About!$D$58,IF($A33="N2O",About!$D$59,1))</f>
        <v>0</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5.5078120566999997E-3</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4.7269579606300002E-2</v>
      </c>
      <c r="D34">
        <f>SUMIFS('EPA Export Aggregation'!G:G,'EPA Export Aggregation'!$A:$A,$B34,'EPA Export Aggregation'!$D:$D,$A$1)*IF($A34="CH4",About!$D$58,IF($A34="N2O",About!$D$59,1))</f>
        <v>5.0524801233800001E-2</v>
      </c>
      <c r="E34">
        <f>SUMIFS('EPA Export Aggregation'!H:H,'EPA Export Aggregation'!$A:$A,$B34,'EPA Export Aggregation'!$D:$D,$A$1)*IF($A34="CH4",About!$D$58,IF($A34="N2O",About!$D$59,1))</f>
        <v>6.32249556987E-2</v>
      </c>
      <c r="F34">
        <f>SUMIFS('EPA Export Aggregation'!I:I,'EPA Export Aggregation'!$A:$A,$B34,'EPA Export Aggregation'!$D:$D,$A$1)*IF($A34="CH4",About!$D$58,IF($A34="N2O",About!$D$59,1))</f>
        <v>6.6939673894000004E-2</v>
      </c>
      <c r="G34">
        <f>SUMIFS('EPA Export Aggregation'!J:J,'EPA Export Aggregation'!$A:$A,$B34,'EPA Export Aggregation'!$D:$D,$A$1)*IF($A34="CH4",About!$D$58,IF($A34="N2O",About!$D$59,1))</f>
        <v>7.1732113338800002E-2</v>
      </c>
      <c r="H34">
        <f>SUMIFS('EPA Export Aggregation'!K:K,'EPA Export Aggregation'!$A:$A,$B34,'EPA Export Aggregation'!$D:$D,$A$1)*IF($A34="CH4",About!$D$58,IF($A34="N2O",About!$D$59,1))</f>
        <v>8.9488890864600004E-2</v>
      </c>
      <c r="I34">
        <f>SUMIFS('EPA Export Aggregation'!L:L,'EPA Export Aggregation'!$A:$A,$B34,'EPA Export Aggregation'!$D:$D,$A$1)*IF($A34="CH4",About!$D$58,IF($A34="N2O",About!$D$59,1))</f>
        <v>0.11259965236320001</v>
      </c>
      <c r="J34">
        <f>SUMIFS('EPA Export Aggregation'!M:M,'EPA Export Aggregation'!$A:$A,$B34,'EPA Export Aggregation'!$D:$D,$A$1)*IF($A34="CH4",About!$D$58,IF($A34="N2O",About!$D$59,1))</f>
        <v>0.1241011025432</v>
      </c>
      <c r="K34">
        <f>SUMIFS('EPA Export Aggregation'!N:N,'EPA Export Aggregation'!$A:$A,$B34,'EPA Export Aggregation'!$D:$D,$A$1)*IF($A34="CH4",About!$D$58,IF($A34="N2O",About!$D$59,1))</f>
        <v>0.13847143149169999</v>
      </c>
      <c r="L34">
        <f>SUMIFS('EPA Export Aggregation'!O:O,'EPA Export Aggregation'!$A:$A,$B34,'EPA Export Aggregation'!$D:$D,$A$1)*IF($A34="CH4",About!$D$58,IF($A34="N2O",About!$D$59,1))</f>
        <v>0.13434501279139999</v>
      </c>
      <c r="M34">
        <f>SUMIFS('EPA Export Aggregation'!P:P,'EPA Export Aggregation'!$A:$A,$B34,'EPA Export Aggregation'!$D:$D,$A$1)*IF($A34="CH4",About!$D$58,IF($A34="N2O",About!$D$59,1))</f>
        <v>0.13311237146570001</v>
      </c>
      <c r="N34">
        <f>SUMIFS('EPA Export Aggregation'!Q:Q,'EPA Export Aggregation'!$A:$A,$B34,'EPA Export Aggregation'!$D:$D,$A$1)*IF($A34="CH4",About!$D$58,IF($A34="N2O",About!$D$59,1))</f>
        <v>0.11860685717739999</v>
      </c>
      <c r="O34">
        <f>SUMIFS('EPA Export Aggregation'!R:R,'EPA Export Aggregation'!$A:$A,$B34,'EPA Export Aggregation'!$D:$D,$A$1)*IF($A34="CH4",About!$D$58,IF($A34="N2O",About!$D$59,1))</f>
        <v>0.1251532266473</v>
      </c>
      <c r="P34">
        <f>SUMIFS('EPA Export Aggregation'!S:S,'EPA Export Aggregation'!$A:$A,$B34,'EPA Export Aggregation'!$D:$D,$A$1)*IF($A34="CH4",About!$D$58,IF($A34="N2O",About!$D$59,1))</f>
        <v>0.1176581754513</v>
      </c>
      <c r="Q34">
        <f>SUMIFS('EPA Export Aggregation'!T:T,'EPA Export Aggregation'!$A:$A,$B34,'EPA Export Aggregation'!$D:$D,$A$1)*IF($A34="CH4",About!$D$58,IF($A34="N2O",About!$D$59,1))</f>
        <v>0.10974199812509999</v>
      </c>
      <c r="R34">
        <f>SUMIFS('EPA Export Aggregation'!U:U,'EPA Export Aggregation'!$A:$A,$B34,'EPA Export Aggregation'!$D:$D,$A$1)*IF($A34="CH4",About!$D$58,IF($A34="N2O",About!$D$59,1))</f>
        <v>0.10244580446940001</v>
      </c>
      <c r="S34">
        <f>SUMIFS('EPA Export Aggregation'!V:V,'EPA Export Aggregation'!$A:$A,$B34,'EPA Export Aggregation'!$D:$D,$A$1)*IF($A34="CH4",About!$D$58,IF($A34="N2O",About!$D$59,1))</f>
        <v>0.14193705053069999</v>
      </c>
      <c r="T34">
        <f>SUMIFS('EPA Export Aggregation'!W:W,'EPA Export Aggregation'!$A:$A,$B34,'EPA Export Aggregation'!$D:$D,$A$1)*IF($A34="CH4",About!$D$58,IF($A34="N2O",About!$D$59,1))</f>
        <v>0.1765847041035</v>
      </c>
      <c r="U34">
        <f>SUMIFS('EPA Export Aggregation'!X:X,'EPA Export Aggregation'!$A:$A,$B34,'EPA Export Aggregation'!$D:$D,$A$1)*IF($A34="CH4",About!$D$58,IF($A34="N2O",About!$D$59,1))</f>
        <v>0.16576664235390001</v>
      </c>
      <c r="V34">
        <f>SUMIFS('EPA Export Aggregation'!Y:Y,'EPA Export Aggregation'!$A:$A,$B34,'EPA Export Aggregation'!$D:$D,$A$1)*IF($A34="CH4",About!$D$58,IF($A34="N2O",About!$D$59,1))</f>
        <v>0.1649317813058</v>
      </c>
      <c r="W34">
        <f>SUMIFS('EPA Export Aggregation'!Z:Z,'EPA Export Aggregation'!$A:$A,$B34,'EPA Export Aggregation'!$D:$D,$A$1)*IF($A34="CH4",About!$D$58,IF($A34="N2O",About!$D$59,1))</f>
        <v>0.2047257810034</v>
      </c>
      <c r="X34">
        <f>SUMIFS('EPA Export Aggregation'!AA:AA,'EPA Export Aggregation'!$A:$A,$B34,'EPA Export Aggregation'!$D:$D,$A$1)*IF($A34="CH4",About!$D$58,IF($A34="N2O",About!$D$59,1))</f>
        <v>0.24571989670079999</v>
      </c>
      <c r="Y34">
        <f>SUMIFS('EPA Export Aggregation'!AB:AB,'EPA Export Aggregation'!$A:$A,$B34,'EPA Export Aggregation'!$D:$D,$A$1)*IF($A34="CH4",About!$D$58,IF($A34="N2O",About!$D$59,1))</f>
        <v>0.2136939719979</v>
      </c>
      <c r="Z34">
        <f>SUMIFS('EPA Export Aggregation'!AC:AC,'EPA Export Aggregation'!$A:$A,$B34,'EPA Export Aggregation'!$D:$D,$A$1)*IF($A34="CH4",About!$D$58,IF($A34="N2O",About!$D$59,1))</f>
        <v>0.2311781488403</v>
      </c>
      <c r="AA34">
        <f>SUMIFS('EPA Export Aggregation'!AD:AD,'EPA Export Aggregation'!$A:$A,$B34,'EPA Export Aggregation'!$D:$D,$A$1)*IF($A34="CH4",About!$D$58,IF($A34="N2O",About!$D$59,1))</f>
        <v>0.2441969929541</v>
      </c>
      <c r="AB34">
        <f>SUMIFS('EPA Export Aggregation'!AE:AE,'EPA Export Aggregation'!$A:$A,$B34,'EPA Export Aggregation'!$D:$D,$A$1)*IF($A34="CH4",About!$D$58,IF($A34="N2O",About!$D$59,1))</f>
        <v>0.23634001052350001</v>
      </c>
      <c r="AC34">
        <f>SUMIFS('EPA Export Aggregation'!AF:AF,'EPA Export Aggregation'!$A:$A,$B34,'EPA Export Aggregation'!$D:$D,$A$1)*IF($A34="CH4",About!$D$58,IF($A34="N2O",About!$D$59,1))</f>
        <v>0.2359454302217</v>
      </c>
      <c r="AD34">
        <f>SUMIFS('EPA Export Aggregation'!AG:AG,'EPA Export Aggregation'!$A:$A,$B34,'EPA Export Aggregation'!$D:$D,$A$1)*IF($A34="CH4",About!$D$58,IF($A34="N2O",About!$D$59,1))</f>
        <v>0.246634827556</v>
      </c>
      <c r="AE34">
        <f>SUMIFS('EPA Export Aggregation'!AH:AH,'EPA Export Aggregation'!$A:$A,$B34,'EPA Export Aggregation'!$D:$D,$A$1)*IF($A34="CH4",About!$D$58,IF($A34="N2O",About!$D$59,1))</f>
        <v>0.2482707501201</v>
      </c>
      <c r="AF34">
        <f>SUMIFS('EPA Export Aggregation'!AI:AI,'EPA Export Aggregation'!$A:$A,$B34,'EPA Export Aggregation'!$D:$D,$A$1)*IF($A34="CH4",About!$D$58,IF($A34="N2O",About!$D$59,1))</f>
        <v>0.25088341349280002</v>
      </c>
      <c r="AG34">
        <f>SUMIFS('EPA Export Aggregation'!AJ:AJ,'EPA Export Aggregation'!$A:$A,$B34,'EPA Export Aggregation'!$D:$D,$A$1)*IF($A34="CH4",About!$D$58,IF($A34="N2O",About!$D$59,1))</f>
        <v>0.2534960768656</v>
      </c>
      <c r="AH34">
        <f>SUMIFS('EPA Export Aggregation'!AK:AK,'EPA Export Aggregation'!$A:$A,$B34,'EPA Export Aggregation'!$D:$D,$A$1)*IF($A34="CH4",About!$D$58,IF($A34="N2O",About!$D$59,1))</f>
        <v>0.25610874023829999</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7.9829697240000003E-4</v>
      </c>
      <c r="D74">
        <f>SUMIFS('EPA Export Aggregation'!G:G,'EPA Export Aggregation'!$A:$A,$B74,'EPA Export Aggregation'!$D:$D,$A$1)*IF($A74="CH4",About!$D$58,IF($A74="N2O",About!$D$59,1))</f>
        <v>1.6772628434000001E-3</v>
      </c>
      <c r="E74">
        <f>SUMIFS('EPA Export Aggregation'!H:H,'EPA Export Aggregation'!$A:$A,$B74,'EPA Export Aggregation'!$D:$D,$A$1)*IF($A74="CH4",About!$D$58,IF($A74="N2O",About!$D$59,1))</f>
        <v>4.0958805746000001E-3</v>
      </c>
      <c r="F74">
        <f>SUMIFS('EPA Export Aggregation'!I:I,'EPA Export Aggregation'!$A:$A,$B74,'EPA Export Aggregation'!$D:$D,$A$1)*IF($A74="CH4",About!$D$58,IF($A74="N2O",About!$D$59,1))</f>
        <v>1.2868599444399999E-2</v>
      </c>
      <c r="G74">
        <f>SUMIFS('EPA Export Aggregation'!J:J,'EPA Export Aggregation'!$A:$A,$B74,'EPA Export Aggregation'!$D:$D,$A$1)*IF($A74="CH4",About!$D$58,IF($A74="N2O",About!$D$59,1))</f>
        <v>3.0341598358000002E-2</v>
      </c>
      <c r="H74">
        <f>SUMIFS('EPA Export Aggregation'!K:K,'EPA Export Aggregation'!$A:$A,$B74,'EPA Export Aggregation'!$D:$D,$A$1)*IF($A74="CH4",About!$D$58,IF($A74="N2O",About!$D$59,1))</f>
        <v>6.5987132868600015E-2</v>
      </c>
      <c r="I74">
        <f>SUMIFS('EPA Export Aggregation'!L:L,'EPA Export Aggregation'!$A:$A,$B74,'EPA Export Aggregation'!$D:$D,$A$1)*IF($A74="CH4",About!$D$58,IF($A74="N2O",About!$D$59,1))</f>
        <v>9.2302880465900017E-2</v>
      </c>
      <c r="J74">
        <f>SUMIFS('EPA Export Aggregation'!M:M,'EPA Export Aggregation'!$A:$A,$B74,'EPA Export Aggregation'!$D:$D,$A$1)*IF($A74="CH4",About!$D$58,IF($A74="N2O",About!$D$59,1))</f>
        <v>0.1155072539545</v>
      </c>
      <c r="K74">
        <f>SUMIFS('EPA Export Aggregation'!N:N,'EPA Export Aggregation'!$A:$A,$B74,'EPA Export Aggregation'!$D:$D,$A$1)*IF($A74="CH4",About!$D$58,IF($A74="N2O",About!$D$59,1))</f>
        <v>0.13159207091049999</v>
      </c>
      <c r="L74">
        <f>SUMIFS('EPA Export Aggregation'!O:O,'EPA Export Aggregation'!$A:$A,$B74,'EPA Export Aggregation'!$D:$D,$A$1)*IF($A74="CH4",About!$D$58,IF($A74="N2O",About!$D$59,1))</f>
        <v>0.14824060581570003</v>
      </c>
      <c r="M74">
        <f>SUMIFS('EPA Export Aggregation'!P:P,'EPA Export Aggregation'!$A:$A,$B74,'EPA Export Aggregation'!$D:$D,$A$1)*IF($A74="CH4",About!$D$58,IF($A74="N2O",About!$D$59,1))</f>
        <v>0.16125229943</v>
      </c>
      <c r="N74">
        <f>SUMIFS('EPA Export Aggregation'!Q:Q,'EPA Export Aggregation'!$A:$A,$B74,'EPA Export Aggregation'!$D:$D,$A$1)*IF($A74="CH4",About!$D$58,IF($A74="N2O",About!$D$59,1))</f>
        <v>0.17380257854559999</v>
      </c>
      <c r="O74">
        <f>SUMIFS('EPA Export Aggregation'!R:R,'EPA Export Aggregation'!$A:$A,$B74,'EPA Export Aggregation'!$D:$D,$A$1)*IF($A74="CH4",About!$D$58,IF($A74="N2O",About!$D$59,1))</f>
        <v>0.18413913761830006</v>
      </c>
      <c r="P74">
        <f>SUMIFS('EPA Export Aggregation'!S:S,'EPA Export Aggregation'!$A:$A,$B74,'EPA Export Aggregation'!$D:$D,$A$1)*IF($A74="CH4",About!$D$58,IF($A74="N2O",About!$D$59,1))</f>
        <v>0.19487725539609996</v>
      </c>
      <c r="Q74">
        <f>SUMIFS('EPA Export Aggregation'!T:T,'EPA Export Aggregation'!$A:$A,$B74,'EPA Export Aggregation'!$D:$D,$A$1)*IF($A74="CH4",About!$D$58,IF($A74="N2O",About!$D$59,1))</f>
        <v>0.20365052584690002</v>
      </c>
      <c r="R74">
        <f>SUMIFS('EPA Export Aggregation'!U:U,'EPA Export Aggregation'!$A:$A,$B74,'EPA Export Aggregation'!$D:$D,$A$1)*IF($A74="CH4",About!$D$58,IF($A74="N2O",About!$D$59,1))</f>
        <v>0.21478297816599995</v>
      </c>
      <c r="S74">
        <f>SUMIFS('EPA Export Aggregation'!V:V,'EPA Export Aggregation'!$A:$A,$B74,'EPA Export Aggregation'!$D:$D,$A$1)*IF($A74="CH4",About!$D$58,IF($A74="N2O",About!$D$59,1))</f>
        <v>0.22977224984049999</v>
      </c>
      <c r="T74">
        <f>SUMIFS('EPA Export Aggregation'!W:W,'EPA Export Aggregation'!$A:$A,$B74,'EPA Export Aggregation'!$D:$D,$A$1)*IF($A74="CH4",About!$D$58,IF($A74="N2O",About!$D$59,1))</f>
        <v>0.24785908744729998</v>
      </c>
      <c r="U74">
        <f>SUMIFS('EPA Export Aggregation'!X:X,'EPA Export Aggregation'!$A:$A,$B74,'EPA Export Aggregation'!$D:$D,$A$1)*IF($A74="CH4",About!$D$58,IF($A74="N2O",About!$D$59,1))</f>
        <v>0.26834942071969992</v>
      </c>
      <c r="V74">
        <f>SUMIFS('EPA Export Aggregation'!Y:Y,'EPA Export Aggregation'!$A:$A,$B74,'EPA Export Aggregation'!$D:$D,$A$1)*IF($A74="CH4",About!$D$58,IF($A74="N2O",About!$D$59,1))</f>
        <v>0.2896991180022</v>
      </c>
      <c r="W74">
        <f>SUMIFS('EPA Export Aggregation'!Z:Z,'EPA Export Aggregation'!$A:$A,$B74,'EPA Export Aggregation'!$D:$D,$A$1)*IF($A74="CH4",About!$D$58,IF($A74="N2O",About!$D$59,1))</f>
        <v>0.2865069764219999</v>
      </c>
      <c r="X74">
        <f>SUMIFS('EPA Export Aggregation'!AA:AA,'EPA Export Aggregation'!$A:$A,$B74,'EPA Export Aggregation'!$D:$D,$A$1)*IF($A74="CH4",About!$D$58,IF($A74="N2O",About!$D$59,1))</f>
        <v>0.26337570719289993</v>
      </c>
      <c r="Y74">
        <f>SUMIFS('EPA Export Aggregation'!AB:AB,'EPA Export Aggregation'!$A:$A,$B74,'EPA Export Aggregation'!$D:$D,$A$1)*IF($A74="CH4",About!$D$58,IF($A74="N2O",About!$D$59,1))</f>
        <v>0.35021348390089996</v>
      </c>
      <c r="Z74">
        <f>SUMIFS('EPA Export Aggregation'!AC:AC,'EPA Export Aggregation'!$A:$A,$B74,'EPA Export Aggregation'!$D:$D,$A$1)*IF($A74="CH4",About!$D$58,IF($A74="N2O",About!$D$59,1))</f>
        <v>0.26655143513650004</v>
      </c>
      <c r="AA74">
        <f>SUMIFS('EPA Export Aggregation'!AD:AD,'EPA Export Aggregation'!$A:$A,$B74,'EPA Export Aggregation'!$D:$D,$A$1)*IF($A74="CH4",About!$D$58,IF($A74="N2O",About!$D$59,1))</f>
        <v>0.27457691699019998</v>
      </c>
      <c r="AB74">
        <f>SUMIFS('EPA Export Aggregation'!AE:AE,'EPA Export Aggregation'!$A:$A,$B74,'EPA Export Aggregation'!$D:$D,$A$1)*IF($A74="CH4",About!$D$58,IF($A74="N2O",About!$D$59,1))</f>
        <v>0.25058835291330001</v>
      </c>
      <c r="AC74">
        <f>SUMIFS('EPA Export Aggregation'!AF:AF,'EPA Export Aggregation'!$A:$A,$B74,'EPA Export Aggregation'!$D:$D,$A$1)*IF($A74="CH4",About!$D$58,IF($A74="N2O",About!$D$59,1))</f>
        <v>0.22990559994219997</v>
      </c>
      <c r="AD74">
        <f>SUMIFS('EPA Export Aggregation'!AG:AG,'EPA Export Aggregation'!$A:$A,$B74,'EPA Export Aggregation'!$D:$D,$A$1)*IF($A74="CH4",About!$D$58,IF($A74="N2O",About!$D$59,1))</f>
        <v>0.21314759521649998</v>
      </c>
      <c r="AE74">
        <f>SUMIFS('EPA Export Aggregation'!AH:AH,'EPA Export Aggregation'!$A:$A,$B74,'EPA Export Aggregation'!$D:$D,$A$1)*IF($A74="CH4",About!$D$58,IF($A74="N2O",About!$D$59,1))</f>
        <v>0.26978376049030006</v>
      </c>
      <c r="AF74">
        <f>SUMIFS('EPA Export Aggregation'!AI:AI,'EPA Export Aggregation'!$A:$A,$B74,'EPA Export Aggregation'!$D:$D,$A$1)*IF($A74="CH4",About!$D$58,IF($A74="N2O",About!$D$59,1))</f>
        <v>0.24295455709699998</v>
      </c>
      <c r="AG74">
        <f>SUMIFS('EPA Export Aggregation'!AJ:AJ,'EPA Export Aggregation'!$A:$A,$B74,'EPA Export Aggregation'!$D:$D,$A$1)*IF($A74="CH4",About!$D$58,IF($A74="N2O",About!$D$59,1))</f>
        <v>0.31786029122159998</v>
      </c>
      <c r="AH74">
        <f>SUMIFS('EPA Export Aggregation'!AK:AK,'EPA Export Aggregation'!$A:$A,$B74,'EPA Export Aggregation'!$D:$D,$A$1)*IF($A74="CH4",About!$D$58,IF($A74="N2O",About!$D$59,1))</f>
        <v>0.32873983829370013</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1.479535877217</v>
      </c>
      <c r="D79" s="415">
        <f>SUMIFS('EPA Export Aggregation'!G:G,'EPA Export Aggregation'!$A:$A,$B79,'EPA Export Aggregation'!$D:$D,$A$1)*IF($A79="CH4",About!$D$58,IF($A79="N2O",About!$D$59,1))</f>
        <v>1.271644125141</v>
      </c>
      <c r="E79" s="415">
        <f>SUMIFS('EPA Export Aggregation'!H:H,'EPA Export Aggregation'!$A:$A,$B79,'EPA Export Aggregation'!$D:$D,$A$1)*IF($A79="CH4",About!$D$58,IF($A79="N2O",About!$D$59,1))</f>
        <v>1.2073301872740001</v>
      </c>
      <c r="F79" s="415">
        <f>SUMIFS('EPA Export Aggregation'!I:I,'EPA Export Aggregation'!$A:$A,$B79,'EPA Export Aggregation'!$D:$D,$A$1)*IF($A79="CH4",About!$D$58,IF($A79="N2O",About!$D$59,1))</f>
        <v>1.084355006919</v>
      </c>
      <c r="G79" s="415">
        <f>SUMIFS('EPA Export Aggregation'!J:J,'EPA Export Aggregation'!$A:$A,$B79,'EPA Export Aggregation'!$D:$D,$A$1)*IF($A79="CH4",About!$D$58,IF($A79="N2O",About!$D$59,1))</f>
        <v>1.553716656732</v>
      </c>
      <c r="H79" s="415">
        <f>SUMIFS('EPA Export Aggregation'!K:K,'EPA Export Aggregation'!$A:$A,$B79,'EPA Export Aggregation'!$D:$D,$A$1)*IF($A79="CH4",About!$D$58,IF($A79="N2O",About!$D$59,1))</f>
        <v>1.4872045377959999</v>
      </c>
      <c r="I79" s="415">
        <f>SUMIFS('EPA Export Aggregation'!L:L,'EPA Export Aggregation'!$A:$A,$B79,'EPA Export Aggregation'!$D:$D,$A$1)*IF($A79="CH4",About!$D$58,IF($A79="N2O",About!$D$59,1))</f>
        <v>1.2179076187260001</v>
      </c>
      <c r="J79" s="415">
        <f>SUMIFS('EPA Export Aggregation'!M:M,'EPA Export Aggregation'!$A:$A,$B79,'EPA Export Aggregation'!$D:$D,$A$1)*IF($A79="CH4",About!$D$58,IF($A79="N2O",About!$D$59,1))</f>
        <v>1.1161312359360001</v>
      </c>
      <c r="K79" s="415">
        <f>SUMIFS('EPA Export Aggregation'!N:N,'EPA Export Aggregation'!$A:$A,$B79,'EPA Export Aggregation'!$D:$D,$A$1)*IF($A79="CH4",About!$D$58,IF($A79="N2O",About!$D$59,1))</f>
        <v>1.1009947168980001</v>
      </c>
      <c r="L79" s="415">
        <f>SUMIFS('EPA Export Aggregation'!O:O,'EPA Export Aggregation'!$A:$A,$B79,'EPA Export Aggregation'!$D:$D,$A$1)*IF($A79="CH4",About!$D$58,IF($A79="N2O",About!$D$59,1))</f>
        <v>1.1014876309079999</v>
      </c>
      <c r="M79" s="415">
        <f>SUMIFS('EPA Export Aggregation'!P:P,'EPA Export Aggregation'!$A:$A,$B79,'EPA Export Aggregation'!$D:$D,$A$1)*IF($A79="CH4",About!$D$58,IF($A79="N2O",About!$D$59,1))</f>
        <v>1.3598270667900001</v>
      </c>
      <c r="N79" s="415">
        <f>SUMIFS('EPA Export Aggregation'!Q:Q,'EPA Export Aggregation'!$A:$A,$B79,'EPA Export Aggregation'!$D:$D,$A$1)*IF($A79="CH4",About!$D$58,IF($A79="N2O",About!$D$59,1))</f>
        <v>4.5799546397999998E-2</v>
      </c>
      <c r="O79" s="415">
        <f>SUMIFS('EPA Export Aggregation'!R:R,'EPA Export Aggregation'!$A:$A,$B79,'EPA Export Aggregation'!$D:$D,$A$1)*IF($A79="CH4",About!$D$58,IF($A79="N2O",About!$D$59,1))</f>
        <v>0.439181951535</v>
      </c>
      <c r="P79" s="415">
        <f>SUMIFS('EPA Export Aggregation'!S:S,'EPA Export Aggregation'!$A:$A,$B79,'EPA Export Aggregation'!$D:$D,$A$1)*IF($A79="CH4",About!$D$58,IF($A79="N2O",About!$D$59,1))</f>
        <v>0.212827091961</v>
      </c>
      <c r="Q79" s="415">
        <f>SUMIFS('EPA Export Aggregation'!T:T,'EPA Export Aggregation'!$A:$A,$B79,'EPA Export Aggregation'!$D:$D,$A$1)*IF($A79="CH4",About!$D$58,IF($A79="N2O",About!$D$59,1))</f>
        <v>0.15225622911</v>
      </c>
      <c r="R79" s="415">
        <f>SUMIFS('EPA Export Aggregation'!U:U,'EPA Export Aggregation'!$A:$A,$B79,'EPA Export Aggregation'!$D:$D,$A$1)*IF($A79="CH4",About!$D$58,IF($A79="N2O",About!$D$59,1))</f>
        <v>9.2624395944000001E-2</v>
      </c>
      <c r="S79" s="415">
        <f>SUMIFS('EPA Export Aggregation'!V:V,'EPA Export Aggregation'!$A:$A,$B79,'EPA Export Aggregation'!$D:$D,$A$1)*IF($A79="CH4",About!$D$58,IF($A79="N2O",About!$D$59,1))</f>
        <v>6.6771648119999999E-2</v>
      </c>
      <c r="T79" s="415">
        <f>SUMIFS('EPA Export Aggregation'!W:W,'EPA Export Aggregation'!$A:$A,$B79,'EPA Export Aggregation'!$D:$D,$A$1)*IF($A79="CH4",About!$D$58,IF($A79="N2O",About!$D$59,1))</f>
        <v>0.25857685697999999</v>
      </c>
      <c r="U79" s="415">
        <f>SUMIFS('EPA Export Aggregation'!X:X,'EPA Export Aggregation'!$A:$A,$B79,'EPA Export Aggregation'!$D:$D,$A$1)*IF($A79="CH4",About!$D$58,IF($A79="N2O",About!$D$59,1))</f>
        <v>0.230864155983</v>
      </c>
      <c r="V79" s="415">
        <f>SUMIFS('EPA Export Aggregation'!Y:Y,'EPA Export Aggregation'!$A:$A,$B79,'EPA Export Aggregation'!$D:$D,$A$1)*IF($A79="CH4",About!$D$58,IF($A79="N2O",About!$D$59,1))</f>
        <v>4.2077045480999997E-2</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2026-09-28T17:26:37Z</dcterms:modified>
</cp:coreProperties>
</file>