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NE/bldgs/BCEU/"/>
    </mc:Choice>
  </mc:AlternateContent>
  <xr:revisionPtr revIDLastSave="0" documentId="8_{A9113A5C-BB86-CA42-9052-28E8F54746D7}"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56" i="30" l="1"/>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M156" i="36" l="1"/>
  <c r="Z11" i="14" s="1"/>
  <c r="AE156" i="36"/>
  <c r="R11" i="14" s="1"/>
  <c r="W156" i="36"/>
  <c r="J11" i="14" s="1"/>
  <c r="AQ151" i="36"/>
  <c r="AD6" i="14" s="1"/>
  <c r="AI151" i="36"/>
  <c r="V6" i="14" s="1"/>
  <c r="AA151" i="36"/>
  <c r="N6" i="14" s="1"/>
  <c r="S151" i="36"/>
  <c r="F6" i="14" s="1"/>
  <c r="AN156" i="36"/>
  <c r="AA11" i="14" s="1"/>
  <c r="AF156" i="36"/>
  <c r="S11" i="14" s="1"/>
  <c r="X156" i="36"/>
  <c r="K11" i="14" s="1"/>
  <c r="AR151" i="36"/>
  <c r="AE6" i="14" s="1"/>
  <c r="T151" i="36"/>
  <c r="G6" i="14" s="1"/>
  <c r="AL156" i="36"/>
  <c r="Y11" i="14" s="1"/>
  <c r="AD156" i="36"/>
  <c r="Q11" i="14" s="1"/>
  <c r="V156" i="36"/>
  <c r="I11" i="14" s="1"/>
  <c r="AP151" i="36"/>
  <c r="AC6" i="14" s="1"/>
  <c r="AH151" i="36"/>
  <c r="U6" i="14" s="1"/>
  <c r="Z151" i="36"/>
  <c r="M6" i="14" s="1"/>
  <c r="R151" i="36"/>
  <c r="E6" i="14" s="1"/>
  <c r="AJ151" i="36"/>
  <c r="W6" i="14" s="1"/>
  <c r="AS156" i="36"/>
  <c r="AF11" i="14" s="1"/>
  <c r="AK156" i="36"/>
  <c r="X11" i="14" s="1"/>
  <c r="AC156" i="36"/>
  <c r="P11" i="14" s="1"/>
  <c r="U156" i="36"/>
  <c r="H11" i="14" s="1"/>
  <c r="AO151" i="36"/>
  <c r="AB6" i="14" s="1"/>
  <c r="AG151" i="36"/>
  <c r="T6" i="14" s="1"/>
  <c r="Y151" i="36"/>
  <c r="L6" i="14" s="1"/>
  <c r="AS151" i="36"/>
  <c r="AF6" i="14" s="1"/>
  <c r="AK151" i="36"/>
  <c r="X6" i="14" s="1"/>
  <c r="U151" i="36"/>
  <c r="H6" i="14" s="1"/>
  <c r="AR156" i="36"/>
  <c r="AE11" i="14" s="1"/>
  <c r="AJ156" i="36"/>
  <c r="W11" i="14" s="1"/>
  <c r="AB156" i="36"/>
  <c r="O11" i="14" s="1"/>
  <c r="T156" i="36"/>
  <c r="G11" i="14" s="1"/>
  <c r="AN151" i="36"/>
  <c r="AA6" i="14" s="1"/>
  <c r="AF151" i="36"/>
  <c r="S6" i="14" s="1"/>
  <c r="X151" i="36"/>
  <c r="K6" i="14" s="1"/>
  <c r="AO156" i="36"/>
  <c r="AB11" i="14" s="1"/>
  <c r="AG156" i="36"/>
  <c r="T11" i="14" s="1"/>
  <c r="Y156" i="36"/>
  <c r="L11" i="14" s="1"/>
  <c r="AC151" i="36"/>
  <c r="P6" i="14" s="1"/>
  <c r="AQ156" i="36"/>
  <c r="AD11" i="14" s="1"/>
  <c r="AI156" i="36"/>
  <c r="V11" i="14" s="1"/>
  <c r="AA156" i="36"/>
  <c r="N11" i="14" s="1"/>
  <c r="S156" i="36"/>
  <c r="F11" i="14" s="1"/>
  <c r="AM151" i="36"/>
  <c r="Z6" i="14" s="1"/>
  <c r="AE151" i="36"/>
  <c r="R6" i="14" s="1"/>
  <c r="W151" i="36"/>
  <c r="J6" i="14" s="1"/>
  <c r="AB151" i="36"/>
  <c r="O6" i="14"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R108" i="30"/>
  <c r="K108" i="36"/>
  <c r="Q108" i="30"/>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<sst xmlns="http://schemas.openxmlformats.org/spreadsheetml/2006/main" count="211474" uniqueCount="1097">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</sst>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35800000000000</c:v>
                </c:pt>
                <c:pt idx="1">
                  <c:v>35800000000000</c:v>
                </c:pt>
                <c:pt idx="2">
                  <c:v>35808690684556.812</c:v>
                </c:pt>
                <c:pt idx="3">
                  <c:v>35826989880013.195</c:v>
                </c:pt>
                <c:pt idx="4">
                  <c:v>35872885566819.438</c:v>
                </c:pt>
                <c:pt idx="5">
                  <c:v>35945515232854.266</c:v>
                </c:pt>
                <c:pt idx="6">
                  <c:v>36034817014541.383</c:v>
                </c:pt>
                <c:pt idx="7">
                  <c:v>36149828057992.789</c:v>
                </c:pt>
                <c:pt idx="8">
                  <c:v>36300058891330.375</c:v>
                </c:pt>
                <c:pt idx="9">
                  <c:v>36456003884970.461</c:v>
                </c:pt>
                <c:pt idx="10">
                  <c:v>36624333989131</c:v>
                </c:pt>
                <c:pt idx="11">
                  <c:v>36809012510414.219</c:v>
                </c:pt>
                <c:pt idx="12">
                  <c:v>37003932177799.016</c:v>
                </c:pt>
                <c:pt idx="13">
                  <c:v>37226563787727.281</c:v>
                </c:pt>
                <c:pt idx="14">
                  <c:v>37483970543287.5</c:v>
                </c:pt>
                <c:pt idx="15">
                  <c:v>37767958693690.656</c:v>
                </c:pt>
                <c:pt idx="16">
                  <c:v>38057191597561.898</c:v>
                </c:pt>
                <c:pt idx="17">
                  <c:v>38344288368411.609</c:v>
                </c:pt>
                <c:pt idx="18">
                  <c:v>38639491355761.023</c:v>
                </c:pt>
                <c:pt idx="19">
                  <c:v>38929637350221.953</c:v>
                </c:pt>
                <c:pt idx="20">
                  <c:v>39207561005732.117</c:v>
                </c:pt>
                <c:pt idx="21">
                  <c:v>39359778499748.484</c:v>
                </c:pt>
                <c:pt idx="22">
                  <c:v>39514956643735.711</c:v>
                </c:pt>
                <c:pt idx="23">
                  <c:v>39676228132304.828</c:v>
                </c:pt>
                <c:pt idx="24">
                  <c:v>39838966298702.352</c:v>
                </c:pt>
                <c:pt idx="25">
                  <c:v>40000725052148.508</c:v>
                </c:pt>
                <c:pt idx="26">
                  <c:v>40146357848016.758</c:v>
                </c:pt>
                <c:pt idx="27">
                  <c:v>40274189607808.562</c:v>
                </c:pt>
                <c:pt idx="28">
                  <c:v>40398325280207.742</c:v>
                </c:pt>
                <c:pt idx="29">
                  <c:v>40528674296966.852</c:v>
                </c:pt>
                <c:pt idx="30">
                  <c:v>40667925771119.766</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31597000000000</c:v>
                </c:pt>
                <c:pt idx="1">
                  <c:v>31597000000000</c:v>
                </c:pt>
                <c:pt idx="2">
                  <c:v>31748982864315.297</c:v>
                </c:pt>
                <c:pt idx="3">
                  <c:v>31887960835785.285</c:v>
                </c:pt>
                <c:pt idx="4">
                  <c:v>32040666546439.297</c:v>
                </c:pt>
                <c:pt idx="5">
                  <c:v>32194249982838.707</c:v>
                </c:pt>
                <c:pt idx="6">
                  <c:v>32355737036604.922</c:v>
                </c:pt>
                <c:pt idx="7">
                  <c:v>32520299297128.652</c:v>
                </c:pt>
                <c:pt idx="8">
                  <c:v>32689667612602.086</c:v>
                </c:pt>
                <c:pt idx="9">
                  <c:v>32876041145399.375</c:v>
                </c:pt>
                <c:pt idx="10">
                  <c:v>33074126548607.531</c:v>
                </c:pt>
                <c:pt idx="11">
                  <c:v>33294359326722.195</c:v>
                </c:pt>
                <c:pt idx="12">
                  <c:v>33543302434720.547</c:v>
                </c:pt>
                <c:pt idx="13">
                  <c:v>33812010314125.332</c:v>
                </c:pt>
                <c:pt idx="14">
                  <c:v>34101595805571.148</c:v>
                </c:pt>
                <c:pt idx="15">
                  <c:v>34408577715265.664</c:v>
                </c:pt>
                <c:pt idx="16">
                  <c:v>34727333978256.094</c:v>
                </c:pt>
                <c:pt idx="17">
                  <c:v>35068794075869.016</c:v>
                </c:pt>
                <c:pt idx="18">
                  <c:v>35420699033472.531</c:v>
                </c:pt>
                <c:pt idx="19">
                  <c:v>35792199060246.477</c:v>
                </c:pt>
                <c:pt idx="20">
                  <c:v>36180274686495.477</c:v>
                </c:pt>
                <c:pt idx="21">
                  <c:v>36589997382797.703</c:v>
                </c:pt>
                <c:pt idx="22">
                  <c:v>37014066896806.156</c:v>
                </c:pt>
                <c:pt idx="23">
                  <c:v>37461362397146.422</c:v>
                </c:pt>
                <c:pt idx="24">
                  <c:v>37923152902966.672</c:v>
                </c:pt>
                <c:pt idx="25">
                  <c:v>38400757038095.547</c:v>
                </c:pt>
                <c:pt idx="26">
                  <c:v>38900052840697.391</c:v>
                </c:pt>
                <c:pt idx="27">
                  <c:v>39405199814385.758</c:v>
                </c:pt>
                <c:pt idx="28">
                  <c:v>39931888198109.953</c:v>
                </c:pt>
                <c:pt idx="29">
                  <c:v>40476923985224.055</c:v>
                </c:pt>
                <c:pt idx="30">
                  <c:v>41040638402153.102</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769</v>
      </c>
      <c r="C1" s="95">
        <v>45275</v>
      </c>
      <c r="E1" s="128" t="s">
        <v>915</v>
      </c>
      <c r="F1" s="129" t="str">
        <f>B1</f>
        <v>Nebraska</v>
      </c>
      <c r="H1" t="s">
        <v>712</v>
      </c>
      <c r="I1" t="s">
        <v>817</v>
      </c>
    </row>
    <row r="2" spans="1:9" x14ac:dyDescent="0.2">
      <c r="B2" t="str">
        <f>VLOOKUP(B1,H2:I52,2)</f>
        <v>NE</v>
      </c>
      <c r="E2" s="128" t="s">
        <v>817</v>
      </c>
      <c r="F2" s="130" t="str">
        <f>LOOKUP(F1,H:H,I:I)</f>
        <v>NE</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0.26994642886275022</v>
      </c>
      <c r="H5" s="100" t="s">
        <v>724</v>
      </c>
      <c r="I5" s="100" t="s">
        <v>725</v>
      </c>
    </row>
    <row r="6" spans="1:9" x14ac:dyDescent="0.2">
      <c r="B6" t="s">
        <v>551</v>
      </c>
      <c r="E6" s="119" t="s">
        <v>910</v>
      </c>
      <c r="F6" s="120">
        <f>SUMIFS('Rural Urban'!F:F,'Rural Urban'!B:B,About!F2) / 100</f>
        <v>0.73005357113724978</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0.26994642886275022</v>
      </c>
      <c r="R11" s="207">
        <f>1-Q11</f>
        <v>0.73005357113724978</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NE</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83551000000000</v>
      </c>
      <c r="G23" s="6">
        <f>BF2</f>
        <v>1.1695032E+16</v>
      </c>
      <c r="H23" s="207">
        <f>IFERROR(F23/G23,0)</f>
        <v>7.1441446248287303E-3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94000000000</v>
      </c>
      <c r="G25" s="6">
        <f t="shared" si="2"/>
        <v>473453000000000</v>
      </c>
      <c r="H25" s="207">
        <f t="shared" si="3"/>
        <v>1.9854135468568159E-4</v>
      </c>
    </row>
    <row r="26" spans="1:58" x14ac:dyDescent="0.2">
      <c r="C26" s="204" t="s">
        <v>966</v>
      </c>
      <c r="D26" s="204" t="s">
        <v>635</v>
      </c>
      <c r="E26" t="s">
        <v>1022</v>
      </c>
      <c r="F26">
        <f t="shared" si="1"/>
        <v>35800000000000</v>
      </c>
      <c r="G26" s="6">
        <f t="shared" si="2"/>
        <v>5017299000000000</v>
      </c>
      <c r="H26" s="213">
        <f t="shared" si="3"/>
        <v>7.1353132432410349E-3</v>
      </c>
    </row>
    <row r="27" spans="1:58" x14ac:dyDescent="0.2">
      <c r="C27" s="204" t="s">
        <v>968</v>
      </c>
      <c r="D27" s="204" t="s">
        <v>969</v>
      </c>
      <c r="E27" t="s">
        <v>1022</v>
      </c>
      <c r="F27">
        <f t="shared" si="1"/>
        <v>3000000000</v>
      </c>
      <c r="G27" s="6">
        <f t="shared" si="2"/>
        <v>9410000000000</v>
      </c>
      <c r="H27" s="207">
        <f t="shared" si="3"/>
        <v>3.1880977683315621E-4</v>
      </c>
    </row>
    <row r="28" spans="1:58" x14ac:dyDescent="0.2">
      <c r="C28" s="204" t="s">
        <v>971</v>
      </c>
      <c r="D28" s="204" t="s">
        <v>972</v>
      </c>
      <c r="E28" t="s">
        <v>1022</v>
      </c>
      <c r="F28">
        <f t="shared" si="1"/>
        <v>38665000000000</v>
      </c>
      <c r="G28" s="6">
        <f t="shared" si="2"/>
        <v>4914171000000000</v>
      </c>
      <c r="H28" s="213">
        <f t="shared" si="3"/>
        <v>7.868061571320981E-3</v>
      </c>
    </row>
    <row r="29" spans="1:58" x14ac:dyDescent="0.2">
      <c r="C29" s="204" t="s">
        <v>974</v>
      </c>
      <c r="D29" s="204" t="s">
        <v>975</v>
      </c>
      <c r="E29" t="s">
        <v>1022</v>
      </c>
      <c r="F29">
        <f t="shared" si="1"/>
        <v>6192000000000</v>
      </c>
      <c r="G29" s="6">
        <f t="shared" si="2"/>
        <v>484129000000000</v>
      </c>
      <c r="H29" s="207">
        <f t="shared" si="3"/>
        <v>1.2789979530249169E-2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2224000000000</v>
      </c>
      <c r="G31" s="6">
        <f t="shared" si="2"/>
        <v>438967000000000</v>
      </c>
      <c r="H31" s="207">
        <f t="shared" si="3"/>
        <v>5.0664400740830177E-3</v>
      </c>
    </row>
    <row r="32" spans="1:58" x14ac:dyDescent="0.2">
      <c r="C32" s="204" t="s">
        <v>983</v>
      </c>
      <c r="D32" s="204" t="s">
        <v>983</v>
      </c>
      <c r="E32" t="s">
        <v>1013</v>
      </c>
      <c r="F32">
        <f t="shared" si="1"/>
        <v>71706000000000</v>
      </c>
      <c r="G32" s="6">
        <f t="shared" si="2"/>
        <v>9178628000000000</v>
      </c>
      <c r="H32" s="207">
        <f t="shared" si="3"/>
        <v>7.8122786978620335E-3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3609000000000</v>
      </c>
      <c r="G34" s="6">
        <f t="shared" si="2"/>
        <v>707192000000000</v>
      </c>
      <c r="H34" s="207">
        <f t="shared" si="3"/>
        <v>5.1032817113315764E-3</v>
      </c>
    </row>
    <row r="35" spans="3:8" x14ac:dyDescent="0.2">
      <c r="C35" s="204" t="s">
        <v>990</v>
      </c>
      <c r="D35" s="204" t="s">
        <v>635</v>
      </c>
      <c r="E35" t="s">
        <v>1013</v>
      </c>
      <c r="F35">
        <f t="shared" si="1"/>
        <v>31597000000000</v>
      </c>
      <c r="G35" s="6">
        <f t="shared" si="2"/>
        <v>4532636000000000</v>
      </c>
      <c r="H35" s="213">
        <f t="shared" si="3"/>
        <v>6.9709987742232115E-3</v>
      </c>
    </row>
    <row r="36" spans="3:8" x14ac:dyDescent="0.2">
      <c r="C36" s="204" t="s">
        <v>992</v>
      </c>
      <c r="D36" s="204" t="s">
        <v>969</v>
      </c>
      <c r="E36" t="s">
        <v>1013</v>
      </c>
      <c r="F36">
        <f t="shared" si="1"/>
        <v>1000000000</v>
      </c>
      <c r="G36" s="6">
        <f t="shared" si="2"/>
        <v>1434000000000</v>
      </c>
      <c r="H36" s="207">
        <f t="shared" si="3"/>
        <v>6.9735006973500695E-4</v>
      </c>
    </row>
    <row r="37" spans="3:8" x14ac:dyDescent="0.2">
      <c r="C37" s="204" t="s">
        <v>994</v>
      </c>
      <c r="D37" s="204" t="s">
        <v>972</v>
      </c>
      <c r="E37" t="s">
        <v>1013</v>
      </c>
      <c r="F37">
        <f t="shared" si="1"/>
        <v>33824000000000</v>
      </c>
      <c r="G37" s="6">
        <f t="shared" si="2"/>
        <v>3434314000000000</v>
      </c>
      <c r="H37" s="213">
        <f t="shared" si="3"/>
        <v>9.8488373515060075E-3</v>
      </c>
    </row>
    <row r="38" spans="3:8" x14ac:dyDescent="0.2">
      <c r="C38" s="204" t="s">
        <v>996</v>
      </c>
      <c r="D38" s="204" t="s">
        <v>975</v>
      </c>
      <c r="E38" t="s">
        <v>1013</v>
      </c>
      <c r="F38">
        <f t="shared" si="1"/>
        <v>1365000000000</v>
      </c>
      <c r="G38" s="6">
        <f t="shared" si="2"/>
        <v>216973000000000</v>
      </c>
      <c r="H38" s="207">
        <f t="shared" si="3"/>
        <v>6.2911053449046656E-3</v>
      </c>
    </row>
    <row r="39" spans="3:8" x14ac:dyDescent="0.2">
      <c r="C39" s="204" t="s">
        <v>998</v>
      </c>
      <c r="D39" s="204" t="s">
        <v>978</v>
      </c>
      <c r="E39" t="s">
        <v>1013</v>
      </c>
      <c r="F39">
        <f t="shared" si="1"/>
        <v>24000000000</v>
      </c>
      <c r="G39" s="6">
        <f t="shared" si="2"/>
        <v>3163000000000</v>
      </c>
      <c r="H39" s="207">
        <f t="shared" si="3"/>
        <v>7.5877331647170405E-3</v>
      </c>
    </row>
    <row r="40" spans="3:8" ht="16" thickBot="1" x14ac:dyDescent="0.25">
      <c r="C40" s="205" t="s">
        <v>1001</v>
      </c>
      <c r="D40" s="205" t="s">
        <v>981</v>
      </c>
      <c r="E40" t="s">
        <v>1013</v>
      </c>
      <c r="F40">
        <f t="shared" si="1"/>
        <v>595000000000</v>
      </c>
      <c r="G40" s="6">
        <f t="shared" si="2"/>
        <v>122008000000000</v>
      </c>
      <c r="H40" s="207">
        <f t="shared" si="3"/>
        <v>4.8767293947937843E-3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Nebraska</v>
      </c>
      <c r="H2" s="1" t="s">
        <v>354</v>
      </c>
      <c r="I2" s="1"/>
      <c r="J2" s="1"/>
      <c r="K2" s="1"/>
      <c r="L2" s="1"/>
      <c r="M2" s="1"/>
      <c r="P2" s="1" t="s">
        <v>1087</v>
      </c>
      <c r="Q2">
        <f>SUMIFS(BDEQ!C:C,BDEQ!$AG:$AG,About!$B$2,BDEQ!$AH:$AH,Calculations!$I4)*BDEQ!$C$2</f>
        <v>35602309.280000001</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0.14930365398283349</v>
      </c>
      <c r="K4" s="207">
        <f>$B$12</f>
        <v>0.73005357113724978</v>
      </c>
      <c r="L4" s="209" t="s">
        <v>1022</v>
      </c>
      <c r="M4" s="12" t="s">
        <v>1015</v>
      </c>
      <c r="N4" s="1" t="s">
        <v>635</v>
      </c>
      <c r="O4" s="7">
        <f>P4</f>
        <v>3902188034709.481</v>
      </c>
      <c r="P4" s="7">
        <f>Q4</f>
        <v>3902188034709.481</v>
      </c>
      <c r="Q4" s="45">
        <f>SUMIFS('SEDS 2021'!$F$23:$F$40,'SEDS 2021'!E$23:E$40,Calculations!L4,'SEDS 2021'!D$23:D$40,Calculations!N4)*J4*K4</f>
        <v>3902188034709.481</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3935896969078.3823</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3967704696726.7007</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3999763735121.501</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4029862420564.4722</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4059794072980.8457</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4090572569514.5757</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4119995108671.7266</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4148673469074.3965</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4177959343846.7212</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4207717932807.6035</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4237435063174.5967</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4267401336734.7329</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4297837894405.8081</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4329408454874.918</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4362037302021.9878</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4395553668258.7393</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4429459388221.7139</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4465230929019.4941</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4499998361615.0234</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4505816093230.1719</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4512197862443.3721</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4518374434260.4297</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4525166963462.2686</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4531630835435.4355</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4538145029105.5322</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4544756045226.9688</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4551938160539.4023</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4558836385633.5537</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4565940347982.167</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0.73005357113724978</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0.71299393198032757</v>
      </c>
      <c r="K6" s="207">
        <f t="shared" si="0"/>
        <v>0.73005357113724978</v>
      </c>
      <c r="L6" s="209" t="s">
        <v>1022</v>
      </c>
      <c r="M6" s="12" t="s">
        <v>1015</v>
      </c>
      <c r="N6" s="1" t="s">
        <v>972</v>
      </c>
      <c r="O6" s="7">
        <f t="shared" si="1"/>
        <v>20126051421724.797</v>
      </c>
      <c r="P6" s="7">
        <f t="shared" si="1"/>
        <v>20126051421724.797</v>
      </c>
      <c r="Q6" s="45">
        <f>SUMIFS('SEDS 2021'!$F$23:$F$40,'SEDS 2021'!E$23:E$40,Calculations!L6,'SEDS 2021'!D$23:D$40,Calculations!N6)*J6*K6</f>
        <v>20126051421724.797</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20209735690344.141</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20268403377990.812</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20322104634363.469</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20354647597063.262</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20383857821198.121</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20416941278657.457</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20442576273604.75</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20462670895172.359</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20482952231729.473</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20510137975867.234</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20542000477913.637</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20578684486930.82</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20626959708651.109</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20689431712317.199</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20760507551276.504</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20852676576609.191</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20957196850501.883</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21082974946913.629</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21216054804048</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21163606293606.395</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21125722746484.684</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21094376812468.668</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21074505951779.496</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21057907772797.055</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21046075698104.293</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21037250089484.512</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21033238345110.391</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21026470590919.27</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21019389526405.246</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0.99668743309857388</v>
      </c>
      <c r="K7" s="207">
        <f t="shared" si="0"/>
        <v>0.73005357113724978</v>
      </c>
      <c r="L7" s="209" t="s">
        <v>1022</v>
      </c>
      <c r="M7" s="12" t="s">
        <v>1015</v>
      </c>
      <c r="N7" s="1" t="s">
        <v>964</v>
      </c>
      <c r="O7" s="7">
        <f t="shared" si="1"/>
        <v>68397710665.075867</v>
      </c>
      <c r="P7" s="7">
        <f t="shared" si="1"/>
        <v>68397710665.075867</v>
      </c>
      <c r="Q7" s="45">
        <f>SUMIFS('SEDS 2021'!$F$23:$F$40,'SEDS 2021'!E$23:E$40,Calculations!L7,'SEDS 2021'!D$23:D$40,Calculations!N7)*J7*K7</f>
        <v>68397710665.075867</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68757295672.798218</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69031276352.761215</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69259031816.415115</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69359759065.653198</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69347144484.666199</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69205834591.251633</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68850581660.367722</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68260700943.09436</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67447057351.558098</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66432516805.455566</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65247602766.289017</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63920466332.360306</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62495838005.514885</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61020144628.162354</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59526922572.95385</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58044663117.846779</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56556530279.971397</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55076919598.661797</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53546360801.181358</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51590635309.469841</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49630457795.730751</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47649129486.901749</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45676649361.000084</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43726301020.284935</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41833984774.117775</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40022120610.361038</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38313252089.605301</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36707214508.911278</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35222772590.283707</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0.73005357113724978</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0.73005357113724978</v>
      </c>
      <c r="L9" s="209" t="s">
        <v>1022</v>
      </c>
      <c r="M9" s="12" t="s">
        <v>1015</v>
      </c>
      <c r="N9" s="1" t="s">
        <v>981</v>
      </c>
      <c r="O9" s="7">
        <f t="shared" si="1"/>
        <v>1623639142209.2434</v>
      </c>
      <c r="P9" s="7">
        <f t="shared" si="1"/>
        <v>1623639142209.2434</v>
      </c>
      <c r="Q9" s="45">
        <f>SUMIFS('SEDS 2021'!$F$23:$F$40,'SEDS 2021'!E$23:E$40,Calculations!L9,'SEDS 2021'!D$23:D$40,Calculations!N9)*J9*K9</f>
        <v>1623639142209.2434</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1628447959139.5281</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1631783092126.4304</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1634723961284.7227</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1636596345502.1414</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1638434633831.4341</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1640657388016.9475</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1642736576376.3264</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1644445421684.8455</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1645971360875.8477</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1648272027516.0269</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1650948221465.5942</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1653682635974.6514</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1657542300170.5671</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1662687917415.5259</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1668765564897.094</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1676872747477.0471</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1685962800694.7009</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1696130189414.3501</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1706252631133.0925</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1704922855555.9424</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1703509810841.6243</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1701317307462.2747</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1698934390738.1614</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1696090890444.6626</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1693321293197.5911</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1690785138745.9304</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1688805169260.6157</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1686843133506.6565</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1685165315629.2097</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0.73005357113724978</v>
      </c>
      <c r="L10" s="209" t="s">
        <v>1022</v>
      </c>
      <c r="M10" s="12" t="s">
        <v>1015</v>
      </c>
      <c r="N10" s="1" t="s">
        <v>969</v>
      </c>
      <c r="O10" s="7">
        <f t="shared" si="1"/>
        <v>2190160713.4117494</v>
      </c>
      <c r="P10" s="7">
        <f t="shared" si="1"/>
        <v>2190160713.4117494</v>
      </c>
      <c r="Q10" s="45">
        <f>SUMIFS('SEDS 2021'!$F$23:$F$40,'SEDS 2021'!E$23:E$40,Calculations!L10,'SEDS 2021'!D$23:D$40,Calculations!N10)*J10*K10</f>
        <v>2190160713.4117494</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2194063151.7687931</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2198347004.5004964</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2203632628.6028104</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2208866207.2375965</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2213731128.4514179</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2218652479.773994</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2223300799.0060911</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2227434868.881886</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2231251343.0357161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2235450692.4743953</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2239449481.1586318</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2242859865.5809469</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2246829522.3715835</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2251084588.6796975</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2255445730.3527546</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2260417510.6890326</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2265383823.8968391</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2270995326.9647255</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2276552931.4063363</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2279881717.0564322</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2283420173.5041656</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2286473612.8340755</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2289768847.6237321</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2292627627.6446948</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2295430060.6094437</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2298191179.8047142</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2301286273.1134715</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2304025516.7196455</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2306777222.9972024</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0.73005357113724978</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0.73005357113724978</v>
      </c>
      <c r="C12" s="207">
        <f>'Rural Urban'!Q11</f>
        <v>0.26994642886275022</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0.86346520623865142</v>
      </c>
      <c r="K12" s="207">
        <f t="shared" si="0"/>
        <v>0.73005357113724978</v>
      </c>
      <c r="L12" s="209" t="s">
        <v>1022</v>
      </c>
      <c r="M12" s="12" t="s">
        <v>1015</v>
      </c>
      <c r="N12" s="1" t="s">
        <v>975</v>
      </c>
      <c r="O12" s="7">
        <f t="shared" si="1"/>
        <v>3903287308818.2559</v>
      </c>
      <c r="P12" s="7">
        <f t="shared" si="1"/>
        <v>3903287308818.2559</v>
      </c>
      <c r="Q12" s="45">
        <f>SUMIFS('SEDS 2021'!$F$23:$F$40,'SEDS 2021'!E$23:E$40,Calculations!L12,'SEDS 2021'!D$23:D$40,Calculations!N12)*J12*K12</f>
        <v>3903287308818.2559</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3923793499500.5405</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3941806483296.6777</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3960620815314.5195</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3978318134713.1348</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3998181263664.4775</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4021573917322.6089</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4046906703066.728</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4073846749488.1265</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4102340060801.7832</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4133406343920.0049</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4164389429971.5469</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4193595248258.0088</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4222319255463.0098</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4249914520593.0439</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4273933129688.792</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4298412351868.2944</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4321630095745.3091</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4346010425783.4048</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4370316755411.5825</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4360524936656.6611</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4352873586526.7021</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4346071323365.0005</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4341404501348.3242</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4337335909075.0864</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4334265838997.4111</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4331899320534.2314</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4330639706252.9004</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4328913581098.3335</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4327230585004.3354</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0.73005357113724978</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9.1144965361865893E-2</v>
      </c>
      <c r="K17" s="207">
        <f>$B$12</f>
        <v>0.73005357113724978</v>
      </c>
      <c r="L17" s="209" t="s">
        <v>1022</v>
      </c>
      <c r="M17" s="12" t="s">
        <v>1018</v>
      </c>
      <c r="N17" s="1" t="s">
        <v>635</v>
      </c>
      <c r="O17" s="7">
        <f>P17</f>
        <v>2382157326839.2783</v>
      </c>
      <c r="P17" s="7">
        <f>Q17</f>
        <v>2382157326839.2783</v>
      </c>
      <c r="Q17" s="45">
        <f>SUMIFS('SEDS 2021'!$F$23:$F$40,'SEDS 2021'!E$23:E$40,Calculations!L17,'SEDS 2021'!D$23:D$40,Calculations!N17)*J17*K17</f>
        <v>2382157326839.2783</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2320541743071.5933</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2263800820098.2402</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2212737777403.5591</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2168000951690.0989</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2130264986814.729</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2097425797927.5359</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2073384575822.7695</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2055227695748.094</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2041916732344.6411</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2032491576799.9268</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2025979091539.873</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2021533005143.6084</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2018505975872.1309</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2016504304626.3679</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2015291473141.7966</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2014711508016.7354</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2014629246857.2534</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2014951355951.8401</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2015597825220.5432</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2016721062976.2805</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2018040937623.9792</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2019572252767.6855</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2021290357186.5378</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2023172085685.074</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2025192494585.9197</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2027325857741.5007</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2029548665787.4966</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2031832326383.7751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2034156535777.1335</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0.73005357113724978</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0.73005357113724978</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0.73005357113724978</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0.73005357113724978</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0.73005357113724978</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0.73005357113724978</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0.73005357113724978</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0.73005357113724978</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0.73005357113724978</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5.219978072265799E-2</v>
      </c>
      <c r="K30" s="207">
        <f>$B$12</f>
        <v>0.73005357113724978</v>
      </c>
      <c r="L30" s="209" t="s">
        <v>1022</v>
      </c>
      <c r="M30" s="12" t="s">
        <v>1019</v>
      </c>
      <c r="N30" s="1" t="s">
        <v>635</v>
      </c>
      <c r="O30" s="7">
        <f>P30</f>
        <v>1364289180583.8503</v>
      </c>
      <c r="P30" s="7">
        <f>Q30</f>
        <v>1364289180583.8503</v>
      </c>
      <c r="Q30" s="45">
        <f>SUMIFS('SEDS 2021'!$F$23:$F$40,'SEDS 2021'!E$23:E$40,Calculations!L30,'SEDS 2021'!D$23:D$40,Calculations!N30)*J30*K30</f>
        <v>1364289180583.8503</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1354027203892.8894</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1344087861515.3232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1335727057636.4436</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1331048821503.3745</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1330549409303.97</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1331448761908.4001</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1332427722560.9412</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1333562455889.7688</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1335569294122.2654</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1339515231074.2917</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1345244430905.7822</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1352164090750.3833</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1359800549611.4788</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1366677133506.9834</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1371103296864.9875</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1374801967706.6946</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1378054040549.24</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1381004326008.9287</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1383728523252.4514</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1380792898864.4631</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1378164980657.7449</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1375974942277.7678</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1374317623291.124</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1373178233627.999</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1372500934268.0344</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1372196274640.5942</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1372173507731.811</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1372376546724.116</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1372778336888.3943</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0.73005357113724978</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0.73005357113724978</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0.73005357113724978</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0.73005357113724978</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0.73005357113724978</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0.73005357113724978</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0.73005357113724978</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0.73005357113724978</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0.73005357113724978</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0.27426180702237302</v>
      </c>
      <c r="K43" s="207">
        <f>$B$12</f>
        <v>0.73005357113724978</v>
      </c>
      <c r="L43" s="209" t="s">
        <v>1022</v>
      </c>
      <c r="M43" s="12" t="s">
        <v>1014</v>
      </c>
      <c r="N43" s="1" t="s">
        <v>635</v>
      </c>
      <c r="O43" s="7">
        <f>P43</f>
        <v>7168084056827.9434</v>
      </c>
      <c r="P43" s="7">
        <f>Q43</f>
        <v>7168084056827.9434</v>
      </c>
      <c r="Q43" s="45">
        <f>SUMIFS('SEDS 2021'!$F$23:$F$40,'SEDS 2021'!E$23:E$40,Calculations!L43,'SEDS 2021'!D$23:D$40,Calculations!N43)*J43*K43</f>
        <v>7168084056827.9434</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7120940615430.5742</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7073822177761.0703</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7028972215486.8594</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6988804529279.1396</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6956083484729.9707</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6931396279394.9814</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6914349775147.2344</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6903869192845.6074</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6901314157847.0361</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6907480261045.3535</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6920564138370.167</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6939070675773.9863</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6963553919654.9668</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6993201782714.2783</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7026846107357.0381</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7062637064051.8359</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7099881279193.6787</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7138046013720.2451</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7176753766972.0625</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7186022068971.5898</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7195496264816.8945</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7205139988741.8711</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7214964294352.8018</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7225004253311.6934</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7235272217157.8955</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7245732112032.3594</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7256404833076.8086</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7267238524855.2236</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7278190127677.2627</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0.73005357113724978</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0.28633175976026742</v>
      </c>
      <c r="K45" s="207">
        <f t="shared" si="8"/>
        <v>0.73005357113724978</v>
      </c>
      <c r="L45" s="209" t="s">
        <v>1022</v>
      </c>
      <c r="M45" s="12" t="s">
        <v>1014</v>
      </c>
      <c r="N45" s="1" t="s">
        <v>972</v>
      </c>
      <c r="O45" s="7">
        <f t="shared" ref="O45:O52" si="10">P45</f>
        <v>8082435855522.9521</v>
      </c>
      <c r="P45" s="7">
        <f t="shared" si="9"/>
        <v>8082435855522.9521</v>
      </c>
      <c r="Q45" s="45">
        <f>SUMIFS('SEDS 2021'!$F$23:$F$40,'SEDS 2021'!E$23:E$40,Calculations!L45,'SEDS 2021'!D$23:D$40,Calculations!N45)*J45*K45</f>
        <v>8082435855522.9521</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8088215810255.5771</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8095937480514.0957</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8107159747651.5645</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8123605907436.6855</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8147312269791.5352</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8177236677316.8066</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8211063553360.1338</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8246320087459.3076</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8284120190236.834</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8324182170436.707</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8364420918558.2188</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8404256502489.8389</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8445907393687.2158</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8489652281637.6533</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8534936907667.2939</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8580416162403.373</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8626132687993.3535</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8671790328002.7051</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8717249442789.1875</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8725285159049.7998</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8733217079643.002</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8741288414439.4434</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8749689068962.5732</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8758523689578.1963</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8767804980779.7607</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8777634069002.9746</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8787958993477.8291</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8798829827417.041</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8810258984962.6543</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3.3125669014260821E-3</v>
      </c>
      <c r="K46" s="207">
        <f t="shared" si="8"/>
        <v>0.73005357113724978</v>
      </c>
      <c r="L46" s="209" t="s">
        <v>1022</v>
      </c>
      <c r="M46" s="12" t="s">
        <v>1014</v>
      </c>
      <c r="N46" s="1" t="s">
        <v>964</v>
      </c>
      <c r="O46" s="7">
        <f t="shared" si="10"/>
        <v>227325021.82561353</v>
      </c>
      <c r="P46" s="7">
        <f t="shared" si="9"/>
        <v>227325021.82561353</v>
      </c>
      <c r="Q46" s="45">
        <f>SUMIFS('SEDS 2021'!$F$23:$F$40,'SEDS 2021'!E$23:E$40,Calculations!L46,'SEDS 2021'!D$23:D$40,Calculations!N46)*J46*K46</f>
        <v>227325021.82561353</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217912973.79945847</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206366969.04969126</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193751513.85034388</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181171879.13221011</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169626306.71007207</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159779283.65052235</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151956778.1660834</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146177508.12216797</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142291814.35313904</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139968889.46276897</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138783245.7170096</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138357403.68880153</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138440959.14288446</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138832138.47506794</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139389483.65799832</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140014373.21314815</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140671023.31804982</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141337916.14255843</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142005072.25693256</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142112643.37750554</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142221479.65192541</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142335689.13251653</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142458487.47837576</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142591612.48156875</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142734245.36975306</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142887560.182385</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143050317.60058218</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143222780.64918986</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143405195.05310839</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0.73005357113724978</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0.73005357113724978</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0.73005357113724978</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0.73005357113724978</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0.13653479376134856</v>
      </c>
      <c r="K51" s="207">
        <f t="shared" si="8"/>
        <v>0.73005357113724978</v>
      </c>
      <c r="L51" s="209" t="s">
        <v>1022</v>
      </c>
      <c r="M51" s="12" t="s">
        <v>1014</v>
      </c>
      <c r="N51" s="1" t="s">
        <v>975</v>
      </c>
      <c r="O51" s="7">
        <f t="shared" si="10"/>
        <v>617204403663.59485</v>
      </c>
      <c r="P51" s="7">
        <f t="shared" si="9"/>
        <v>617204403663.59485</v>
      </c>
      <c r="Q51" s="45">
        <f>SUMIFS('SEDS 2021'!$F$23:$F$40,'SEDS 2021'!E$23:E$40,Calculations!L51,'SEDS 2021'!D$23:D$40,Calculations!N51)*J51*K51</f>
        <v>617204403663.59485</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606327497746.23547</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598183774054.22668</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592407929761.29712</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588629266558.42322</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586585432954.79028</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585885470623.32947</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586142142463.19543</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587004349653.58813</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588437064228.52319</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590309768340.03198</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592377204170.96545</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594503810828.26575</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596785292592.96375</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599209670892.4812</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601743309855.40613</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604288137378.48083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606855645489.9093</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609429382645.349</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612001474981.10461</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612749045137.97119</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613476549686.42847</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614198534105.21265</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614927019457.62451</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615669353257.39392</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616427461733.34668</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617207257868.7334</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618007447730.46704</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618831950990.20276</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619683204561.48877</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0.73005357113724978</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0.43308979291026972</v>
      </c>
      <c r="K56" s="207">
        <f>$B$12</f>
        <v>0.73005357113724978</v>
      </c>
      <c r="L56" s="209" t="s">
        <v>1022</v>
      </c>
      <c r="M56" s="12" t="s">
        <v>1016</v>
      </c>
      <c r="N56" s="1" t="s">
        <v>635</v>
      </c>
      <c r="O56" s="7">
        <f>P56</f>
        <v>11319199247752.99</v>
      </c>
      <c r="P56" s="7">
        <f>Q56</f>
        <v>11319199247752.99</v>
      </c>
      <c r="Q56" s="45">
        <f>SUMIFS('SEDS 2021'!$F$23:$F$40,'SEDS 2021'!E$23:E$40,Calculations!L56,'SEDS 2021'!D$23:D$40,Calculations!N56)*J56*K56</f>
        <v>11319199247752.99</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11410855980536.432</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11506206348900.408</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11611927429406.072</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11724435039076.578</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11830654892913.752</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11940467660989.695</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12060830443905.549</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12173503012058.27</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12280966291127.781</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12385346031536.424</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12485630108532.338</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12597216725996.219</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12725608215986.133</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12866841443170.455</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13008510453868.787</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13145680448041.404</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13286874696378.344</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13421488145907.092</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13547541450756.234</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13645394728870.018</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13744135165550.861</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13846710419197.6</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13948840378491.463</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14049686764340.066</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14137881239981.207</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14212305658197.93</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14282876471644.383</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14357819620362.445</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14438699091625.619</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0.73005357113724978</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0.73005357113724978</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0.73005357113724978</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0.73005357113724978</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0.73005357113724978</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0.73005357113724978</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0.73005357113724978</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0.73005357113724978</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0.73005357113724978</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0.14930365398283349</v>
      </c>
      <c r="K69" s="210">
        <f>$C$12</f>
        <v>0.26994642886275022</v>
      </c>
      <c r="L69" s="209" t="s">
        <v>1022</v>
      </c>
      <c r="M69" s="12" t="s">
        <v>1015</v>
      </c>
      <c r="N69" s="1" t="s">
        <v>635</v>
      </c>
      <c r="O69" s="7">
        <f>P69</f>
        <v>1442882777875.9575</v>
      </c>
      <c r="P69" s="7">
        <f>Q69</f>
        <v>1442882777875.9575</v>
      </c>
      <c r="Q69" s="45">
        <f>SUMIFS('SEDS 2021'!$F$23:$F$40,'SEDS 2021'!E$23:E$40,Calculations!L69,'SEDS 2021'!D$23:D$40,Calculations!N69)*J69*K69</f>
        <v>1442882777875.9575</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1455347077501.9133</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1467108382190.1802</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1478962612166.7131</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1490091977147.6096</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1501159579580.092</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1512540313205.0261</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1523419664649.2971</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1534023846701.6909</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1544852664782.2542</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1555856274839.8979</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1566844555064.4875</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1577924959097.416</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1589179256555.8655</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1600852865716.5686</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1612917789598.167</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1625310884751.4077</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1637847948309.3159</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1651074922431.5525</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1663930615001.167</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1666081793949.7812</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1668441532847.0872</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1670725397443.5327</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1673237019978.4734</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1675627117397.0291</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1678035821891.7192</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1680480327697.4451</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1683136004564.0779</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1685686709475.7144</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1688313488307.5696</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0.26994642886275022</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0.71299393198032757</v>
      </c>
      <c r="K71" s="210">
        <f t="shared" si="14"/>
        <v>0.26994642886275022</v>
      </c>
      <c r="L71" s="209" t="s">
        <v>1022</v>
      </c>
      <c r="M71" s="12" t="s">
        <v>1015</v>
      </c>
      <c r="N71" s="1" t="s">
        <v>972</v>
      </c>
      <c r="O71" s="7">
        <f t="shared" si="15"/>
        <v>7441858958294.5713</v>
      </c>
      <c r="P71" s="7">
        <f t="shared" si="16"/>
        <v>7441858958294.5713</v>
      </c>
      <c r="Q71" s="45">
        <f>SUMIFS('SEDS 2021'!$F$23:$F$40,'SEDS 2021'!E$23:E$40,Calculations!L71,'SEDS 2021'!D$23:D$40,Calculations!N71)*J71*K71</f>
        <v>7441858958294.5713</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7472802262127.1826</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7494495372600.1367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7514352083061.3428</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7526385250095.5615</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7537186095407.7793</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7549419117132.0186</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7558897976784.957</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7566328214162.0225</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7573827491739.1836</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7583879760279.6045</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7595661318485.8877</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7609225689132.1836</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7627076055490.4355</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7650175859340.8457</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7676457038783.0605</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7710537687414.8604</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7749185364512.2227</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7795693387070.915</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7844901326881.4502</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7825507834879.4492</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7811499920032.5586</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7799909369309.2607</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7792561870312.5576</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7786424486264.2139</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7782049428822.3711</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7778786049772.3389</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7777302657169.2217</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7774800195504.0205</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7772181883432.5801</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0.99668743309857388</v>
      </c>
      <c r="K72" s="210">
        <f t="shared" si="14"/>
        <v>0.26994642886275022</v>
      </c>
      <c r="L72" s="209" t="s">
        <v>1022</v>
      </c>
      <c r="M72" s="12" t="s">
        <v>1015</v>
      </c>
      <c r="N72" s="1" t="s">
        <v>964</v>
      </c>
      <c r="O72" s="7">
        <f t="shared" si="15"/>
        <v>25290908046.190083</v>
      </c>
      <c r="P72" s="7">
        <f t="shared" si="16"/>
        <v>25290908046.190083</v>
      </c>
      <c r="Q72" s="45">
        <f>SUMIFS('SEDS 2021'!$F$23:$F$40,'SEDS 2021'!E$23:E$40,Calculations!L72,'SEDS 2021'!D$23:D$40,Calculations!N72)*J72*K72</f>
        <v>25290908046.190083</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25423869095.275871</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25525176874.67374</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25609392302.82592</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25646637461.669033</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25641973062.748642</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25589721964.201427</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25458362754.649521</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25240246989.754501</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24939392106.516098</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24564253064.417839</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24126116294.69548</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23635391017.652283</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23108616895.186771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22562960832.31432</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22010823321.80983</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21462739369.654247</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20912483660.840893</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20365379125.88942</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19799435888.462757</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19076281954.017967</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18351481828.807083</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17618860932.863941</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16889511763.103083</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16168346097.418715</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15468638523.718271</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14798679112.618326</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14166803627.295542</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13572951166.780397</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13024060221.471472</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0.26994642886275022</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0.26994642886275022</v>
      </c>
      <c r="L74" s="209" t="s">
        <v>1022</v>
      </c>
      <c r="M74" s="12" t="s">
        <v>1015</v>
      </c>
      <c r="N74" s="1" t="s">
        <v>981</v>
      </c>
      <c r="O74" s="7">
        <f t="shared" si="15"/>
        <v>600360857790.75647</v>
      </c>
      <c r="P74" s="7">
        <f t="shared" si="16"/>
        <v>600360857790.75647</v>
      </c>
      <c r="Q74" s="45">
        <f>SUMIFS('SEDS 2021'!$F$23:$F$40,'SEDS 2021'!E$23:E$40,Calculations!L74,'SEDS 2021'!D$23:D$40,Calculations!N74)*J74*K74</f>
        <v>600360857790.75647</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602138977929.75244</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603372185019.19141</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604459608132.26099</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605151945589.31055</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605831675665.74817</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606653566795.85303</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607422372668.10303</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608054239570.41138</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608618474650.62756</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609469174884.24548</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610458731032.16553</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611469814959.33618</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612896974016.54602</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614799630279.71228</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617046916367.198</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620044648413.3374</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623405809157.27502</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627165328162.78198</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630908227453.15759</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630416526319.93604</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629894035382.92249</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629083329866.33557</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628202216636.59045</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627150796877.75769</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626126703693.65015</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625188928899.66663</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624456810445.69434</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623731323212.94617</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623110929090.91858</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0.26994642886275022</v>
      </c>
      <c r="L75" s="209" t="s">
        <v>1022</v>
      </c>
      <c r="M75" s="12" t="s">
        <v>1015</v>
      </c>
      <c r="N75" s="1" t="s">
        <v>969</v>
      </c>
      <c r="O75" s="7">
        <f t="shared" si="15"/>
        <v>809839286.58825064</v>
      </c>
      <c r="P75" s="7">
        <f t="shared" si="16"/>
        <v>809839286.58825064</v>
      </c>
      <c r="Q75" s="45">
        <f>SUMIFS('SEDS 2021'!$F$23:$F$40,'SEDS 2021'!E$23:E$40,Calculations!L75,'SEDS 2021'!D$23:D$40,Calculations!N75)*J75*K75</f>
        <v>809839286.58825064</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811282261.92593706</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812866269.99385989</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814820695.54171109</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816755876.62771297</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818554742.02648628</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820374473.16298199</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822093247.27289295</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823621871.25852931</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825033060.25808251</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826585822.17766643</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828064424.2525866</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829325456.50042427</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830793286.69372606</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832366650.62188315</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833979237.24148202</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835817615.13582969</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837653971.49112141</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839728894.85786641</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841783888.53416276</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843014748.61651695</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844323137.09582269</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845452184.43624496</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846670638.66878366</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847727708.2977438</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848763942.89869618</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849784901.21722972</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850929350.63673532</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851942220.18289733</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852959697.95750594</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0.26994642886275022</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0.86346520623865142</v>
      </c>
      <c r="K77" s="210">
        <f t="shared" si="14"/>
        <v>0.26994642886275022</v>
      </c>
      <c r="L77" s="209" t="s">
        <v>1022</v>
      </c>
      <c r="M77" s="12" t="s">
        <v>1015</v>
      </c>
      <c r="N77" s="1" t="s">
        <v>975</v>
      </c>
      <c r="O77" s="7">
        <f t="shared" si="15"/>
        <v>1443289248211.4739</v>
      </c>
      <c r="P77" s="7">
        <f t="shared" si="16"/>
        <v>1443289248211.4739</v>
      </c>
      <c r="Q77" s="45">
        <f>SUMIFS('SEDS 2021'!$F$23:$F$40,'SEDS 2021'!E$23:E$40,Calculations!L77,'SEDS 2021'!D$23:D$40,Calculations!N77)*J77*K77</f>
        <v>1443289248211.4739</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1450871668410.6357</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1457532194214.7285</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1464489028535.4521</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1471032833484.8037</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1478377473574.8489</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1487027199521.3967</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1496394313545.8066</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1506355732285.9746</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1516891490125.7922</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1528378636435.8079</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1539835019590.9951</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1550634235785.7236</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1561255296313.5684</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1571458990357.2388</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1580340171147.2285</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1589391669379.6125</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1597976720249.3545</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1606991651876.9431</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1615979220928.4392</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1612358573609.5791</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1609529391306.7742</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1607014169518.5627</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1605288553772.8889</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1603784140948.8433</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1602648944181.6584</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1601773894413.7654</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1601308136296.2341</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1600669879954.9636</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1600047571122.6721</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0.26994642886275022</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9.1144965361865893E-2</v>
      </c>
      <c r="K82" s="210">
        <f>$C$12</f>
        <v>0.26994642886275022</v>
      </c>
      <c r="L82" s="209" t="s">
        <v>1022</v>
      </c>
      <c r="M82" s="12" t="s">
        <v>1018</v>
      </c>
      <c r="N82" s="1" t="s">
        <v>635</v>
      </c>
      <c r="O82" s="7">
        <f>P82</f>
        <v>880832433115.52051</v>
      </c>
      <c r="P82" s="7">
        <f>Q82</f>
        <v>880832433115.52051</v>
      </c>
      <c r="Q82" s="45">
        <f>SUMIFS('SEDS 2021'!$F$23:$F$40,'SEDS 2021'!E$23:E$40,Calculations!L82,'SEDS 2021'!D$23:D$40,Calculations!N82)*J82*K82</f>
        <v>880832433115.52051</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858049301222.24011</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837068636059.30859</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818187438066.0946</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801645437838.36963</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787692093370.88367</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775549393002.96704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766659850770.37683</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759946117519.52417</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755024222500.3855</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751539153484.4115</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749131080695.67871</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747487084703.41577</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746367802812.05334</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745627659861.02405</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745179200267.07629</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744964750916.28235</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744934333824.83289</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745053437686.83093</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745292477775.60706</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745707808968.97791</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746195849109.8374</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746762072015.73047</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747397362589.76331</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748093155211.49902</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748840226644.59424</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749629064324.57349</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750450975370.26453</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751295387406.68494</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752154792867.42261</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0.26994642886275022</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0.26994642886275022</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0.26994642886275022</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0.26994642886275022</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0.26994642886275022</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0.26994642886275022</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0.26994642886275022</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0.26994642886275022</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0.26994642886275022</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5.219978072265799E-2</v>
      </c>
      <c r="K95" s="210">
        <f>$C$12</f>
        <v>0.26994642886275022</v>
      </c>
      <c r="L95" s="209" t="s">
        <v>1022</v>
      </c>
      <c r="M95" s="12" t="s">
        <v>1019</v>
      </c>
      <c r="N95" s="1" t="s">
        <v>635</v>
      </c>
      <c r="O95" s="7">
        <f>P95</f>
        <v>504462969287.30554</v>
      </c>
      <c r="P95" s="7">
        <f>Q95</f>
        <v>504462969287.30554</v>
      </c>
      <c r="Q95" s="45">
        <f>SUMIFS('SEDS 2021'!$F$23:$F$40,'SEDS 2021'!E$23:E$40,Calculations!L95,'SEDS 2021'!D$23:D$40,Calculations!N95)*J95*K95</f>
        <v>504462969287.30554</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500668475197.66992</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496993279176.24847</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493901767486.20972</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492171931228.39728</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491987267328.25403</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492319814189.81671</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492681797121.75275</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493101378946.89386</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493843432455.82166</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495302491942.45331</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497420935157.98712</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499979565836.39783</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502803241906.49603</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505345944714.55829</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506982573914.51569</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508350203667.63403</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509552698230.98389</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510643603139.13745</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511650909104.72729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510565425311.00323</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509593719722.13538</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508783925669.86298</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508171111268.81293</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507749807705.89136</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507499367805.69519</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507386716102.17975</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507378297753.21844</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507453373957.29376</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507601940890.30682</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0.26994642886275022</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0.26994642886275022</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0.26994642886275022</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0.26994642886275022</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0.26994642886275022</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0.26994642886275022</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0.26994642886275022</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0.26994642886275022</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0.26994642886275022</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0.27426180702237302</v>
      </c>
      <c r="K108" s="210">
        <f>$C$12</f>
        <v>0.26994642886275022</v>
      </c>
      <c r="L108" s="209" t="s">
        <v>1022</v>
      </c>
      <c r="M108" s="12" t="s">
        <v>1014</v>
      </c>
      <c r="N108" s="1" t="s">
        <v>635</v>
      </c>
      <c r="O108" s="7">
        <f>P108</f>
        <v>2650488634573.0093</v>
      </c>
      <c r="P108" s="7">
        <f>Q108</f>
        <v>2650488634573.0093</v>
      </c>
      <c r="Q108" s="45">
        <f>SUMIFS('SEDS 2021'!$F$23:$F$40,'SEDS 2021'!E$23:E$40,Calculations!L108,'SEDS 2021'!D$23:D$40,Calculations!N108)*J108*K108</f>
        <v>2650488634573.0093</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2633056758129.0713</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2615634127125.896</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2599050293241.3599</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2584197789430.4922</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2572098774407.5981</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2562970371805.0322</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2556667213888.6826</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2552791887643.3511</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2551847131531.2627</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2554127125225.1392</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2558965052329.5977</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2565808075746.3501</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2574861061053.1011</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2585823728825.2832</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2598264138197.7954</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2611498291590.5273</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2625269805450.3594</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2639381692853.2153</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2653694368213.9448</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2657121438671.9341</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2660624640951.7373</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2664190528357.0005</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2667823188096.7451</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2671535588356.1665</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2675332296271.2534</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2679199973081.9326</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2683146345027.9111</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2687152237913.8638</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2691201729881.3198</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0.26994642886275022</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0.28633175976026742</v>
      </c>
      <c r="K110" s="210">
        <f t="shared" si="23"/>
        <v>0.26994642886275022</v>
      </c>
      <c r="L110" s="209" t="s">
        <v>1022</v>
      </c>
      <c r="M110" s="12" t="s">
        <v>1014</v>
      </c>
      <c r="N110" s="1" t="s">
        <v>972</v>
      </c>
      <c r="O110" s="7">
        <f t="shared" si="24"/>
        <v>2988581635607.7876</v>
      </c>
      <c r="P110" s="7">
        <f t="shared" si="25"/>
        <v>2988581635607.7876</v>
      </c>
      <c r="Q110" s="45">
        <f>SUMIFS('SEDS 2021'!$F$23:$F$40,'SEDS 2021'!E$23:E$40,Calculations!L110,'SEDS 2021'!D$23:D$40,Calculations!N110)*J110*K110</f>
        <v>2988581635607.7876</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2990718846082.123</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2993574030131.0083</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2997723603610.6426</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3003804776661.5239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3012570500318.0073</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3023635423861.4907</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3036143333895.0713</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3049179877856.2549</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3063156938114.3711</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3077970355808.1978</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3092849135649.5029</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3107578840494.6582</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3122979777880.894</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3139154996727.9526</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3155899552966.5366</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3172716075600.9229</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3189620332097.8857</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3206502814915.7231</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3223311890552.127</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3226283197033.8247</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3229216123770.7246</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3232200600651.0454</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3235306847614.6704</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3238573558962.7563</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3242005432340.4795</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3245639860510.8672</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3249457630330.0366</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3253477256993.98</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3257703330786.814</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3.3125669014260821E-3</v>
      </c>
      <c r="K111" s="210">
        <f t="shared" si="23"/>
        <v>0.26994642886275022</v>
      </c>
      <c r="L111" s="209" t="s">
        <v>1022</v>
      </c>
      <c r="M111" s="12" t="s">
        <v>1014</v>
      </c>
      <c r="N111" s="1" t="s">
        <v>964</v>
      </c>
      <c r="O111" s="7">
        <f t="shared" si="24"/>
        <v>84056266.908438176</v>
      </c>
      <c r="P111" s="7">
        <f t="shared" si="25"/>
        <v>84056266.908438176</v>
      </c>
      <c r="Q111" s="45">
        <f>SUMIFS('SEDS 2021'!$F$23:$F$40,'SEDS 2021'!E$23:E$40,Calculations!L111,'SEDS 2021'!D$23:D$40,Calculations!N111)*J111*K111</f>
        <v>84056266.908438176</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80576044.561210468</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76306765.054808259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71642042.883479267</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66990565.78260269</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62721446.134742655</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59080386.334550455</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56187917.201094791</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54050959.898963958</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52614176.081894733</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51755245.582184993</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51316838.994333334</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51159378.584139913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51190274.257188343</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51334917.702467777</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51541003.047056317</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51772063.767139576</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52014868.347294465</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52261460.300991587</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52508149.60940589</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52547925.375179082</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52588168.947393388</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52630399.329719737</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52675805.552284077</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52725030.185413823</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52777770.477805994</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52834460.545217454</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52894642.134008005</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52958412.500900269</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53025862.505746111</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0.26994642886275022</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0.26994642886275022</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0.26994642886275022</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0.26994642886275022</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0.13653479376134856</v>
      </c>
      <c r="K116" s="210">
        <f t="shared" si="23"/>
        <v>0.26994642886275022</v>
      </c>
      <c r="L116" s="209" t="s">
        <v>1022</v>
      </c>
      <c r="M116" s="12" t="s">
        <v>1014</v>
      </c>
      <c r="N116" s="1" t="s">
        <v>975</v>
      </c>
      <c r="O116" s="7">
        <f t="shared" si="24"/>
        <v>228219039306.67542</v>
      </c>
      <c r="P116" s="7">
        <f t="shared" si="25"/>
        <v>228219039306.67542</v>
      </c>
      <c r="Q116" s="45">
        <f>SUMIFS('SEDS 2021'!$F$23:$F$40,'SEDS 2021'!E$23:E$40,Calculations!L116,'SEDS 2021'!D$23:D$40,Calculations!N116)*J116*K116</f>
        <v>228219039306.67542</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224197167452.95184</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221185923874.10297</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219050233286.19885</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217653025358.15338</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216897292348.54568</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216638472531.49866</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216733380151.0224</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217052192031.66797</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217581956145.39026</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218274411887.27631</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219038872115.30316</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219825211495.63068</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220668817881.85287</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221565262047.10446</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222502106707.70065</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223443088478.19662</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224392456679.59665</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225344128147.8425</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226295191423.46057</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226571614828.74045</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226840618724.621</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227107581483.58914</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227376948043.98563</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227651435240.80832</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227931755321.23096</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228220094684.68439</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228515974883.2439</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228820845264.47449</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229135606907.60617</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0.26994642886275022</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0.43308979291026972</v>
      </c>
      <c r="K121" s="210">
        <f>$C$12</f>
        <v>0.26994642886275022</v>
      </c>
      <c r="L121" s="209" t="s">
        <v>1022</v>
      </c>
      <c r="M121" s="12" t="s">
        <v>1016</v>
      </c>
      <c r="N121" s="1" t="s">
        <v>635</v>
      </c>
      <c r="O121" s="7">
        <f>P121</f>
        <v>4185415338434.6655</v>
      </c>
      <c r="P121" s="7">
        <f>Q121</f>
        <v>4185415338434.6655</v>
      </c>
      <c r="Q121" s="45">
        <f>SUMIFS('SEDS 2021'!$F$23:$F$40,'SEDS 2021'!E$23:E$40,Calculations!L121,'SEDS 2021'!D$23:D$40,Calculations!N121)*J121*K121</f>
        <v>4185415338434.6655</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4219306560496.0474</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4254563550459.8208</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4293655240804.624</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4335256335095.7275</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4374532453111.2886</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4415137096054.7607</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4459642738792.0508</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4501304828542.8643</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4541040718572.833</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4579636431658.7109</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4616717722028.5029</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4657978267944.7773</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4705452625429.4688</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4757675375680.2197</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4810059262329.7432</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4860779581410.3555</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4912987918745.3037</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4962762923503.6182</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5009372707820.3584</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5045555179934.2627</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5082065690012.0654</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5119994171573.3486</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5157757999984.3643</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5195047211077.6523</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5227658220304.9092</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5255177578763.0781</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5281272018712.373</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5308983184254.1797</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5338889379222.5713</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0.26994642886275022</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0.26994642886275022</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0.26994642886275022</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0.26994642886275022</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0.26994642886275022</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0.26994642886275022</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0.26994642886275022</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0.26994642886275022</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0.26994642886275022</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3.0022967978349194E-2</v>
      </c>
      <c r="K134" s="12">
        <v>1</v>
      </c>
      <c r="L134" s="12" t="s">
        <v>1013</v>
      </c>
      <c r="M134" s="12" t="s">
        <v>1015</v>
      </c>
      <c r="N134" s="1" t="s">
        <v>635</v>
      </c>
      <c r="O134" s="7">
        <f>P134</f>
        <v>948635719211.89954</v>
      </c>
      <c r="P134" s="7">
        <f>Q134</f>
        <v>948635719211.89954</v>
      </c>
      <c r="Q134" s="45">
        <f>SUMIFS('SEDS 2021'!$F$23:$F$40,'SEDS 2021'!E$23:E$40,Calculations!L134,'SEDS 2021'!D$23:D$40,Calculations!N134)*J134*K134</f>
        <v>948635719211.89954</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948165096775.24048</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947551147908.58435</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946853555606.33606</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946180856879.06543</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945880569990.6947</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945893890710.22083</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946408720445.52771</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947363703121.52661</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948777283495.52466</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950633755738.92749</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952704118643.04883</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954858245821.64758</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957019486297.56555</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959076484775.90833</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960902307331.08398</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962284039949.84888</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963493588167.34204</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964242924039.38538</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964791730342.8656</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965212093643.38049</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965394365083.7124</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965551962162.31335</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965667493649.03235</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965770711189.29517</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965827779723.82336</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965830756693.44922</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965774335092.07214</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965620606660.38</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965334619386.86414</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0.56467842175025418</v>
      </c>
      <c r="K136" s="12">
        <v>1</v>
      </c>
      <c r="L136" s="12" t="s">
        <v>1013</v>
      </c>
      <c r="M136" s="12" t="s">
        <v>1015</v>
      </c>
      <c r="N136" s="1" t="s">
        <v>972</v>
      </c>
      <c r="O136" s="7">
        <f t="shared" si="29"/>
        <v>19099682937280.598</v>
      </c>
      <c r="P136" s="7">
        <f t="shared" si="30"/>
        <v>19099682937280.598</v>
      </c>
      <c r="Q136" s="45">
        <f>SUMIFS('SEDS 2021'!$F$23:$F$40,'SEDS 2021'!E$23:E$40,Calculations!L136,'SEDS 2021'!D$23:D$40,Calculations!N136)*J136*K136</f>
        <v>19099682937280.598</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19060199056037.219</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19015560869657.98</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18965984417958.414</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18912651498354.668</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18861681325521.055</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18811274597225.324</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18765043082885.133</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18722097713202.586</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18683949832395.75</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18651662097432.492</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18623037455199.559</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18598204265207.707</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18578453498508.895</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18563950344506.887</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18553706114364.617</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18544349416769.309</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18541386599141.02</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18538237704113.934</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18538705116464.828</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18542291795377.422</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18544926829701.684</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18549393033563.793</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18554145603793.676</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18559280164857.773</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18563965659898.457</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18568195850443.77</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18572110147719.664</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18575053875159.648</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18576315570203.414</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0.32232875712797071</v>
      </c>
      <c r="K137" s="12">
        <v>1</v>
      </c>
      <c r="L137" s="12" t="s">
        <v>1013</v>
      </c>
      <c r="M137" s="12" t="s">
        <v>1015</v>
      </c>
      <c r="N137" s="1" t="s">
        <v>964</v>
      </c>
      <c r="O137" s="7">
        <f t="shared" si="29"/>
        <v>1163284484474.8462</v>
      </c>
      <c r="P137" s="7">
        <f t="shared" si="30"/>
        <v>1163284484474.8462</v>
      </c>
      <c r="Q137" s="45">
        <f>SUMIFS('SEDS 2021'!$F$23:$F$40,'SEDS 2021'!E$23:E$40,Calculations!L137,'SEDS 2021'!D$23:D$40,Calculations!N137)*J137*K137</f>
        <v>1163284484474.8462</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1180945213963.4312</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1198149633949.0979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1214834533763.9243</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1230989040541.4678</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1246918193762.624</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1262360968262.9077</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1277425572523.2695</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1291939881428.4216</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1305905117905.8408</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1319295130726.5652</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1331886857729.9548</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1343600835878.7603</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1354391889586.7971</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1364129617014.8909</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1372635919667.1687</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1379593980561.0195</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1385319850649.7803</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1389401309356.6179</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1392244590661.729</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1394028226051.4912</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1394744592476.2227</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1394854087542.5461</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1394528489263.7737</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1393969460319.2043</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1393271195465.5718</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1392517061381.2358</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1391739218738.5117</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1390893822515.6611</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1389916336210.4451</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595000000000</v>
      </c>
      <c r="P139" s="7">
        <f t="shared" si="30"/>
        <v>595000000000</v>
      </c>
      <c r="Q139" s="45">
        <f>SUMIFS('SEDS 2021'!$F$23:$F$40,'SEDS 2021'!E$23:E$40,Calculations!L139,'SEDS 2021'!D$23:D$40,Calculations!N139)*J139*K139</f>
        <v>595000000000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1000000000</v>
      </c>
      <c r="P140" s="7">
        <f t="shared" si="30"/>
        <v>1000000000</v>
      </c>
      <c r="Q140" s="45">
        <f>SUMIFS('SEDS 2021'!$F$23:$F$40,'SEDS 2021'!E$23:E$40,Calculations!L140,'SEDS 2021'!D$23:D$40,Calculations!N140)*J140*K140</f>
        <v>1000000000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24000000000</v>
      </c>
      <c r="P141" s="7">
        <f t="shared" si="30"/>
        <v>24000000000</v>
      </c>
      <c r="Q141" s="45">
        <f>SUMIFS('SEDS 2021'!$F$23:$F$40,'SEDS 2021'!E$23:E$40,Calculations!L141,'SEDS 2021'!D$23:D$40,Calculations!N141)*J141*K141</f>
        <v>24000000000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1365000000000</v>
      </c>
      <c r="P142" s="7">
        <f t="shared" si="30"/>
        <v>1365000000000</v>
      </c>
      <c r="Q142" s="45">
        <f>SUMIFS('SEDS 2021'!$F$23:$F$40,'SEDS 2021'!E$23:E$40,Calculations!L142,'SEDS 2021'!D$23:D$40,Calculations!N142)*J142*K142</f>
        <v>1365000000000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0.17052990002823842</v>
      </c>
      <c r="K147" s="12">
        <v>1</v>
      </c>
      <c r="L147" s="12" t="s">
        <v>1013</v>
      </c>
      <c r="M147" s="12" t="s">
        <v>1018</v>
      </c>
      <c r="N147" s="1" t="s">
        <v>635</v>
      </c>
      <c r="O147" s="7">
        <f>P147</f>
        <v>5388233251192.249</v>
      </c>
      <c r="P147" s="7">
        <f>Q147</f>
        <v>5388233251192.249</v>
      </c>
      <c r="Q147" s="45">
        <f>SUMIFS('SEDS 2021'!$F$23:$F$40,'SEDS 2021'!E$23:E$40,Calculations!L147,'SEDS 2021'!D$23:D$40,Calculations!N147)*J147*K147</f>
        <v>5388233251192.249</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5391153398896.3584</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5389756614333.7471</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5381498568578.3555</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5371401405776.9766</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5359180907784.4355</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5342918519408.0361</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5323871254719.8965</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5303748378494.0352</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5278569654383.7949</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5256252752102.6221</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5235116137253.1592</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5215851144721.834</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5198248878202.1416</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5182245670179.7471</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5169895315713.9746</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5160464655302.9854</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5154025598219.751</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5151898163596.999</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5154458498380.7178</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5161689071596.0879</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5171070203783.7988</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5185065634189.5029</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5203126494077.2773</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5226954778117.9131</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5254140475733.2266</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5283373058614.4639</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5316666641101.6045</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5353754241687.4932</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5393096936440.7109</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1.1488436177927153E-3</v>
      </c>
      <c r="K149" s="12">
        <v>1</v>
      </c>
      <c r="L149" s="12" t="s">
        <v>1013</v>
      </c>
      <c r="M149" s="12" t="s">
        <v>1018</v>
      </c>
      <c r="N149" s="1" t="s">
        <v>972</v>
      </c>
      <c r="O149" s="7">
        <f t="shared" si="31"/>
        <v>38858486528.220802</v>
      </c>
      <c r="P149" s="7">
        <f t="shared" si="32"/>
        <v>38858486528.220802</v>
      </c>
      <c r="Q149" s="45">
        <f>SUMIFS('SEDS 2021'!$F$23:$F$40,'SEDS 2021'!E$23:E$40,Calculations!L149,'SEDS 2021'!D$23:D$40,Calculations!N149)*J149*K149</f>
        <v>38858486528.220802</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39476879161.499771</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40043205922.594757</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40562028018.594658</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41021066050.348839</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41427429617.757492</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41765700157.873497</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42031508227.340866</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42224257164.607712</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42335330173.105049</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42361548985.26178</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42297262323.811333</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42133630224.869026</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41873447315.522507</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41513927099.898018</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41052823859.905289</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40493700500.938309</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39833720797.937065</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39080106190.836258</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38246026161.679581</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37334346527.91407</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36363140081.008492</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35343509997.097336</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34291846458.256199</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33227000153.651787</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32153909204.668678</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31086369786.740986</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30036577657.051846</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29008177050.638454</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28002159700.439342</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2789464.6354360301</v>
      </c>
      <c r="S158">
        <f>SUMIFS('NREL Scaling Data'!$F:$F,'NREL Scaling Data'!$B:$B,UPPER(About!$B$1),'NREL Scaling Data'!$E:$E,Calculations!$M160,'NREL Scaling Data'!$A:$A,Q$3,'NREL Scaling Data'!$C:$C,Calculations!$L160,'NREL Scaling Data'!$D:$D,Calculations!$N160)</f>
        <v>2843312.5668907398</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0.10134878183026361</v>
      </c>
      <c r="K160" s="12">
        <v>1</v>
      </c>
      <c r="L160" s="12" t="s">
        <v>1013</v>
      </c>
      <c r="M160" s="12" t="s">
        <v>1019</v>
      </c>
      <c r="N160" s="1" t="s">
        <v>635</v>
      </c>
      <c r="O160" s="7">
        <f>P160</f>
        <v>3202317459490.8394</v>
      </c>
      <c r="P160" s="7">
        <f>Q160</f>
        <v>3202317459490.8394</v>
      </c>
      <c r="Q160" s="45">
        <f>SUMIFS('SEDS 2021'!$F$23:$F$40,'SEDS 2021'!E$23:E$40,Calculations!L160,'SEDS 2021'!D$23:D$40,Calculations!N160)*J160*K160</f>
        <v>3202317459490.8394</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3141670532008.1357</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3050068786860.5786</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2952975428685.5166</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2861673729615.6577</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2773851747535.2754</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2689730478122.4448</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2611191241412.8804</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2538984686139.8687</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2475318167685.9858</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2421029535643.5249</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2374994840583.2939</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2335925906711.9189</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2300755911809.623</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2268753581850.4214</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2238676779276.5415</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2211482802490.5483</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2187571805851.5049</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2165649785620.3135</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2145390109824.9785</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2127608753739.481</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2114000038443.4421</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2103416463065.4031</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2095295993951.1946</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2090435117247.5986</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2087610282097.8726</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2087236665762.7095</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2089104313902.7793</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2094087711616.585</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2101697078205.8362</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0.13724144198284363</v>
      </c>
      <c r="K173" s="12">
        <v>1</v>
      </c>
      <c r="L173" s="12" t="s">
        <v>1013</v>
      </c>
      <c r="M173" s="12" t="s">
        <v>1014</v>
      </c>
      <c r="N173" s="1" t="s">
        <v>635</v>
      </c>
      <c r="O173" s="7">
        <f>P173</f>
        <v>4336417842331.9102</v>
      </c>
      <c r="P173" s="7">
        <f>Q173</f>
        <v>4336417842331.9102</v>
      </c>
      <c r="Q173" s="45">
        <f>SUMIFS('SEDS 2021'!$F$23:$F$40,'SEDS 2021'!E$23:E$40,Calculations!L173,'SEDS 2021'!D$23:D$40,Calculations!N173)*J173*K173</f>
        <v>4336417842331.9102</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4371380810219.6309</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4400607880780.792</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4422985118864.9941</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4435952839898.1553</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4438220138724.5127</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4432249615057.584</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4420755774426.7598</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4408725474540.9512</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4396782417035.3872</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4388095098040.2178</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4384145026242.5562</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4383883845869.9907</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4387350600119.8286</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4393745509774.7769</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4402901058139.6338</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4413999570395.9697</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4427045297361.6211</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4442443094768.9209</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4457786736267.708</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4475881872518.4268</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4493975506737.21</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4514820449407.666</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4536557953233.3457</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4560761236080.3662</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4585263056167.0986</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4611761156869.4463</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4639318102150.2197</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4667821296387.1162</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4697022325051.3955</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0.16701308466535975</v>
      </c>
      <c r="K175" s="12">
        <v>1</v>
      </c>
      <c r="L175" s="12" t="s">
        <v>1013</v>
      </c>
      <c r="M175" s="12" t="s">
        <v>1014</v>
      </c>
      <c r="N175" s="1" t="s">
        <v>972</v>
      </c>
      <c r="O175" s="7">
        <f t="shared" si="35"/>
        <v>5649050575721.1279</v>
      </c>
      <c r="P175" s="7">
        <f t="shared" si="36"/>
        <v>5649050575721.1279</v>
      </c>
      <c r="Q175" s="45">
        <f>SUMIFS('SEDS 2021'!$F$23:$F$40,'SEDS 2021'!E$23:E$40,Calculations!L175,'SEDS 2021'!D$23:D$40,Calculations!N175)*J175*K175</f>
        <v>5649050575721.1279</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5705982400747.5273</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5757093425671.6934</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5801791194545.8076</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5844465943961.2822</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5886540572238.3857</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5930294272084.1807</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5976462284086.6543</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6027746396644.1396</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6080073654174.6855</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6131871439383.4766</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6185477848237.1924</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6237680426313.7676</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6290971270028.3623</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6345186086375.5342</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6398982391603.3994</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6452917603673.1064</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6504356497760.7402</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6562132062697.8857</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6615775731657.375</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6671491996732.75</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6725060035562.7012</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6780172519132.7637</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6833724393200.5801</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6891133218269.8828</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6946425032938.5615</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7002530152058.0566</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7059275959466.4189</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7115809167830.0752</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7171557277122.5576</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2.7321272575278766E-3</v>
      </c>
      <c r="K176" s="12">
        <v>1</v>
      </c>
      <c r="L176" s="12" t="s">
        <v>1013</v>
      </c>
      <c r="M176" s="12" t="s">
        <v>1014</v>
      </c>
      <c r="N176" s="1" t="s">
        <v>964</v>
      </c>
      <c r="O176" s="7">
        <f t="shared" si="35"/>
        <v>9860247272.4181061</v>
      </c>
      <c r="P176" s="7">
        <f t="shared" si="36"/>
        <v>9860247272.4181061</v>
      </c>
      <c r="Q176" s="45">
        <f>SUMIFS('SEDS 2021'!$F$23:$F$40,'SEDS 2021'!E$23:E$40,Calculations!L176,'SEDS 2021'!D$23:D$40,Calculations!N176)*J176*K176</f>
        <v>9860247272.4181061</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9382612477.9110966</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8901827774.2533607</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8421429610.0492735</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7957679416.948884</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7519251083.4876108</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7116938996.0605373</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6761548591.4428654</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6458382631.3254395</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6213551865.9658556</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6022844856.7600536</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5884885616.7653732</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5783597504.2599487</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5712332848.4069691</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5657141924.3915796</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5611098250.0386066</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5566936723.6522484</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5522377475.1766109</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5482129268.7972317</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5438255502.6439514</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5391989653.9586124</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5346013605.5507364</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5297002153.622014</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5246195353.9995708</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5195384483.2178164</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5141911008.7348309</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5088776816.1217852</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5034419041.5429268</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4977841053.7062426</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4920943352.4026508</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0.56085690818030509</v>
      </c>
      <c r="K186" s="12">
        <v>1</v>
      </c>
      <c r="L186" s="12" t="s">
        <v>1013</v>
      </c>
      <c r="M186" s="12" t="s">
        <v>1016</v>
      </c>
      <c r="N186" s="1" t="s">
        <v>635</v>
      </c>
      <c r="O186" s="7">
        <f>P186</f>
        <v>17721395727773.102</v>
      </c>
      <c r="P186" s="7">
        <f>Q186</f>
        <v>17721395727773.102</v>
      </c>
      <c r="Q186" s="45">
        <f>SUMIFS('SEDS 2021'!$F$23:$F$40,'SEDS 2021'!E$23:E$40,Calculations!L186,'SEDS 2021'!D$23:D$40,Calculations!N186)*J186*K186</f>
        <v>17721395727773.102</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17896613026415.934</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18099976405901.582</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18336353874704.098</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18579041150668.852</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18838603672570.004</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19109506793830.367</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19387440621597.02</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19677218903102.992</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19974679026006.84</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20278348185196.902</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20596342311998.488</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20921491170999.941</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21258220929141.988</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21604756468684.809</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21954958517794.859</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22320563007729.664</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22688562743872.316</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23067965092220.859</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23457847611679.207</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23859605591300.324</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24269626782757.988</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24692507888321.531</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25122504968055.824</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25556835195460.375</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26007211246975.371</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26456998176445.688</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26921024805863.281</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27395640128872.48</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27883487443068.297</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0.26715964996659353</v>
      </c>
      <c r="K188" s="12">
        <v>1</v>
      </c>
      <c r="L188" s="12" t="s">
        <v>1013</v>
      </c>
      <c r="M188" s="12" t="s">
        <v>1016</v>
      </c>
      <c r="N188" s="1" t="s">
        <v>972</v>
      </c>
      <c r="O188" s="7">
        <f t="shared" si="37"/>
        <v>9036408000470.0586</v>
      </c>
      <c r="P188" s="7">
        <f t="shared" si="38"/>
        <v>9036408000470.0586</v>
      </c>
      <c r="Q188" s="45">
        <f>SUMIFS('SEDS 2021'!$F$23:$F$40,'SEDS 2021'!E$23:E$40,Calculations!L188,'SEDS 2021'!D$23:D$40,Calculations!N188)*J188*K188</f>
        <v>9036408000470.0586</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9005247256543.2949</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8995262834843.4277</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8981967584101.3379</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8963764516190.793</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8945314759057.4805</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8903987822424.5996</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8869022871010.1016</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8843795652072.7246</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8832499882399.2754</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8825514682302.3477</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8823385364800.6953</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8827085703141.9902</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8826397570046.9316</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8810921067229.9707</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8798145162220.0059</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8788991693691.5215</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8786368997744.3379</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8784057909236.4365</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8789017660978.1113</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8793146459548.4219</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8791302782199.4219</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8782824463122.6836</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8771775382671.9805</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8759285117814.665</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8747937413567.9961</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8739459094491.2559</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8727851717378.5439</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8719788874887.4873</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8710843144651.8457</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0.67493911561450137</v>
      </c>
      <c r="K189" s="12">
        <v>1</v>
      </c>
      <c r="L189" s="12" t="s">
        <v>1013</v>
      </c>
      <c r="M189" s="12" t="s">
        <v>1016</v>
      </c>
      <c r="N189" s="1" t="s">
        <v>964</v>
      </c>
      <c r="O189" s="7">
        <f t="shared" si="37"/>
        <v>2435855268252.7354</v>
      </c>
      <c r="P189" s="7">
        <f t="shared" si="38"/>
        <v>2435855268252.7354</v>
      </c>
      <c r="Q189" s="45">
        <f>SUMIFS('SEDS 2021'!$F$23:$F$40,'SEDS 2021'!E$23:E$40,Calculations!L189,'SEDS 2021'!D$23:D$40,Calculations!N189)*J189*K189</f>
        <v>2435855268252.7354</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2438568412484.583</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2437893640862.1479</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2435082092435.3774</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2427420622972.4028</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2420166828031.3076</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2415682408290.584</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2416244717975.9302</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2416174429265.2798</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2412139857272.8335</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2406572991387.8164</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2400317296138.2178</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2400176718716.876</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2399979910327.0103</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2400710912917.9707</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2397055899963.1504</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2396845033831.1582</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2398461674176.5459</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2398953695151.2412</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2399614409031.5298</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2402102629389.2397</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2406797915261.9551</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2412069568562.1626</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2416961662824.7651</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2420743195458.8008</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2422879972263.1362</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2423414166464.23</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2425030806809.6377</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2427041063934.7773</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2427800182010.0098</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35800000000000</v>
      </c>
      <c r="Q199" s="7">
        <f t="shared" ref="Q199:AT199" si="40">SUM(Q4,Q17,Q30,Q43,Q56,Q69,Q82,Q95,Q108,Q121)</f>
        <v>35800000000000</v>
      </c>
      <c r="R199" s="7">
        <f t="shared" si="40"/>
        <v>35808690684556.812</v>
      </c>
      <c r="S199" s="7">
        <f t="shared" si="40"/>
        <v>35826989880013.195</v>
      </c>
      <c r="T199" s="7">
        <f t="shared" si="40"/>
        <v>35872885566819.438</v>
      </c>
      <c r="U199" s="7">
        <f t="shared" si="40"/>
        <v>35945515232854.266</v>
      </c>
      <c r="V199" s="7">
        <f t="shared" si="40"/>
        <v>36034817014541.383</v>
      </c>
      <c r="W199" s="7">
        <f t="shared" si="40"/>
        <v>36149828057992.789</v>
      </c>
      <c r="X199" s="7">
        <f t="shared" si="40"/>
        <v>36300058891330.375</v>
      </c>
      <c r="Y199" s="7">
        <f t="shared" si="40"/>
        <v>36456003884970.461</v>
      </c>
      <c r="Z199" s="7">
        <f t="shared" si="40"/>
        <v>36624333989131</v>
      </c>
      <c r="AA199" s="7">
        <f t="shared" si="40"/>
        <v>36809012510414.219</v>
      </c>
      <c r="AB199" s="7">
        <f t="shared" si="40"/>
        <v>37003932177799.016</v>
      </c>
      <c r="AC199" s="7">
        <f t="shared" si="40"/>
        <v>37226563787727.281</v>
      </c>
      <c r="AD199" s="7">
        <f t="shared" si="40"/>
        <v>37483970543287.5</v>
      </c>
      <c r="AE199" s="7">
        <f t="shared" si="40"/>
        <v>37767958693690.656</v>
      </c>
      <c r="AF199" s="7">
        <f t="shared" si="40"/>
        <v>38057191597561.898</v>
      </c>
      <c r="AG199" s="7">
        <f t="shared" si="40"/>
        <v>38344288368411.609</v>
      </c>
      <c r="AH199" s="7">
        <f t="shared" si="40"/>
        <v>38639491355761.023</v>
      </c>
      <c r="AI199" s="7">
        <f t="shared" si="40"/>
        <v>38929637350221.953</v>
      </c>
      <c r="AJ199" s="7">
        <f t="shared" si="40"/>
        <v>39207561005732.117</v>
      </c>
      <c r="AK199" s="7">
        <f t="shared" si="40"/>
        <v>39359778499748.484</v>
      </c>
      <c r="AL199" s="7">
        <f t="shared" si="40"/>
        <v>39514956643735.711</v>
      </c>
      <c r="AM199" s="7">
        <f t="shared" si="40"/>
        <v>39676228132304.828</v>
      </c>
      <c r="AN199" s="7">
        <f t="shared" si="40"/>
        <v>39838966298702.352</v>
      </c>
      <c r="AO199" s="7">
        <f t="shared" si="40"/>
        <v>40000725052148.508</v>
      </c>
      <c r="AP199" s="7">
        <f t="shared" si="40"/>
        <v>40146357848016.758</v>
      </c>
      <c r="AQ199" s="7">
        <f t="shared" si="40"/>
        <v>40274189607808.562</v>
      </c>
      <c r="AR199" s="7">
        <f t="shared" si="40"/>
        <v>40398325280207.742</v>
      </c>
      <c r="AS199" s="7">
        <f t="shared" si="40"/>
        <v>40528674296966.852</v>
      </c>
      <c r="AT199" s="7">
        <f t="shared" si="40"/>
        <v>40667925771119.766</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31597000000000</v>
      </c>
      <c r="Q202" s="7">
        <f t="shared" ref="Q202:AT202" si="41">SUM(Q134,Q147,Q160,Q173,Q186)</f>
        <v>31597000000000</v>
      </c>
      <c r="R202" s="7">
        <f t="shared" si="41"/>
        <v>31748982864315.297</v>
      </c>
      <c r="S202" s="7">
        <f t="shared" si="41"/>
        <v>31887960835785.285</v>
      </c>
      <c r="T202" s="7">
        <f t="shared" si="41"/>
        <v>32040666546439.297</v>
      </c>
      <c r="U202" s="7">
        <f t="shared" si="41"/>
        <v>32194249982838.707</v>
      </c>
      <c r="V202" s="7">
        <f t="shared" si="41"/>
        <v>32355737036604.922</v>
      </c>
      <c r="W202" s="7">
        <f t="shared" si="41"/>
        <v>32520299297128.652</v>
      </c>
      <c r="X202" s="7">
        <f t="shared" si="41"/>
        <v>32689667612602.086</v>
      </c>
      <c r="Y202" s="7">
        <f t="shared" si="41"/>
        <v>32876041145399.375</v>
      </c>
      <c r="Z202" s="7">
        <f t="shared" si="41"/>
        <v>33074126548607.531</v>
      </c>
      <c r="AA202" s="7">
        <f t="shared" si="41"/>
        <v>33294359326722.195</v>
      </c>
      <c r="AB202" s="7">
        <f t="shared" si="41"/>
        <v>33543302434720.547</v>
      </c>
      <c r="AC202" s="7">
        <f t="shared" si="41"/>
        <v>33812010314125.332</v>
      </c>
      <c r="AD202" s="7">
        <f t="shared" si="41"/>
        <v>34101595805571.148</v>
      </c>
      <c r="AE202" s="7">
        <f t="shared" si="41"/>
        <v>34408577715265.664</v>
      </c>
      <c r="AF202" s="7">
        <f t="shared" si="41"/>
        <v>34727333978256.094</v>
      </c>
      <c r="AG202" s="7">
        <f t="shared" si="41"/>
        <v>35068794075869.016</v>
      </c>
      <c r="AH202" s="7">
        <f t="shared" si="41"/>
        <v>35420699033472.531</v>
      </c>
      <c r="AI202" s="7">
        <f t="shared" si="41"/>
        <v>35792199060246.477</v>
      </c>
      <c r="AJ202" s="7">
        <f t="shared" si="41"/>
        <v>36180274686495.477</v>
      </c>
      <c r="AK202" s="7">
        <f t="shared" si="41"/>
        <v>36589997382797.703</v>
      </c>
      <c r="AL202" s="7">
        <f t="shared" si="41"/>
        <v>37014066896806.156</v>
      </c>
      <c r="AM202" s="7">
        <f t="shared" si="41"/>
        <v>37461362397146.422</v>
      </c>
      <c r="AN202" s="7">
        <f t="shared" si="41"/>
        <v>37923152902966.672</v>
      </c>
      <c r="AO202" s="7">
        <f t="shared" si="41"/>
        <v>38400757038095.547</v>
      </c>
      <c r="AP202" s="7">
        <f t="shared" si="41"/>
        <v>38900052840697.391</v>
      </c>
      <c r="AQ202" s="7">
        <f t="shared" si="41"/>
        <v>39405199814385.758</v>
      </c>
      <c r="AR202" s="7">
        <f t="shared" si="41"/>
        <v>39931888198109.953</v>
      </c>
      <c r="AS202" s="7">
        <f t="shared" si="41"/>
        <v>40476923985224.055</v>
      </c>
      <c r="AT202" s="7">
        <f t="shared" si="41"/>
        <v>41040638402153.102</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82951927871150.109</v>
      </c>
      <c r="D16" s="142" t="s">
        <v>1091</v>
      </c>
      <c r="E16" s="212">
        <f>'SEDS 2021'!H26</f>
        <v>7.1353132432410349E-3</v>
      </c>
      <c r="F16" s="207">
        <f>'SEDS 2021'!H28</f>
        <v>7.868061571320981E-3</v>
      </c>
      <c r="G16" s="142" t="s">
        <v>819</v>
      </c>
      <c r="H16" s="142"/>
      <c r="I16" s="142"/>
    </row>
    <row r="17" spans="1:12" x14ac:dyDescent="0.2">
      <c r="A17" s="139"/>
      <c r="B17" s="146" t="s">
        <v>715</v>
      </c>
      <c r="C17" s="147">
        <f>C16/C15</f>
        <v>7.2496066662975766E-3</v>
      </c>
      <c r="D17" s="142" t="s">
        <v>1092</v>
      </c>
      <c r="E17" s="212">
        <f>'SEDS 2021'!H35</f>
        <v>6.9709987742232115E-3</v>
      </c>
      <c r="F17" s="212">
        <f>'SEDS 2021'!H37</f>
        <v>9.8488373515060075E-3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2.1022167142520596</v>
      </c>
      <c r="D29" s="152">
        <f>D28*F16</f>
        <v>-7.7919774159263078</v>
      </c>
      <c r="E29" s="152">
        <f>E28*$E$17</f>
        <v>-0.28401773022760046</v>
      </c>
      <c r="F29" s="158">
        <f>F28*$F$17</f>
        <v>-0.18262246054379419</v>
      </c>
      <c r="G29" s="177">
        <f>G28*C17</f>
        <v>3.8350419264714178E-2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1.5347308195441314</v>
      </c>
      <c r="D32" s="159">
        <f>D29*About!F6</f>
        <v>-5.6885609387178002</v>
      </c>
      <c r="E32" s="241">
        <f>E29</f>
        <v>-0.28401773022760046</v>
      </c>
      <c r="F32" s="243">
        <f>F29</f>
        <v>-0.18262246054379419</v>
      </c>
      <c r="G32" s="173">
        <f>G29*About!F6</f>
        <v>2.7997860538815367E-2</v>
      </c>
      <c r="H32" s="142"/>
      <c r="I32" s="142"/>
      <c r="K32" s="100"/>
      <c r="L32" s="100"/>
    </row>
    <row r="33" spans="1:12" x14ac:dyDescent="0.2">
      <c r="A33" s="139"/>
      <c r="B33" s="146" t="s">
        <v>710</v>
      </c>
      <c r="C33" s="160">
        <f>C29*About!F5</f>
        <v>0.5674858947079281</v>
      </c>
      <c r="D33" s="160">
        <f>D29*About!F5</f>
        <v>-2.1034164772085071</v>
      </c>
      <c r="E33" s="242"/>
      <c r="F33" s="244"/>
      <c r="G33" s="174">
        <f>G29*About!F5</f>
        <v>1.0352558725898811E-2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1534730819544.1313</v>
      </c>
      <c r="D38" s="156">
        <f>D32*Trillion</f>
        <v>-5688560938717.7998</v>
      </c>
      <c r="E38" s="238">
        <f>E32*Trillion</f>
        <v>-284017730227.60046</v>
      </c>
      <c r="F38" s="240">
        <f>F32*Trillion</f>
        <v>-182622460543.79419</v>
      </c>
      <c r="G38" s="168">
        <f>G32*Trillion</f>
        <v>27997860538.815365</v>
      </c>
      <c r="H38" s="142"/>
      <c r="I38" s="142"/>
      <c r="K38" s="100"/>
      <c r="L38" s="100"/>
    </row>
    <row r="39" spans="1:12" ht="16" thickBot="1" x14ac:dyDescent="0.25">
      <c r="A39" s="139"/>
      <c r="B39" s="169" t="s">
        <v>710</v>
      </c>
      <c r="C39" s="170">
        <f>C33*Trillion</f>
        <v>567485894707.9281</v>
      </c>
      <c r="D39" s="171">
        <f>D33*Trillion</f>
        <v>-2103416477208.5071</v>
      </c>
      <c r="E39" s="239"/>
      <c r="F39" s="239"/>
      <c r="G39" s="172">
        <f>G33*Trillion</f>
        <v>10352558725.898811</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Nebraska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3880639.8123028586</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0.14930365398283349</v>
      </c>
      <c r="K4">
        <f>IF(ISBLANK(Calculations!K4),"",Calculations!K4)</f>
        <v>0.73005357113724978</v>
      </c>
      <c r="L4" t="str">
        <f>IF(ISBLANK(Calculations!L4),"",Calculations!L4)</f>
        <v>RESIDENTIAL</v>
      </c>
      <c r="M4" t="str">
        <f>IF(ISBLANK(Calculations!M4),"",Calculations!M4)</f>
        <v>heating</v>
      </c>
      <c r="N4" t="str">
        <f>IF(ISBLANK(Calculations!N4),"",Calculations!N4)</f>
        <v>electricity</v>
      </c>
      <c r="O4">
        <f>IF(ISBLANK(Calculations!O4),"",Calculations!O4)</f>
        <v>3902188034709.481</v>
      </c>
      <c r="P4">
        <f>IF(ISBLANK(Calculations!P4),"",Calculations!P4)</f>
        <v>3902188034709.481</v>
      </c>
      <c r="Q4">
        <f>IF(ISBLANK(Calculations!Q4),"",Calculations!Q4)-(SUMIFS(BDEQ!C:C,BDEQ!$AG:$AG,About!$B$2,BDEQ!$AH:$AH,$I4)*BDEQ!$C$2*$J4*$K4)</f>
        <v>3902184154069.6685</v>
      </c>
      <c r="R4">
        <f>IF(ISBLANK(Calculations!R4),"",Calculations!R4)-(SUMIFS(BDEQ!D:D,BDEQ!$AG:$AG,About!$B$2,BDEQ!$AH:$AH,$I4)*BDEQ!$C$2*$J4*$K4)</f>
        <v>3935890812175.1978</v>
      </c>
      <c r="S4" s="99">
        <f>IF(ISBLANK(Calculations!S4),"",Calculations!S4+ ('IRA Buildings Changes'!$G$38/($AB$3-$R$3)*(S3-$R$3)))-(SUMIFS(BDEQ!D:D,BDEQ!$AG:$AG,About!$B$2,BDEQ!$AH:$AH,$I4)*BDEQ!$C$2*$J4*$K4)</f>
        <v>3970498325877.3975</v>
      </c>
      <c r="T4" s="99">
        <f>IF(ISBLANK(Calculations!T4),"",Calculations!T4+ ('IRA Buildings Changes'!$G$38/($AB$3-$R$3)*(T3-$R$3)))-(SUMIFS(BDEQ!E:E,BDEQ!$AG:$AG,About!$B$2,BDEQ!$AH:$AH,$I4)*BDEQ!$C$2*$J4*$K4)</f>
        <v>4005358349294.2896</v>
      </c>
      <c r="U4" s="99">
        <f>IF(ISBLANK(Calculations!U4),"",Calculations!U4+ ('IRA Buildings Changes'!$G$38/($AB$3-$R$3)*(U3-$R$3)))-(SUMIFS(BDEQ!F:F,BDEQ!$AG:$AG,About!$B$2,BDEQ!$AH:$AH,$I4)*BDEQ!$C$2*$J4*$K4)</f>
        <v>4038256278063.7432</v>
      </c>
      <c r="V4" s="99">
        <f>IF(ISBLANK(Calculations!V4),"",Calculations!V4+ ('IRA Buildings Changes'!$G$38/($AB$3-$R$3)*(V3-$R$3)))-(SUMIFS(BDEQ!G:G,BDEQ!$AG:$AG,About!$B$2,BDEQ!$AH:$AH,$I4)*BDEQ!$C$2*$J4*$K4)</f>
        <v>4070987341596.0977</v>
      </c>
      <c r="W4" s="99">
        <f>IF(ISBLANK(Calculations!W4),"",Calculations!W4+ ('IRA Buildings Changes'!$G$38/($AB$3-$R$3)*(W3-$R$3)))-(SUMIFS(BDEQ!H:H,BDEQ!$AG:$AG,About!$B$2,BDEQ!$AH:$AH,$I4)*BDEQ!$C$2*$J4*$K4)</f>
        <v>4104565201061.5557</v>
      </c>
      <c r="X4" s="99">
        <f>IF(ISBLANK(Calculations!X4),"",Calculations!X4+ ('IRA Buildings Changes'!$G$38/($AB$3-$R$3)*(X3-$R$3)))-(SUMIFS(BDEQ!I:I,BDEQ!$AG:$AG,About!$B$2,BDEQ!$AH:$AH,$I4)*BDEQ!$C$2*$J4*$K4)</f>
        <v>4136787170673.8442</v>
      </c>
      <c r="Y4" s="99">
        <f>IF(ISBLANK(Calculations!Y4),"",Calculations!Y4+ ('IRA Buildings Changes'!$G$38/($AB$3-$R$3)*(Y3-$R$3)))-(SUMIFS(BDEQ!J:J,BDEQ!$AG:$AG,About!$B$2,BDEQ!$AH:$AH,$I4)*BDEQ!$C$2*$J4*$K4)</f>
        <v>4168262401451.2788</v>
      </c>
      <c r="Z4" s="99">
        <f>IF(ISBLANK(Calculations!Z4),"",Calculations!Z4+ ('IRA Buildings Changes'!$G$38/($AB$3-$R$3)*(Z3-$R$3)))-(SUMIFS(BDEQ!K:K,BDEQ!$AG:$AG,About!$B$2,BDEQ!$AH:$AH,$I4)*BDEQ!$C$2*$J4*$K4)</f>
        <v>4200347462811.9751</v>
      </c>
      <c r="AA4" s="99">
        <f>IF(ISBLANK(Calculations!AA4),"",Calculations!AA4+ ('IRA Buildings Changes'!$G$38/($AB$3-$R$3)*(AA3-$R$3)))-(SUMIFS(BDEQ!L:L,BDEQ!$AG:$AG,About!$B$2,BDEQ!$AH:$AH,$I4)*BDEQ!$C$2*$J4*$K4)</f>
        <v>4232908537617.6431</v>
      </c>
      <c r="AB4" s="98">
        <f>IF(ISBLANK(Calculations!AB4),"",Calculations!AB4 + 'IRA Buildings Changes'!G38)-(SUMIFS(BDEQ!D:D,BDEQ!$AG:$AG,About!$B$2,BDEQ!$AH:$AH,$I4)*BDEQ!$C$2*$J4*$K4)</f>
        <v>4265426766810.2275</v>
      </c>
      <c r="AC4" s="99">
        <f>IF(ISBLANK(Calculations!AC4),"",Calculations!AC4+ 'IRA Buildings Changes'!$G$38)-(SUMIFS(BDEQ!D:D,BDEQ!$AG:$AG,About!$B$2,BDEQ!$AH:$AH,$I4)*BDEQ!$C$2*$J4*$K4)</f>
        <v>4295393040370.3638</v>
      </c>
      <c r="AD4" s="99">
        <f>IF(ISBLANK(Calculations!AD4),"",Calculations!AD4+ 'IRA Buildings Changes'!$G$38)-(SUMIFS(BDEQ!E:E,BDEQ!$AG:$AG,About!$B$2,BDEQ!$AH:$AH,$I4)*BDEQ!$C$2*$J4*$K4)</f>
        <v>4325830797009.6489</v>
      </c>
      <c r="AE4" s="99">
        <f>IF(ISBLANK(Calculations!AE4),"",Calculations!AE4+ 'IRA Buildings Changes'!$G$38)-(SUMIFS(BDEQ!F:F,BDEQ!$AG:$AG,About!$B$2,BDEQ!$AH:$AH,$I4)*BDEQ!$C$2*$J4*$K4)</f>
        <v>4357400814751.3599</v>
      </c>
      <c r="AF4" s="99">
        <f>IF(ISBLANK(Calculations!AF4),"",Calculations!AF4+ 'IRA Buildings Changes'!$G$38)-(SUMIFS(BDEQ!G:G,BDEQ!$AG:$AG,About!$B$2,BDEQ!$AH:$AH,$I4)*BDEQ!$C$2*$J4*$K4)</f>
        <v>4390029286960.5288</v>
      </c>
      <c r="AG4" s="99">
        <f>IF(ISBLANK(Calculations!AG4),"",Calculations!AG4+ 'IRA Buildings Changes'!$G$38)-(SUMIFS(BDEQ!H:H,BDEQ!$AG:$AG,About!$B$2,BDEQ!$AH:$AH,$I4)*BDEQ!$C$2*$J4*$K4)</f>
        <v>4423545230075.127</v>
      </c>
      <c r="AH4" s="99">
        <f>IF(ISBLANK(Calculations!AH4),"",Calculations!AH4+ 'IRA Buildings Changes'!$G$38)-(SUMIFS(BDEQ!I:I,BDEQ!$AG:$AG,About!$B$2,BDEQ!$AH:$AH,$I4)*BDEQ!$C$2*$J4*$K4)</f>
        <v>4457450594439.3584</v>
      </c>
      <c r="AI4" s="99">
        <f>IF(ISBLANK(Calculations!AI4),"",Calculations!AI4+ 'IRA Buildings Changes'!$G$38)-(SUMIFS(BDEQ!J:J,BDEQ!$AG:$AG,About!$B$2,BDEQ!$AH:$AH,$I4)*BDEQ!$C$2*$J4*$K4)</f>
        <v>4493219219558.0215</v>
      </c>
      <c r="AJ4" s="99">
        <f>IF(ISBLANK(Calculations!AJ4),"",Calculations!AJ4+ 'IRA Buildings Changes'!$G$38)-(SUMIFS(BDEQ!K:K,BDEQ!$AG:$AG,About!$B$2,BDEQ!$AH:$AH,$I4)*BDEQ!$C$2*$J4*$K4)</f>
        <v>4527986052688.041</v>
      </c>
      <c r="AK4" s="99">
        <f>IF(ISBLANK(Calculations!AK4),"",Calculations!AK4+ 'IRA Buildings Changes'!$G$38)-(SUMIFS(BDEQ!L:L,BDEQ!$AG:$AG,About!$B$2,BDEQ!$AH:$AH,$I4)*BDEQ!$C$2*$J4*$K4)</f>
        <v>4533806484094.0928</v>
      </c>
      <c r="AL4" s="99">
        <f>IF(ISBLANK(Calculations!AL4),"",Calculations!AL4+ 'IRA Buildings Changes'!$G$38)-(SUMIFS(BDEQ!M:M,BDEQ!$AG:$AG,About!$B$2,BDEQ!$AH:$AH,$I4)*BDEQ!$C$2*$J4*$K4)</f>
        <v>4540187929350.3848</v>
      </c>
      <c r="AM4" s="99">
        <f>IF(ISBLANK(Calculations!AM4),"",Calculations!AM4+ 'IRA Buildings Changes'!$G$38)-(SUMIFS(BDEQ!N:N,BDEQ!$AG:$AG,About!$B$2,BDEQ!$AH:$AH,$I4)*BDEQ!$C$2*$J4*$K4)</f>
        <v>4546364276442.7227</v>
      </c>
      <c r="AN4" s="99">
        <f>IF(ISBLANK(Calculations!AN4),"",Calculations!AN4+ 'IRA Buildings Changes'!$G$38)-(SUMIFS(BDEQ!O:O,BDEQ!$AG:$AG,About!$B$2,BDEQ!$AH:$AH,$I4)*BDEQ!$C$2*$J4*$K4)</f>
        <v>4553156487344.3564</v>
      </c>
      <c r="AO4" s="99">
        <f>IF(ISBLANK(Calculations!AO4),"",Calculations!AO4+ 'IRA Buildings Changes'!$G$38)-(SUMIFS(BDEQ!P:P,BDEQ!$AG:$AG,About!$B$2,BDEQ!$AH:$AH,$I4)*BDEQ!$C$2*$J4*$K4)</f>
        <v>4559620081127.4736</v>
      </c>
      <c r="AP4" s="99">
        <f>IF(ISBLANK(Calculations!AP4),"",Calculations!AP4+ 'IRA Buildings Changes'!$G$38)-(SUMIFS(BDEQ!Q:Q,BDEQ!$AG:$AG,About!$B$2,BDEQ!$AH:$AH,$I4)*BDEQ!$C$2*$J4*$K4)</f>
        <v>4566134153072.4551</v>
      </c>
      <c r="AQ4" s="99">
        <f>IF(ISBLANK(Calculations!AQ4),"",Calculations!AQ4+ 'IRA Buildings Changes'!$G$38)-(SUMIFS(BDEQ!R:R,BDEQ!$AG:$AG,About!$B$2,BDEQ!$AH:$AH,$I4)*BDEQ!$C$2*$J4*$K4)</f>
        <v>4572744847152.3037</v>
      </c>
      <c r="AR4" s="99">
        <f>IF(ISBLANK(Calculations!AR4),"",Calculations!AR4+ 'IRA Buildings Changes'!$G$38)-(SUMIFS(BDEQ!S:S,BDEQ!$AG:$AG,About!$B$2,BDEQ!$AH:$AH,$I4)*BDEQ!$C$2*$J4*$K4)</f>
        <v>4579926643249.6416</v>
      </c>
      <c r="AS4" s="99">
        <f>IF(ISBLANK(Calculations!AS4),"",Calculations!AS4+ 'IRA Buildings Changes'!$G$38)-(SUMIFS(BDEQ!T:T,BDEQ!$AG:$AG,About!$B$2,BDEQ!$AH:$AH,$I4)*BDEQ!$C$2*$J4*$K4)</f>
        <v>4586824576880.3877</v>
      </c>
      <c r="AT4" s="99">
        <f>IF(ISBLANK(Calculations!AT4),"",Calculations!AT4+ 'IRA Buildings Changes'!$G$38)-(SUMIFS(BDEQ!U:U,BDEQ!$AG:$AG,About!$B$2,BDEQ!$AH:$AH,$I4)*BDEQ!$C$2*$J4*$K4)</f>
        <v>4593928101401.6504</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0.73005357113724978</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0.71299393198032757</v>
      </c>
      <c r="K6">
        <f>IF(ISBLANK(Calculations!K6),"",Calculations!K6)</f>
        <v>0.73005357113724978</v>
      </c>
      <c r="L6" t="str">
        <f>IF(ISBLANK(Calculations!L6),"",Calculations!L6)</f>
        <v>RESIDENTIAL</v>
      </c>
      <c r="M6" t="str">
        <f>IF(ISBLANK(Calculations!M6),"",Calculations!M6)</f>
        <v>heating</v>
      </c>
      <c r="N6" t="str">
        <f>IF(ISBLANK(Calculations!N6),"",Calculations!N6)</f>
        <v>natural gas</v>
      </c>
      <c r="O6">
        <f>IF(ISBLANK(Calculations!O6),"",Calculations!O6)</f>
        <v>20126051421724.797</v>
      </c>
      <c r="P6">
        <f>IF(ISBLANK(Calculations!P6),"",Calculations!P6)</f>
        <v>20126051421724.797</v>
      </c>
      <c r="Q6">
        <f>IF(ISBLANK(Calculations!Q6),"",Calculations!Q6)</f>
        <v>20126051421724.797</v>
      </c>
      <c r="R6">
        <f>IF(ISBLANK(Calculations!R6),"",Calculations!R6)</f>
        <v>20209735690344.141</v>
      </c>
      <c r="S6" s="99">
        <f>IF(ISBLANK(Calculations!S6),"",Calculations!S6 + ('IRA Buildings Changes'!$D$38/($AB$3-$R$3)*(S3-$R$3)))</f>
        <v>19699547284119.031</v>
      </c>
      <c r="T6" s="99">
        <f>IF(ISBLANK(Calculations!T6),"",Calculations!T6 + ('IRA Buildings Changes'!$D$38/($AB$3-$R$3)*(T3-$R$3)))</f>
        <v>19184392446619.91</v>
      </c>
      <c r="U6" s="99">
        <f>IF(ISBLANK(Calculations!U6),"",Calculations!U6 + ('IRA Buildings Changes'!$D$38/($AB$3-$R$3)*(U3-$R$3)))</f>
        <v>18648079315447.922</v>
      </c>
      <c r="V6" s="99">
        <f>IF(ISBLANK(Calculations!V6),"",Calculations!V6 + ('IRA Buildings Changes'!$D$38/($AB$3-$R$3)*(V3-$R$3)))</f>
        <v>18108433445711</v>
      </c>
      <c r="W6" s="99">
        <f>IF(ISBLANK(Calculations!W6),"",Calculations!W6 + ('IRA Buildings Changes'!$D$38/($AB$3-$R$3)*(W3-$R$3)))</f>
        <v>17572660809298.557</v>
      </c>
      <c r="X6" s="99">
        <f>IF(ISBLANK(Calculations!X6),"",Calculations!X6 + ('IRA Buildings Changes'!$D$38/($AB$3-$R$3)*(X3-$R$3)))</f>
        <v>17029439710374.07</v>
      </c>
      <c r="Y6" s="99">
        <f>IF(ISBLANK(Calculations!Y6),"",Calculations!Y6 + ('IRA Buildings Changes'!$D$38/($AB$3-$R$3)*(Y3-$R$3)))</f>
        <v>16480678238069.898</v>
      </c>
      <c r="Z6" s="99">
        <f>IF(ISBLANK(Calculations!Z6),"",Calculations!Z6 + ('IRA Buildings Changes'!$D$38/($AB$3-$R$3)*(Z3-$R$3)))</f>
        <v>15932103480755.232</v>
      </c>
      <c r="AA6" s="99">
        <f>IF(ISBLANK(Calculations!AA6),"",Calculations!AA6 + ('IRA Buildings Changes'!$D$38/($AB$3-$R$3)*(AA3-$R$3)))</f>
        <v>15390433131021.215</v>
      </c>
      <c r="AB6" s="98">
        <f>IF(ISBLANK(Calculations!AB6),"",Calculations!AB6 + 'IRA Buildings Changes'!D38)</f>
        <v>14853439539195.836</v>
      </c>
      <c r="AC6" s="99">
        <f>IF(ISBLANK(Calculations!AC6),"",Calculations!AC6  + 'IRA Buildings Changes'!$D$38)</f>
        <v>14890123548213.02</v>
      </c>
      <c r="AD6" s="99">
        <f>IF(ISBLANK(Calculations!AD6),"",Calculations!AD6  + 'IRA Buildings Changes'!$D$38)</f>
        <v>14938398769933.309</v>
      </c>
      <c r="AE6" s="99">
        <f>IF(ISBLANK(Calculations!AE6),"",Calculations!AE6  + 'IRA Buildings Changes'!$D$38)</f>
        <v>15000870773599.398</v>
      </c>
      <c r="AF6" s="99">
        <f>IF(ISBLANK(Calculations!AF6),"",Calculations!AF6  + 'IRA Buildings Changes'!$D$38)</f>
        <v>15071946612558.703</v>
      </c>
      <c r="AG6" s="99">
        <f>IF(ISBLANK(Calculations!AG6),"",Calculations!AG6  + 'IRA Buildings Changes'!$D$38)</f>
        <v>15164115637891.391</v>
      </c>
      <c r="AH6" s="99">
        <f>IF(ISBLANK(Calculations!AH6),"",Calculations!AH6  + 'IRA Buildings Changes'!$D$38)</f>
        <v>15268635911784.082</v>
      </c>
      <c r="AI6" s="99">
        <f>IF(ISBLANK(Calculations!AI6),"",Calculations!AI6  + 'IRA Buildings Changes'!$D$38)</f>
        <v>15394414008195.828</v>
      </c>
      <c r="AJ6" s="99">
        <f>IF(ISBLANK(Calculations!AJ6),"",Calculations!AJ6  + 'IRA Buildings Changes'!$D$38)</f>
        <v>15527493865330.199</v>
      </c>
      <c r="AK6" s="99">
        <f>IF(ISBLANK(Calculations!AK6),"",Calculations!AK6  + 'IRA Buildings Changes'!$D$38)</f>
        <v>15475045354888.594</v>
      </c>
      <c r="AL6" s="99">
        <f>IF(ISBLANK(Calculations!AL6),"",Calculations!AL6  + 'IRA Buildings Changes'!$D$38)</f>
        <v>15437161807766.883</v>
      </c>
      <c r="AM6" s="99">
        <f>IF(ISBLANK(Calculations!AM6),"",Calculations!AM6  + 'IRA Buildings Changes'!$D$38)</f>
        <v>15405815873750.867</v>
      </c>
      <c r="AN6" s="99">
        <f>IF(ISBLANK(Calculations!AN6),"",Calculations!AN6  + 'IRA Buildings Changes'!$D$38)</f>
        <v>15385945013061.695</v>
      </c>
      <c r="AO6" s="99">
        <f>IF(ISBLANK(Calculations!AO6),"",Calculations!AO6  + 'IRA Buildings Changes'!$D$38)</f>
        <v>15369346834079.254</v>
      </c>
      <c r="AP6" s="99">
        <f>IF(ISBLANK(Calculations!AP6),"",Calculations!AP6  + 'IRA Buildings Changes'!$D$38)</f>
        <v>15357514759386.492</v>
      </c>
      <c r="AQ6" s="99">
        <f>IF(ISBLANK(Calculations!AQ6),"",Calculations!AQ6  + 'IRA Buildings Changes'!$D$38)</f>
        <v>15348689150766.711</v>
      </c>
      <c r="AR6" s="99">
        <f>IF(ISBLANK(Calculations!AR6),"",Calculations!AR6  + 'IRA Buildings Changes'!$D$38)</f>
        <v>15344677406392.59</v>
      </c>
      <c r="AS6" s="99">
        <f>IF(ISBLANK(Calculations!AS6),"",Calculations!AS6  + 'IRA Buildings Changes'!$D$38)</f>
        <v>15337909652201.469</v>
      </c>
      <c r="AT6" s="99">
        <f>IF(ISBLANK(Calculations!AT6),"",Calculations!AT6  + 'IRA Buildings Changes'!$D$38)</f>
        <v>15330828587687.445</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0.99668743309857388</v>
      </c>
      <c r="K7">
        <f>IF(ISBLANK(Calculations!K7),"",Calculations!K7)</f>
        <v>0.73005357113724978</v>
      </c>
      <c r="L7" t="str">
        <f>IF(ISBLANK(Calculations!L7),"",Calculations!L7)</f>
        <v>RESIDENTIAL</v>
      </c>
      <c r="M7" t="str">
        <f>IF(ISBLANK(Calculations!M7),"",Calculations!M7)</f>
        <v>heating</v>
      </c>
      <c r="N7" t="str">
        <f>IF(ISBLANK(Calculations!N7),"",Calculations!N7)</f>
        <v>petroleum diesel</v>
      </c>
      <c r="O7">
        <f>IF(ISBLANK(Calculations!O7),"",Calculations!O7)</f>
        <v>68397710665.075867</v>
      </c>
      <c r="P7">
        <f>IF(ISBLANK(Calculations!P7),"",Calculations!P7)</f>
        <v>68397710665.075867</v>
      </c>
      <c r="Q7">
        <f>IF(ISBLANK(Calculations!Q7),"",Calculations!Q7)</f>
        <v>68397710665.075867</v>
      </c>
      <c r="R7">
        <f>IF(ISBLANK(Calculations!R7),"",Calculations!R7)</f>
        <v>68757295672.798218</v>
      </c>
      <c r="S7">
        <f>IF(ISBLANK(Calculations!S7),"",Calculations!S7)</f>
        <v>69031276352.761215</v>
      </c>
      <c r="T7">
        <f>IF(ISBLANK(Calculations!T7),"",Calculations!T7)</f>
        <v>69259031816.415115</v>
      </c>
      <c r="U7">
        <f>IF(ISBLANK(Calculations!U7),"",Calculations!U7)</f>
        <v>69359759065.653198</v>
      </c>
      <c r="V7">
        <f>IF(ISBLANK(Calculations!V7),"",Calculations!V7)</f>
        <v>69347144484.666199</v>
      </c>
      <c r="W7">
        <f>IF(ISBLANK(Calculations!W7),"",Calculations!W7)</f>
        <v>69205834591.251633</v>
      </c>
      <c r="X7">
        <f>IF(ISBLANK(Calculations!X7),"",Calculations!X7)</f>
        <v>68850581660.367722</v>
      </c>
      <c r="Y7">
        <f>IF(ISBLANK(Calculations!Y7),"",Calculations!Y7)</f>
        <v>68260700943.09436</v>
      </c>
      <c r="Z7">
        <f>IF(ISBLANK(Calculations!Z7),"",Calculations!Z7)</f>
        <v>67447057351.558098</v>
      </c>
      <c r="AA7">
        <f>IF(ISBLANK(Calculations!AA7),"",Calculations!AA7)</f>
        <v>66432516805.455566</v>
      </c>
      <c r="AB7">
        <f>IF(ISBLANK(Calculations!AB7),"",Calculations!AB7)</f>
        <v>65247602766.289017</v>
      </c>
      <c r="AC7">
        <f>IF(ISBLANK(Calculations!AC7),"",Calculations!AC7)</f>
        <v>63920466332.360306</v>
      </c>
      <c r="AD7">
        <f>IF(ISBLANK(Calculations!AD7),"",Calculations!AD7)</f>
        <v>62495838005.514885</v>
      </c>
      <c r="AE7">
        <f>IF(ISBLANK(Calculations!AE7),"",Calculations!AE7)</f>
        <v>61020144628.162354</v>
      </c>
      <c r="AF7">
        <f>IF(ISBLANK(Calculations!AF7),"",Calculations!AF7)</f>
        <v>59526922572.95385</v>
      </c>
      <c r="AG7">
        <f>IF(ISBLANK(Calculations!AG7),"",Calculations!AG7)</f>
        <v>58044663117.846779</v>
      </c>
      <c r="AH7">
        <f>IF(ISBLANK(Calculations!AH7),"",Calculations!AH7)</f>
        <v>56556530279.971397</v>
      </c>
      <c r="AI7">
        <f>IF(ISBLANK(Calculations!AI7),"",Calculations!AI7)</f>
        <v>55076919598.661797</v>
      </c>
      <c r="AJ7">
        <f>IF(ISBLANK(Calculations!AJ7),"",Calculations!AJ7)</f>
        <v>53546360801.181358</v>
      </c>
      <c r="AK7">
        <f>IF(ISBLANK(Calculations!AK7),"",Calculations!AK7)</f>
        <v>51590635309.469841</v>
      </c>
      <c r="AL7">
        <f>IF(ISBLANK(Calculations!AL7),"",Calculations!AL7)</f>
        <v>49630457795.730751</v>
      </c>
      <c r="AM7">
        <f>IF(ISBLANK(Calculations!AM7),"",Calculations!AM7)</f>
        <v>47649129486.901749</v>
      </c>
      <c r="AN7">
        <f>IF(ISBLANK(Calculations!AN7),"",Calculations!AN7)</f>
        <v>45676649361.000084</v>
      </c>
      <c r="AO7">
        <f>IF(ISBLANK(Calculations!AO7),"",Calculations!AO7)</f>
        <v>43726301020.284935</v>
      </c>
      <c r="AP7">
        <f>IF(ISBLANK(Calculations!AP7),"",Calculations!AP7)</f>
        <v>41833984774.117775</v>
      </c>
      <c r="AQ7">
        <f>IF(ISBLANK(Calculations!AQ7),"",Calculations!AQ7)</f>
        <v>40022120610.361038</v>
      </c>
      <c r="AR7">
        <f>IF(ISBLANK(Calculations!AR7),"",Calculations!AR7)</f>
        <v>38313252089.605301</v>
      </c>
      <c r="AS7">
        <f>IF(ISBLANK(Calculations!AS7),"",Calculations!AS7)</f>
        <v>36707214508.911278</v>
      </c>
      <c r="AT7">
        <f>IF(ISBLANK(Calculations!AT7),"",Calculations!AT7)</f>
        <v>35222772590.283707</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0.73005357113724978</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0.73005357113724978</v>
      </c>
      <c r="L9" t="str">
        <f>IF(ISBLANK(Calculations!L9),"",Calculations!L9)</f>
        <v>RESIDENTIAL</v>
      </c>
      <c r="M9" t="str">
        <f>IF(ISBLANK(Calculations!M9),"",Calculations!M9)</f>
        <v>heating</v>
      </c>
      <c r="N9" t="str">
        <f>IF(ISBLANK(Calculations!N9),"",Calculations!N9)</f>
        <v>biomass</v>
      </c>
      <c r="O9">
        <f>IF(ISBLANK(Calculations!O9),"",Calculations!O9)</f>
        <v>1623639142209.2434</v>
      </c>
      <c r="P9">
        <f>IF(ISBLANK(Calculations!P9),"",Calculations!P9)</f>
        <v>1623639142209.2434</v>
      </c>
      <c r="Q9">
        <f>IF(ISBLANK(Calculations!Q9),"",Calculations!Q9)</f>
        <v>1623639142209.2434</v>
      </c>
      <c r="R9">
        <f>IF(ISBLANK(Calculations!R9),"",Calculations!R9)</f>
        <v>1628447959139.5281</v>
      </c>
      <c r="S9">
        <f>IF(ISBLANK(Calculations!S9),"",Calculations!S9)</f>
        <v>1631783092126.4304</v>
      </c>
      <c r="T9">
        <f>IF(ISBLANK(Calculations!T9),"",Calculations!T9)</f>
        <v>1634723961284.7227</v>
      </c>
      <c r="U9">
        <f>IF(ISBLANK(Calculations!U9),"",Calculations!U9)</f>
        <v>1636596345502.1414</v>
      </c>
      <c r="V9">
        <f>IF(ISBLANK(Calculations!V9),"",Calculations!V9)</f>
        <v>1638434633831.4341</v>
      </c>
      <c r="W9">
        <f>IF(ISBLANK(Calculations!W9),"",Calculations!W9)</f>
        <v>1640657388016.9475</v>
      </c>
      <c r="X9">
        <f>IF(ISBLANK(Calculations!X9),"",Calculations!X9)</f>
        <v>1642736576376.3264</v>
      </c>
      <c r="Y9">
        <f>IF(ISBLANK(Calculations!Y9),"",Calculations!Y9)</f>
        <v>1644445421684.8455</v>
      </c>
      <c r="Z9">
        <f>IF(ISBLANK(Calculations!Z9),"",Calculations!Z9)</f>
        <v>1645971360875.8477</v>
      </c>
      <c r="AA9">
        <f>IF(ISBLANK(Calculations!AA9),"",Calculations!AA9)</f>
        <v>1648272027516.0269</v>
      </c>
      <c r="AB9">
        <f>IF(ISBLANK(Calculations!AB9),"",Calculations!AB9)</f>
        <v>1650948221465.5942</v>
      </c>
      <c r="AC9">
        <f>IF(ISBLANK(Calculations!AC9),"",Calculations!AC9)</f>
        <v>1653682635974.6514</v>
      </c>
      <c r="AD9">
        <f>IF(ISBLANK(Calculations!AD9),"",Calculations!AD9)</f>
        <v>1657542300170.5671</v>
      </c>
      <c r="AE9">
        <f>IF(ISBLANK(Calculations!AE9),"",Calculations!AE9)</f>
        <v>1662687917415.5259</v>
      </c>
      <c r="AF9">
        <f>IF(ISBLANK(Calculations!AF9),"",Calculations!AF9)</f>
        <v>1668765564897.094</v>
      </c>
      <c r="AG9">
        <f>IF(ISBLANK(Calculations!AG9),"",Calculations!AG9)</f>
        <v>1676872747477.0471</v>
      </c>
      <c r="AH9">
        <f>IF(ISBLANK(Calculations!AH9),"",Calculations!AH9)</f>
        <v>1685962800694.7009</v>
      </c>
      <c r="AI9">
        <f>IF(ISBLANK(Calculations!AI9),"",Calculations!AI9)</f>
        <v>1696130189414.3501</v>
      </c>
      <c r="AJ9">
        <f>IF(ISBLANK(Calculations!AJ9),"",Calculations!AJ9)</f>
        <v>1706252631133.0925</v>
      </c>
      <c r="AK9">
        <f>IF(ISBLANK(Calculations!AK9),"",Calculations!AK9)</f>
        <v>1704922855555.9424</v>
      </c>
      <c r="AL9">
        <f>IF(ISBLANK(Calculations!AL9),"",Calculations!AL9)</f>
        <v>1703509810841.6243</v>
      </c>
      <c r="AM9">
        <f>IF(ISBLANK(Calculations!AM9),"",Calculations!AM9)</f>
        <v>1701317307462.2747</v>
      </c>
      <c r="AN9">
        <f>IF(ISBLANK(Calculations!AN9),"",Calculations!AN9)</f>
        <v>1698934390738.1614</v>
      </c>
      <c r="AO9">
        <f>IF(ISBLANK(Calculations!AO9),"",Calculations!AO9)</f>
        <v>1696090890444.6626</v>
      </c>
      <c r="AP9">
        <f>IF(ISBLANK(Calculations!AP9),"",Calculations!AP9)</f>
        <v>1693321293197.5911</v>
      </c>
      <c r="AQ9">
        <f>IF(ISBLANK(Calculations!AQ9),"",Calculations!AQ9)</f>
        <v>1690785138745.9304</v>
      </c>
      <c r="AR9">
        <f>IF(ISBLANK(Calculations!AR9),"",Calculations!AR9)</f>
        <v>1688805169260.6157</v>
      </c>
      <c r="AS9">
        <f>IF(ISBLANK(Calculations!AS9),"",Calculations!AS9)</f>
        <v>1686843133506.6565</v>
      </c>
      <c r="AT9">
        <f>IF(ISBLANK(Calculations!AT9),"",Calculations!AT9)</f>
        <v>1685165315629.2097</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0.73005357113724978</v>
      </c>
      <c r="L10" t="str">
        <f>IF(ISBLANK(Calculations!L10),"",Calculations!L10)</f>
        <v>RESIDENTIAL</v>
      </c>
      <c r="M10" t="str">
        <f>IF(ISBLANK(Calculations!M10),"",Calculations!M10)</f>
        <v>heating</v>
      </c>
      <c r="N10" t="str">
        <f>IF(ISBLANK(Calculations!N10),"",Calculations!N10)</f>
        <v>kerosene</v>
      </c>
      <c r="O10">
        <f>IF(ISBLANK(Calculations!O10),"",Calculations!O10)</f>
        <v>2190160713.4117494</v>
      </c>
      <c r="P10">
        <f>IF(ISBLANK(Calculations!P10),"",Calculations!P10)</f>
        <v>2190160713.4117494</v>
      </c>
      <c r="Q10">
        <f>IF(ISBLANK(Calculations!Q10),"",Calculations!Q10)</f>
        <v>2190160713.4117494</v>
      </c>
      <c r="R10">
        <f>IF(ISBLANK(Calculations!R10),"",Calculations!R10)</f>
        <v>2194063151.7687931</v>
      </c>
      <c r="S10">
        <f>IF(ISBLANK(Calculations!S10),"",Calculations!S10)</f>
        <v>2198347004.5004964</v>
      </c>
      <c r="T10">
        <f>IF(ISBLANK(Calculations!T10),"",Calculations!T10)</f>
        <v>2203632628.6028104</v>
      </c>
      <c r="U10">
        <f>IF(ISBLANK(Calculations!U10),"",Calculations!U10)</f>
        <v>2208866207.2375965</v>
      </c>
      <c r="V10">
        <f>IF(ISBLANK(Calculations!V10),"",Calculations!V10)</f>
        <v>2213731128.4514179</v>
      </c>
      <c r="W10">
        <f>IF(ISBLANK(Calculations!W10),"",Calculations!W10)</f>
        <v>2218652479.773994</v>
      </c>
      <c r="X10">
        <f>IF(ISBLANK(Calculations!X10),"",Calculations!X10)</f>
        <v>2223300799.0060911</v>
      </c>
      <c r="Y10">
        <f>IF(ISBLANK(Calculations!Y10),"",Calculations!Y10)</f>
        <v>2227434868.881886</v>
      </c>
      <c r="Z10">
        <f>IF(ISBLANK(Calculations!Z10),"",Calculations!Z10)</f>
        <v>2231251343.0357161</v>
      </c>
      <c r="AA10">
        <f>IF(ISBLANK(Calculations!AA10),"",Calculations!AA10)</f>
        <v>2235450692.4743953</v>
      </c>
      <c r="AB10">
        <f>IF(ISBLANK(Calculations!AB10),"",Calculations!AB10)</f>
        <v>2239449481.1586318</v>
      </c>
      <c r="AC10">
        <f>IF(ISBLANK(Calculations!AC10),"",Calculations!AC10)</f>
        <v>2242859865.5809469</v>
      </c>
      <c r="AD10">
        <f>IF(ISBLANK(Calculations!AD10),"",Calculations!AD10)</f>
        <v>2246829522.3715835</v>
      </c>
      <c r="AE10">
        <f>IF(ISBLANK(Calculations!AE10),"",Calculations!AE10)</f>
        <v>2251084588.6796975</v>
      </c>
      <c r="AF10">
        <f>IF(ISBLANK(Calculations!AF10),"",Calculations!AF10)</f>
        <v>2255445730.3527546</v>
      </c>
      <c r="AG10">
        <f>IF(ISBLANK(Calculations!AG10),"",Calculations!AG10)</f>
        <v>2260417510.6890326</v>
      </c>
      <c r="AH10">
        <f>IF(ISBLANK(Calculations!AH10),"",Calculations!AH10)</f>
        <v>2265383823.8968391</v>
      </c>
      <c r="AI10">
        <f>IF(ISBLANK(Calculations!AI10),"",Calculations!AI10)</f>
        <v>2270995326.9647255</v>
      </c>
      <c r="AJ10">
        <f>IF(ISBLANK(Calculations!AJ10),"",Calculations!AJ10)</f>
        <v>2276552931.4063363</v>
      </c>
      <c r="AK10">
        <f>IF(ISBLANK(Calculations!AK10),"",Calculations!AK10)</f>
        <v>2279881717.0564322</v>
      </c>
      <c r="AL10">
        <f>IF(ISBLANK(Calculations!AL10),"",Calculations!AL10)</f>
        <v>2283420173.5041656</v>
      </c>
      <c r="AM10">
        <f>IF(ISBLANK(Calculations!AM10),"",Calculations!AM10)</f>
        <v>2286473612.8340755</v>
      </c>
      <c r="AN10">
        <f>IF(ISBLANK(Calculations!AN10),"",Calculations!AN10)</f>
        <v>2289768847.6237321</v>
      </c>
      <c r="AO10">
        <f>IF(ISBLANK(Calculations!AO10),"",Calculations!AO10)</f>
        <v>2292627627.6446948</v>
      </c>
      <c r="AP10">
        <f>IF(ISBLANK(Calculations!AP10),"",Calculations!AP10)</f>
        <v>2295430060.6094437</v>
      </c>
      <c r="AQ10">
        <f>IF(ISBLANK(Calculations!AQ10),"",Calculations!AQ10)</f>
        <v>2298191179.8047142</v>
      </c>
      <c r="AR10">
        <f>IF(ISBLANK(Calculations!AR10),"",Calculations!AR10)</f>
        <v>2301286273.1134715</v>
      </c>
      <c r="AS10">
        <f>IF(ISBLANK(Calculations!AS10),"",Calculations!AS10)</f>
        <v>2304025516.7196455</v>
      </c>
      <c r="AT10">
        <f>IF(ISBLANK(Calculations!AT10),"",Calculations!AT10)</f>
        <v>2306777222.9972024</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0.73005357113724978</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0.73005357113724978</v>
      </c>
      <c r="C12">
        <f>IF(ISBLANK(Calculations!C12),"",Calculations!C12)</f>
        <v>0.26994642886275022</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0.86346520623865142</v>
      </c>
      <c r="K12">
        <f>IF(ISBLANK(Calculations!K12),"",Calculations!K12)</f>
        <v>0.73005357113724978</v>
      </c>
      <c r="L12" t="str">
        <f>IF(ISBLANK(Calculations!L12),"",Calculations!L12)</f>
        <v>RESIDENTIAL</v>
      </c>
      <c r="M12" t="str">
        <f>IF(ISBLANK(Calculations!M12),"",Calculations!M12)</f>
        <v>heating</v>
      </c>
      <c r="N12" t="str">
        <f>IF(ISBLANK(Calculations!N12),"",Calculations!N12)</f>
        <v>LPG propane or butane</v>
      </c>
      <c r="O12">
        <f>IF(ISBLANK(Calculations!O12),"",Calculations!O12)</f>
        <v>3903287308818.2559</v>
      </c>
      <c r="P12">
        <f>IF(ISBLANK(Calculations!P12),"",Calculations!P12)</f>
        <v>3903287308818.2559</v>
      </c>
      <c r="Q12">
        <f>IF(ISBLANK(Calculations!Q12),"",Calculations!Q12)</f>
        <v>3903287308818.2559</v>
      </c>
      <c r="R12">
        <f>IF(ISBLANK(Calculations!R12),"",Calculations!R12)</f>
        <v>3923793499500.5405</v>
      </c>
      <c r="S12">
        <f>IF(ISBLANK(Calculations!S12),"",Calculations!S12)</f>
        <v>3941806483296.6777</v>
      </c>
      <c r="T12">
        <f>IF(ISBLANK(Calculations!T12),"",Calculations!T12)</f>
        <v>3960620815314.5195</v>
      </c>
      <c r="U12">
        <f>IF(ISBLANK(Calculations!U12),"",Calculations!U12)</f>
        <v>3978318134713.1348</v>
      </c>
      <c r="V12">
        <f>IF(ISBLANK(Calculations!V12),"",Calculations!V12)</f>
        <v>3998181263664.4775</v>
      </c>
      <c r="W12">
        <f>IF(ISBLANK(Calculations!W12),"",Calculations!W12)</f>
        <v>4021573917322.6089</v>
      </c>
      <c r="X12">
        <f>IF(ISBLANK(Calculations!X12),"",Calculations!X12)</f>
        <v>4046906703066.728</v>
      </c>
      <c r="Y12">
        <f>IF(ISBLANK(Calculations!Y12),"",Calculations!Y12)</f>
        <v>4073846749488.1265</v>
      </c>
      <c r="Z12">
        <f>IF(ISBLANK(Calculations!Z12),"",Calculations!Z12)</f>
        <v>4102340060801.7832</v>
      </c>
      <c r="AA12">
        <f>IF(ISBLANK(Calculations!AA12),"",Calculations!AA12)</f>
        <v>4133406343920.0049</v>
      </c>
      <c r="AB12">
        <f>IF(ISBLANK(Calculations!AB12),"",Calculations!AB12)</f>
        <v>4164389429971.5469</v>
      </c>
      <c r="AC12">
        <f>IF(ISBLANK(Calculations!AC12),"",Calculations!AC12)</f>
        <v>4193595248258.0088</v>
      </c>
      <c r="AD12">
        <f>IF(ISBLANK(Calculations!AD12),"",Calculations!AD12)</f>
        <v>4222319255463.0098</v>
      </c>
      <c r="AE12">
        <f>IF(ISBLANK(Calculations!AE12),"",Calculations!AE12)</f>
        <v>4249914520593.0439</v>
      </c>
      <c r="AF12">
        <f>IF(ISBLANK(Calculations!AF12),"",Calculations!AF12)</f>
        <v>4273933129688.792</v>
      </c>
      <c r="AG12">
        <f>IF(ISBLANK(Calculations!AG12),"",Calculations!AG12)</f>
        <v>4298412351868.2944</v>
      </c>
      <c r="AH12">
        <f>IF(ISBLANK(Calculations!AH12),"",Calculations!AH12)</f>
        <v>4321630095745.3091</v>
      </c>
      <c r="AI12">
        <f>IF(ISBLANK(Calculations!AI12),"",Calculations!AI12)</f>
        <v>4346010425783.4048</v>
      </c>
      <c r="AJ12">
        <f>IF(ISBLANK(Calculations!AJ12),"",Calculations!AJ12)</f>
        <v>4370316755411.5825</v>
      </c>
      <c r="AK12">
        <f>IF(ISBLANK(Calculations!AK12),"",Calculations!AK12)</f>
        <v>4360524936656.6611</v>
      </c>
      <c r="AL12">
        <f>IF(ISBLANK(Calculations!AL12),"",Calculations!AL12)</f>
        <v>4352873586526.7021</v>
      </c>
      <c r="AM12">
        <f>IF(ISBLANK(Calculations!AM12),"",Calculations!AM12)</f>
        <v>4346071323365.0005</v>
      </c>
      <c r="AN12">
        <f>IF(ISBLANK(Calculations!AN12),"",Calculations!AN12)</f>
        <v>4341404501348.3242</v>
      </c>
      <c r="AO12">
        <f>IF(ISBLANK(Calculations!AO12),"",Calculations!AO12)</f>
        <v>4337335909075.0864</v>
      </c>
      <c r="AP12">
        <f>IF(ISBLANK(Calculations!AP12),"",Calculations!AP12)</f>
        <v>4334265838997.4111</v>
      </c>
      <c r="AQ12">
        <f>IF(ISBLANK(Calculations!AQ12),"",Calculations!AQ12)</f>
        <v>4331899320534.2314</v>
      </c>
      <c r="AR12">
        <f>IF(ISBLANK(Calculations!AR12),"",Calculations!AR12)</f>
        <v>4330639706252.9004</v>
      </c>
      <c r="AS12">
        <f>IF(ISBLANK(Calculations!AS12),"",Calculations!AS12)</f>
        <v>4328913581098.3335</v>
      </c>
      <c r="AT12">
        <f>IF(ISBLANK(Calculations!AT12),"",Calculations!AT12)</f>
        <v>4327230585004.3354</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0.73005357113724978</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9.1144965361865893E-2</v>
      </c>
      <c r="K17">
        <f>IF(ISBLANK(Calculations!K17),"",Calculations!K17)</f>
        <v>0.73005357113724978</v>
      </c>
      <c r="L17" t="str">
        <f>IF(ISBLANK(Calculations!L17),"",Calculations!L17)</f>
        <v>RESIDENTIAL</v>
      </c>
      <c r="M17" t="str">
        <f>IF(ISBLANK(Calculations!M17),"",Calculations!M17)</f>
        <v>cooling</v>
      </c>
      <c r="N17" t="str">
        <f>IF(ISBLANK(Calculations!N17),"",Calculations!N17)</f>
        <v>electricity</v>
      </c>
      <c r="O17">
        <f>P17</f>
        <v>2382157326839.2783</v>
      </c>
      <c r="P17">
        <f>IF(ISBLANK(Calculations!P17),"",Calculations!P17)</f>
        <v>2382157326839.2783</v>
      </c>
      <c r="Q17">
        <f>IF(ISBLANK(Calculations!Q17),"",Calculations!Q17)</f>
        <v>2382157326839.2783</v>
      </c>
      <c r="R17">
        <f>IF(ISBLANK(Calculations!R17),"",Calculations!R17)</f>
        <v>2320541743071.5933</v>
      </c>
      <c r="S17" s="99">
        <f>IF(ISBLANK(Calculations!S17),"",Calculations!S17 + ('IRA Buildings Changes'!$C$38/($AB$16-$R$16)*(S16-$R$16)))</f>
        <v>2417273902052.6533</v>
      </c>
      <c r="T17" s="99">
        <f>IF(ISBLANK(Calculations!T17),"",Calculations!T17 + ('IRA Buildings Changes'!$C$38/($AB$16-$R$16)*(T16-$R$16)))</f>
        <v>2519683941312.3853</v>
      </c>
      <c r="U17" s="99">
        <f>IF(ISBLANK(Calculations!U17),"",Calculations!U17 + ('IRA Buildings Changes'!$C$38/($AB$16-$R$16)*(U16-$R$16)))</f>
        <v>2628420197553.3384</v>
      </c>
      <c r="V17" s="99">
        <f>IF(ISBLANK(Calculations!V17),"",Calculations!V17 + ('IRA Buildings Changes'!$C$38/($AB$16-$R$16)*(V16-$R$16)))</f>
        <v>2744157314632.3818</v>
      </c>
      <c r="W17" s="99">
        <f>IF(ISBLANK(Calculations!W17),"",Calculations!W17 + ('IRA Buildings Changes'!$C$38/($AB$16-$R$16)*(W16-$R$16)))</f>
        <v>2864791207699.6016</v>
      </c>
      <c r="X17" s="99">
        <f>IF(ISBLANK(Calculations!X17),"",Calculations!X17 + ('IRA Buildings Changes'!$C$38/($AB$16-$R$16)*(X16-$R$16)))</f>
        <v>2994223067549.2485</v>
      </c>
      <c r="Y17" s="99">
        <f>IF(ISBLANK(Calculations!Y17),"",Calculations!Y17 + ('IRA Buildings Changes'!$C$38/($AB$16-$R$16)*(Y16-$R$16)))</f>
        <v>3129539269428.9863</v>
      </c>
      <c r="Z17" s="99">
        <f>IF(ISBLANK(Calculations!Z17),"",Calculations!Z17 + ('IRA Buildings Changes'!$C$38/($AB$16-$R$16)*(Z16-$R$16)))</f>
        <v>3269701387979.9463</v>
      </c>
      <c r="AA17" s="99">
        <f>IF(ISBLANK(Calculations!AA17),"",Calculations!AA17 + ('IRA Buildings Changes'!$C$38/($AB$16-$R$16)*(AA16-$R$16)))</f>
        <v>3413749314389.645</v>
      </c>
      <c r="AB17" s="98">
        <f>IF(ISBLANK(Calculations!AB17),"",Calculations!AB17 + 'IRA Buildings Changes'!$C$38)</f>
        <v>3560709911084.0044</v>
      </c>
      <c r="AC17" s="99">
        <f>IF(ISBLANK(Calculations!AC17),"",Calculations!AC17 + 'IRA Buildings Changes'!$C$38)</f>
        <v>3556263824687.7397</v>
      </c>
      <c r="AD17" s="99">
        <f>IF(ISBLANK(Calculations!AD17),"",Calculations!AD17 + 'IRA Buildings Changes'!$C$38)</f>
        <v>3553236795416.2622</v>
      </c>
      <c r="AE17" s="99">
        <f>IF(ISBLANK(Calculations!AE17),"",Calculations!AE17 + 'IRA Buildings Changes'!$C$38)</f>
        <v>3551235124170.499</v>
      </c>
      <c r="AF17" s="99">
        <f>IF(ISBLANK(Calculations!AF17),"",Calculations!AF17 + 'IRA Buildings Changes'!$C$38)</f>
        <v>3550022292685.9277</v>
      </c>
      <c r="AG17" s="99">
        <f>IF(ISBLANK(Calculations!AG17),"",Calculations!AG17 + 'IRA Buildings Changes'!$C$38)</f>
        <v>3549442327560.8667</v>
      </c>
      <c r="AH17" s="99">
        <f>IF(ISBLANK(Calculations!AH17),"",Calculations!AH17 + 'IRA Buildings Changes'!$C$38)</f>
        <v>3549360066401.3848</v>
      </c>
      <c r="AI17" s="99">
        <f>IF(ISBLANK(Calculations!AI17),"",Calculations!AI17 + 'IRA Buildings Changes'!$C$38)</f>
        <v>3549682175495.9717</v>
      </c>
      <c r="AJ17" s="99">
        <f>IF(ISBLANK(Calculations!AJ17),"",Calculations!AJ17 + 'IRA Buildings Changes'!$C$38)</f>
        <v>3550328644764.6748</v>
      </c>
      <c r="AK17" s="99">
        <f>IF(ISBLANK(Calculations!AK17),"",Calculations!AK17 + 'IRA Buildings Changes'!$C$38)</f>
        <v>3551451882520.4121</v>
      </c>
      <c r="AL17" s="99">
        <f>IF(ISBLANK(Calculations!AL17),"",Calculations!AL17 + 'IRA Buildings Changes'!$C$38)</f>
        <v>3552771757168.1104</v>
      </c>
      <c r="AM17" s="99">
        <f>IF(ISBLANK(Calculations!AM17),"",Calculations!AM17 + 'IRA Buildings Changes'!$C$38)</f>
        <v>3554303072311.8169</v>
      </c>
      <c r="AN17" s="99">
        <f>IF(ISBLANK(Calculations!AN17),"",Calculations!AN17 + 'IRA Buildings Changes'!$C$38)</f>
        <v>3556021176730.6689</v>
      </c>
      <c r="AO17" s="99">
        <f>IF(ISBLANK(Calculations!AO17),"",Calculations!AO17 + 'IRA Buildings Changes'!$C$38)</f>
        <v>3557902905229.2051</v>
      </c>
      <c r="AP17" s="99">
        <f>IF(ISBLANK(Calculations!AP17),"",Calculations!AP17 + 'IRA Buildings Changes'!$C$38)</f>
        <v>3559923314130.0508</v>
      </c>
      <c r="AQ17" s="99">
        <f>IF(ISBLANK(Calculations!AQ17),"",Calculations!AQ17 + 'IRA Buildings Changes'!$C$38)</f>
        <v>3562056677285.6318</v>
      </c>
      <c r="AR17" s="99">
        <f>IF(ISBLANK(Calculations!AR17),"",Calculations!AR17 + 'IRA Buildings Changes'!$C$38)</f>
        <v>3564279485331.6279</v>
      </c>
      <c r="AS17" s="99">
        <f>IF(ISBLANK(Calculations!AS17),"",Calculations!AS17 + 'IRA Buildings Changes'!$C$38)</f>
        <v>3566563145927.9062</v>
      </c>
      <c r="AT17" s="99">
        <f>IF(ISBLANK(Calculations!AT17),"",Calculations!AT17 + 'IRA Buildings Changes'!$C$38)</f>
        <v>3568887355321.2646</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0.73005357113724978</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0.73005357113724978</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0.73005357113724978</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0.73005357113724978</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0.73005357113724978</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0.73005357113724978</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0.73005357113724978</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0.73005357113724978</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0.73005357113724978</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5.219978072265799E-2</v>
      </c>
      <c r="K30">
        <f>IF(ISBLANK(Calculations!K30),"",Calculations!K30)</f>
        <v>0.73005357113724978</v>
      </c>
      <c r="L30" t="str">
        <f>IF(ISBLANK(Calculations!L30),"",Calculations!L30)</f>
        <v>RESIDENTIAL</v>
      </c>
      <c r="M30" t="str">
        <f>IF(ISBLANK(Calculations!M30),"",Calculations!M30)</f>
        <v>lighting</v>
      </c>
      <c r="N30" t="str">
        <f>IF(ISBLANK(Calculations!N30),"",Calculations!N30)</f>
        <v>electricity</v>
      </c>
      <c r="O30">
        <f t="shared" si="0"/>
        <v>1364289180583.8503</v>
      </c>
      <c r="P30">
        <f>IF(ISBLANK(Calculations!P30),"",Calculations!P30)</f>
        <v>1364289180583.8503</v>
      </c>
      <c r="Q30">
        <f>IF(ISBLANK(Calculations!Q30),"",Calculations!Q30)</f>
        <v>1364289180583.8503</v>
      </c>
      <c r="R30">
        <f>IF(ISBLANK(Calculations!R30),"",Calculations!R30)</f>
        <v>1354027203892.8894</v>
      </c>
      <c r="S30">
        <f>IF(ISBLANK(Calculations!S30),"",Calculations!S30)</f>
        <v>1344087861515.3232</v>
      </c>
      <c r="T30">
        <f>IF(ISBLANK(Calculations!T30),"",Calculations!T30)</f>
        <v>1335727057636.4436</v>
      </c>
      <c r="U30">
        <f>IF(ISBLANK(Calculations!U30),"",Calculations!U30)</f>
        <v>1331048821503.3745</v>
      </c>
      <c r="V30">
        <f>IF(ISBLANK(Calculations!V30),"",Calculations!V30)</f>
        <v>1330549409303.97</v>
      </c>
      <c r="W30">
        <f>IF(ISBLANK(Calculations!W30),"",Calculations!W30)</f>
        <v>1331448761908.4001</v>
      </c>
      <c r="X30">
        <f>IF(ISBLANK(Calculations!X30),"",Calculations!X30)</f>
        <v>1332427722560.9412</v>
      </c>
      <c r="Y30">
        <f>IF(ISBLANK(Calculations!Y30),"",Calculations!Y30)</f>
        <v>1333562455889.7688</v>
      </c>
      <c r="Z30">
        <f>IF(ISBLANK(Calculations!Z30),"",Calculations!Z30)</f>
        <v>1335569294122.2654</v>
      </c>
      <c r="AA30">
        <f>IF(ISBLANK(Calculations!AA30),"",Calculations!AA30)</f>
        <v>1339515231074.2917</v>
      </c>
      <c r="AB30">
        <f>IF(ISBLANK(Calculations!AB30),"",Calculations!AB30)</f>
        <v>1345244430905.7822</v>
      </c>
      <c r="AC30">
        <f>IF(ISBLANK(Calculations!AC30),"",Calculations!AC30)</f>
        <v>1352164090750.3833</v>
      </c>
      <c r="AD30">
        <f>IF(ISBLANK(Calculations!AD30),"",Calculations!AD30)</f>
        <v>1359800549611.4788</v>
      </c>
      <c r="AE30">
        <f>IF(ISBLANK(Calculations!AE30),"",Calculations!AE30)</f>
        <v>1366677133506.9834</v>
      </c>
      <c r="AF30">
        <f>IF(ISBLANK(Calculations!AF30),"",Calculations!AF30)</f>
        <v>1371103296864.9875</v>
      </c>
      <c r="AG30">
        <f>IF(ISBLANK(Calculations!AG30),"",Calculations!AG30)</f>
        <v>1374801967706.6946</v>
      </c>
      <c r="AH30">
        <f>IF(ISBLANK(Calculations!AH30),"",Calculations!AH30)</f>
        <v>1378054040549.24</v>
      </c>
      <c r="AI30">
        <f>IF(ISBLANK(Calculations!AI30),"",Calculations!AI30)</f>
        <v>1381004326008.9287</v>
      </c>
      <c r="AJ30">
        <f>IF(ISBLANK(Calculations!AJ30),"",Calculations!AJ30)</f>
        <v>1383728523252.4514</v>
      </c>
      <c r="AK30">
        <f>IF(ISBLANK(Calculations!AK30),"",Calculations!AK30)</f>
        <v>1380792898864.4631</v>
      </c>
      <c r="AL30">
        <f>IF(ISBLANK(Calculations!AL30),"",Calculations!AL30)</f>
        <v>1378164980657.7449</v>
      </c>
      <c r="AM30">
        <f>IF(ISBLANK(Calculations!AM30),"",Calculations!AM30)</f>
        <v>1375974942277.7678</v>
      </c>
      <c r="AN30">
        <f>IF(ISBLANK(Calculations!AN30),"",Calculations!AN30)</f>
        <v>1374317623291.124</v>
      </c>
      <c r="AO30">
        <f>IF(ISBLANK(Calculations!AO30),"",Calculations!AO30)</f>
        <v>1373178233627.999</v>
      </c>
      <c r="AP30">
        <f>IF(ISBLANK(Calculations!AP30),"",Calculations!AP30)</f>
        <v>1372500934268.0344</v>
      </c>
      <c r="AQ30">
        <f>IF(ISBLANK(Calculations!AQ30),"",Calculations!AQ30)</f>
        <v>1372196274640.5942</v>
      </c>
      <c r="AR30">
        <f>IF(ISBLANK(Calculations!AR30),"",Calculations!AR30)</f>
        <v>1372173507731.811</v>
      </c>
      <c r="AS30">
        <f>IF(ISBLANK(Calculations!AS30),"",Calculations!AS30)</f>
        <v>1372376546724.116</v>
      </c>
      <c r="AT30">
        <f>IF(ISBLANK(Calculations!AT30),"",Calculations!AT30)</f>
        <v>1372778336888.3943</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0.73005357113724978</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0.73005357113724978</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0.73005357113724978</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0.73005357113724978</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0.73005357113724978</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0.73005357113724978</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0.73005357113724978</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0.73005357113724978</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0.73005357113724978</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0.27426180702237302</v>
      </c>
      <c r="K43">
        <f>IF(ISBLANK(Calculations!K43),"",Calculations!K43)</f>
        <v>0.73005357113724978</v>
      </c>
      <c r="L43" t="str">
        <f>IF(ISBLANK(Calculations!L43),"",Calculations!L43)</f>
        <v>RESIDENTIAL</v>
      </c>
      <c r="M43" t="str">
        <f>IF(ISBLANK(Calculations!M43),"",Calculations!M43)</f>
        <v>appl</v>
      </c>
      <c r="N43" t="str">
        <f>IF(ISBLANK(Calculations!N43),"",Calculations!N43)</f>
        <v>electricity</v>
      </c>
      <c r="O43">
        <f t="shared" si="0"/>
        <v>7168084056827.9434</v>
      </c>
      <c r="P43">
        <f>IF(ISBLANK(Calculations!P43),"",Calculations!P43)</f>
        <v>7168084056827.9434</v>
      </c>
      <c r="Q43">
        <f>IF(ISBLANK(Calculations!Q43),"",Calculations!Q43)</f>
        <v>7168084056827.9434</v>
      </c>
      <c r="R43">
        <f>IF(ISBLANK(Calculations!R43),"",Calculations!R43)</f>
        <v>7120940615430.5742</v>
      </c>
      <c r="S43">
        <f>IF(ISBLANK(Calculations!S43),"",Calculations!S43)</f>
        <v>7073822177761.0703</v>
      </c>
      <c r="T43">
        <f>IF(ISBLANK(Calculations!T43),"",Calculations!T43)</f>
        <v>7028972215486.8594</v>
      </c>
      <c r="U43">
        <f>IF(ISBLANK(Calculations!U43),"",Calculations!U43)</f>
        <v>6988804529279.1396</v>
      </c>
      <c r="V43">
        <f>IF(ISBLANK(Calculations!V43),"",Calculations!V43)</f>
        <v>6956083484729.9707</v>
      </c>
      <c r="W43">
        <f>IF(ISBLANK(Calculations!W43),"",Calculations!W43)</f>
        <v>6931396279394.9814</v>
      </c>
      <c r="X43">
        <f>IF(ISBLANK(Calculations!X43),"",Calculations!X43)</f>
        <v>6914349775147.2344</v>
      </c>
      <c r="Y43">
        <f>IF(ISBLANK(Calculations!Y43),"",Calculations!Y43)</f>
        <v>6903869192845.6074</v>
      </c>
      <c r="Z43">
        <f>IF(ISBLANK(Calculations!Z43),"",Calculations!Z43)</f>
        <v>6901314157847.0361</v>
      </c>
      <c r="AA43">
        <f>IF(ISBLANK(Calculations!AA43),"",Calculations!AA43)</f>
        <v>6907480261045.3535</v>
      </c>
      <c r="AB43">
        <f>IF(ISBLANK(Calculations!AB43),"",Calculations!AB43)</f>
        <v>6920564138370.167</v>
      </c>
      <c r="AC43">
        <f>IF(ISBLANK(Calculations!AC43),"",Calculations!AC43)</f>
        <v>6939070675773.9863</v>
      </c>
      <c r="AD43">
        <f>IF(ISBLANK(Calculations!AD43),"",Calculations!AD43)</f>
        <v>6963553919654.9668</v>
      </c>
      <c r="AE43">
        <f>IF(ISBLANK(Calculations!AE43),"",Calculations!AE43)</f>
        <v>6993201782714.2783</v>
      </c>
      <c r="AF43">
        <f>IF(ISBLANK(Calculations!AF43),"",Calculations!AF43)</f>
        <v>7026846107357.0381</v>
      </c>
      <c r="AG43">
        <f>IF(ISBLANK(Calculations!AG43),"",Calculations!AG43)</f>
        <v>7062637064051.8359</v>
      </c>
      <c r="AH43">
        <f>IF(ISBLANK(Calculations!AH43),"",Calculations!AH43)</f>
        <v>7099881279193.6787</v>
      </c>
      <c r="AI43">
        <f>IF(ISBLANK(Calculations!AI43),"",Calculations!AI43)</f>
        <v>7138046013720.2451</v>
      </c>
      <c r="AJ43">
        <f>IF(ISBLANK(Calculations!AJ43),"",Calculations!AJ43)</f>
        <v>7176753766972.0625</v>
      </c>
      <c r="AK43">
        <f>IF(ISBLANK(Calculations!AK43),"",Calculations!AK43)</f>
        <v>7186022068971.5898</v>
      </c>
      <c r="AL43">
        <f>IF(ISBLANK(Calculations!AL43),"",Calculations!AL43)</f>
        <v>7195496264816.8945</v>
      </c>
      <c r="AM43">
        <f>IF(ISBLANK(Calculations!AM43),"",Calculations!AM43)</f>
        <v>7205139988741.8711</v>
      </c>
      <c r="AN43">
        <f>IF(ISBLANK(Calculations!AN43),"",Calculations!AN43)</f>
        <v>7214964294352.8018</v>
      </c>
      <c r="AO43">
        <f>IF(ISBLANK(Calculations!AO43),"",Calculations!AO43)</f>
        <v>7225004253311.6934</v>
      </c>
      <c r="AP43">
        <f>IF(ISBLANK(Calculations!AP43),"",Calculations!AP43)</f>
        <v>7235272217157.8955</v>
      </c>
      <c r="AQ43">
        <f>IF(ISBLANK(Calculations!AQ43),"",Calculations!AQ43)</f>
        <v>7245732112032.3594</v>
      </c>
      <c r="AR43">
        <f>IF(ISBLANK(Calculations!AR43),"",Calculations!AR43)</f>
        <v>7256404833076.8086</v>
      </c>
      <c r="AS43">
        <f>IF(ISBLANK(Calculations!AS43),"",Calculations!AS43)</f>
        <v>7267238524855.2236</v>
      </c>
      <c r="AT43">
        <f>IF(ISBLANK(Calculations!AT43),"",Calculations!AT43)</f>
        <v>7278190127677.2627</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0.73005357113724978</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0.28633175976026742</v>
      </c>
      <c r="K45">
        <f>IF(ISBLANK(Calculations!K45),"",Calculations!K45)</f>
        <v>0.73005357113724978</v>
      </c>
      <c r="L45" t="str">
        <f>IF(ISBLANK(Calculations!L45),"",Calculations!L45)</f>
        <v>RESIDENTIAL</v>
      </c>
      <c r="M45" t="str">
        <f>IF(ISBLANK(Calculations!M45),"",Calculations!M45)</f>
        <v>appl</v>
      </c>
      <c r="N45" t="str">
        <f>IF(ISBLANK(Calculations!N45),"",Calculations!N45)</f>
        <v>natural gas</v>
      </c>
      <c r="O45">
        <f t="shared" si="0"/>
        <v>8082435855522.9521</v>
      </c>
      <c r="P45">
        <f>IF(ISBLANK(Calculations!P45),"",Calculations!P45)</f>
        <v>8082435855522.9521</v>
      </c>
      <c r="Q45">
        <f>IF(ISBLANK(Calculations!Q45),"",Calculations!Q45)</f>
        <v>8082435855522.9521</v>
      </c>
      <c r="R45">
        <f>IF(ISBLANK(Calculations!R45),"",Calculations!R45)</f>
        <v>8088215810255.5771</v>
      </c>
      <c r="S45">
        <f>IF(ISBLANK(Calculations!S45),"",Calculations!S45)</f>
        <v>8095937480514.0957</v>
      </c>
      <c r="T45">
        <f>IF(ISBLANK(Calculations!T45),"",Calculations!T45)</f>
        <v>8107159747651.5645</v>
      </c>
      <c r="U45">
        <f>IF(ISBLANK(Calculations!U45),"",Calculations!U45)</f>
        <v>8123605907436.6855</v>
      </c>
      <c r="V45">
        <f>IF(ISBLANK(Calculations!V45),"",Calculations!V45)</f>
        <v>8147312269791.5352</v>
      </c>
      <c r="W45">
        <f>IF(ISBLANK(Calculations!W45),"",Calculations!W45)</f>
        <v>8177236677316.8066</v>
      </c>
      <c r="X45">
        <f>IF(ISBLANK(Calculations!X45),"",Calculations!X45)</f>
        <v>8211063553360.1338</v>
      </c>
      <c r="Y45">
        <f>IF(ISBLANK(Calculations!Y45),"",Calculations!Y45)</f>
        <v>8246320087459.3076</v>
      </c>
      <c r="Z45">
        <f>IF(ISBLANK(Calculations!Z45),"",Calculations!Z45)</f>
        <v>8284120190236.834</v>
      </c>
      <c r="AA45">
        <f>IF(ISBLANK(Calculations!AA45),"",Calculations!AA45)</f>
        <v>8324182170436.707</v>
      </c>
      <c r="AB45">
        <f>IF(ISBLANK(Calculations!AB45),"",Calculations!AB45)</f>
        <v>8364420918558.2188</v>
      </c>
      <c r="AC45">
        <f>IF(ISBLANK(Calculations!AC45),"",Calculations!AC45)</f>
        <v>8404256502489.8389</v>
      </c>
      <c r="AD45">
        <f>IF(ISBLANK(Calculations!AD45),"",Calculations!AD45)</f>
        <v>8445907393687.2158</v>
      </c>
      <c r="AE45">
        <f>IF(ISBLANK(Calculations!AE45),"",Calculations!AE45)</f>
        <v>8489652281637.6533</v>
      </c>
      <c r="AF45">
        <f>IF(ISBLANK(Calculations!AF45),"",Calculations!AF45)</f>
        <v>8534936907667.2939</v>
      </c>
      <c r="AG45">
        <f>IF(ISBLANK(Calculations!AG45),"",Calculations!AG45)</f>
        <v>8580416162403.373</v>
      </c>
      <c r="AH45">
        <f>IF(ISBLANK(Calculations!AH45),"",Calculations!AH45)</f>
        <v>8626132687993.3535</v>
      </c>
      <c r="AI45">
        <f>IF(ISBLANK(Calculations!AI45),"",Calculations!AI45)</f>
        <v>8671790328002.7051</v>
      </c>
      <c r="AJ45">
        <f>IF(ISBLANK(Calculations!AJ45),"",Calculations!AJ45)</f>
        <v>8717249442789.1875</v>
      </c>
      <c r="AK45">
        <f>IF(ISBLANK(Calculations!AK45),"",Calculations!AK45)</f>
        <v>8725285159049.7998</v>
      </c>
      <c r="AL45">
        <f>IF(ISBLANK(Calculations!AL45),"",Calculations!AL45)</f>
        <v>8733217079643.002</v>
      </c>
      <c r="AM45">
        <f>IF(ISBLANK(Calculations!AM45),"",Calculations!AM45)</f>
        <v>8741288414439.4434</v>
      </c>
      <c r="AN45">
        <f>IF(ISBLANK(Calculations!AN45),"",Calculations!AN45)</f>
        <v>8749689068962.5732</v>
      </c>
      <c r="AO45">
        <f>IF(ISBLANK(Calculations!AO45),"",Calculations!AO45)</f>
        <v>8758523689578.1963</v>
      </c>
      <c r="AP45">
        <f>IF(ISBLANK(Calculations!AP45),"",Calculations!AP45)</f>
        <v>8767804980779.7607</v>
      </c>
      <c r="AQ45">
        <f>IF(ISBLANK(Calculations!AQ45),"",Calculations!AQ45)</f>
        <v>8777634069002.9746</v>
      </c>
      <c r="AR45">
        <f>IF(ISBLANK(Calculations!AR45),"",Calculations!AR45)</f>
        <v>8787958993477.8291</v>
      </c>
      <c r="AS45">
        <f>IF(ISBLANK(Calculations!AS45),"",Calculations!AS45)</f>
        <v>8798829827417.041</v>
      </c>
      <c r="AT45">
        <f>IF(ISBLANK(Calculations!AT45),"",Calculations!AT45)</f>
        <v>8810258984962.6543</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3.3125669014260821E-3</v>
      </c>
      <c r="K46">
        <f>IF(ISBLANK(Calculations!K46),"",Calculations!K46)</f>
        <v>0.73005357113724978</v>
      </c>
      <c r="L46" t="str">
        <f>IF(ISBLANK(Calculations!L46),"",Calculations!L46)</f>
        <v>RESIDENTIAL</v>
      </c>
      <c r="M46" t="str">
        <f>IF(ISBLANK(Calculations!M46),"",Calculations!M46)</f>
        <v>appl</v>
      </c>
      <c r="N46" t="str">
        <f>IF(ISBLANK(Calculations!N46),"",Calculations!N46)</f>
        <v>petroleum diesel</v>
      </c>
      <c r="O46">
        <f t="shared" si="0"/>
        <v>227325021.82561353</v>
      </c>
      <c r="P46">
        <f>IF(ISBLANK(Calculations!P46),"",Calculations!P46)</f>
        <v>227325021.82561353</v>
      </c>
      <c r="Q46">
        <f>IF(ISBLANK(Calculations!Q46),"",Calculations!Q46)</f>
        <v>227325021.82561353</v>
      </c>
      <c r="R46">
        <f>IF(ISBLANK(Calculations!R46),"",Calculations!R46)</f>
        <v>217912973.79945847</v>
      </c>
      <c r="S46">
        <f>IF(ISBLANK(Calculations!S46),"",Calculations!S46)</f>
        <v>206366969.04969126</v>
      </c>
      <c r="T46">
        <f>IF(ISBLANK(Calculations!T46),"",Calculations!T46)</f>
        <v>193751513.85034388</v>
      </c>
      <c r="U46">
        <f>IF(ISBLANK(Calculations!U46),"",Calculations!U46)</f>
        <v>181171879.13221011</v>
      </c>
      <c r="V46">
        <f>IF(ISBLANK(Calculations!V46),"",Calculations!V46)</f>
        <v>169626306.71007207</v>
      </c>
      <c r="W46">
        <f>IF(ISBLANK(Calculations!W46),"",Calculations!W46)</f>
        <v>159779283.65052235</v>
      </c>
      <c r="X46">
        <f>IF(ISBLANK(Calculations!X46),"",Calculations!X46)</f>
        <v>151956778.1660834</v>
      </c>
      <c r="Y46">
        <f>IF(ISBLANK(Calculations!Y46),"",Calculations!Y46)</f>
        <v>146177508.12216797</v>
      </c>
      <c r="Z46">
        <f>IF(ISBLANK(Calculations!Z46),"",Calculations!Z46)</f>
        <v>142291814.35313904</v>
      </c>
      <c r="AA46">
        <f>IF(ISBLANK(Calculations!AA46),"",Calculations!AA46)</f>
        <v>139968889.46276897</v>
      </c>
      <c r="AB46">
        <f>IF(ISBLANK(Calculations!AB46),"",Calculations!AB46)</f>
        <v>138783245.7170096</v>
      </c>
      <c r="AC46">
        <f>IF(ISBLANK(Calculations!AC46),"",Calculations!AC46)</f>
        <v>138357403.68880153</v>
      </c>
      <c r="AD46">
        <f>IF(ISBLANK(Calculations!AD46),"",Calculations!AD46)</f>
        <v>138440959.14288446</v>
      </c>
      <c r="AE46">
        <f>IF(ISBLANK(Calculations!AE46),"",Calculations!AE46)</f>
        <v>138832138.47506794</v>
      </c>
      <c r="AF46">
        <f>IF(ISBLANK(Calculations!AF46),"",Calculations!AF46)</f>
        <v>139389483.65799832</v>
      </c>
      <c r="AG46">
        <f>IF(ISBLANK(Calculations!AG46),"",Calculations!AG46)</f>
        <v>140014373.21314815</v>
      </c>
      <c r="AH46">
        <f>IF(ISBLANK(Calculations!AH46),"",Calculations!AH46)</f>
        <v>140671023.31804982</v>
      </c>
      <c r="AI46">
        <f>IF(ISBLANK(Calculations!AI46),"",Calculations!AI46)</f>
        <v>141337916.14255843</v>
      </c>
      <c r="AJ46">
        <f>IF(ISBLANK(Calculations!AJ46),"",Calculations!AJ46)</f>
        <v>142005072.25693256</v>
      </c>
      <c r="AK46">
        <f>IF(ISBLANK(Calculations!AK46),"",Calculations!AK46)</f>
        <v>142112643.37750554</v>
      </c>
      <c r="AL46">
        <f>IF(ISBLANK(Calculations!AL46),"",Calculations!AL46)</f>
        <v>142221479.65192541</v>
      </c>
      <c r="AM46">
        <f>IF(ISBLANK(Calculations!AM46),"",Calculations!AM46)</f>
        <v>142335689.13251653</v>
      </c>
      <c r="AN46">
        <f>IF(ISBLANK(Calculations!AN46),"",Calculations!AN46)</f>
        <v>142458487.47837576</v>
      </c>
      <c r="AO46">
        <f>IF(ISBLANK(Calculations!AO46),"",Calculations!AO46)</f>
        <v>142591612.48156875</v>
      </c>
      <c r="AP46">
        <f>IF(ISBLANK(Calculations!AP46),"",Calculations!AP46)</f>
        <v>142734245.36975306</v>
      </c>
      <c r="AQ46">
        <f>IF(ISBLANK(Calculations!AQ46),"",Calculations!AQ46)</f>
        <v>142887560.182385</v>
      </c>
      <c r="AR46">
        <f>IF(ISBLANK(Calculations!AR46),"",Calculations!AR46)</f>
        <v>143050317.60058218</v>
      </c>
      <c r="AS46">
        <f>IF(ISBLANK(Calculations!AS46),"",Calculations!AS46)</f>
        <v>143222780.64918986</v>
      </c>
      <c r="AT46">
        <f>IF(ISBLANK(Calculations!AT46),"",Calculations!AT46)</f>
        <v>143405195.05310839</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0.73005357113724978</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0.73005357113724978</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0.73005357113724978</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0.73005357113724978</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0.13653479376134856</v>
      </c>
      <c r="K51">
        <f>IF(ISBLANK(Calculations!K51),"",Calculations!K51)</f>
        <v>0.73005357113724978</v>
      </c>
      <c r="L51" t="str">
        <f>IF(ISBLANK(Calculations!L51),"",Calculations!L51)</f>
        <v>RESIDENTIAL</v>
      </c>
      <c r="M51" t="str">
        <f>IF(ISBLANK(Calculations!M51),"",Calculations!M51)</f>
        <v>appl</v>
      </c>
      <c r="N51" t="str">
        <f>IF(ISBLANK(Calculations!N51),"",Calculations!N51)</f>
        <v>LPG propane or butane</v>
      </c>
      <c r="O51">
        <f t="shared" si="0"/>
        <v>617204403663.59485</v>
      </c>
      <c r="P51">
        <f>IF(ISBLANK(Calculations!P51),"",Calculations!P51)</f>
        <v>617204403663.59485</v>
      </c>
      <c r="Q51">
        <f>IF(ISBLANK(Calculations!Q51),"",Calculations!Q51)</f>
        <v>617204403663.59485</v>
      </c>
      <c r="R51">
        <f>IF(ISBLANK(Calculations!R51),"",Calculations!R51)</f>
        <v>606327497746.23547</v>
      </c>
      <c r="S51">
        <f>IF(ISBLANK(Calculations!S51),"",Calculations!S51)</f>
        <v>598183774054.22668</v>
      </c>
      <c r="T51">
        <f>IF(ISBLANK(Calculations!T51),"",Calculations!T51)</f>
        <v>592407929761.29712</v>
      </c>
      <c r="U51">
        <f>IF(ISBLANK(Calculations!U51),"",Calculations!U51)</f>
        <v>588629266558.42322</v>
      </c>
      <c r="V51">
        <f>IF(ISBLANK(Calculations!V51),"",Calculations!V51)</f>
        <v>586585432954.79028</v>
      </c>
      <c r="W51">
        <f>IF(ISBLANK(Calculations!W51),"",Calculations!W51)</f>
        <v>585885470623.32947</v>
      </c>
      <c r="X51">
        <f>IF(ISBLANK(Calculations!X51),"",Calculations!X51)</f>
        <v>586142142463.19543</v>
      </c>
      <c r="Y51">
        <f>IF(ISBLANK(Calculations!Y51),"",Calculations!Y51)</f>
        <v>587004349653.58813</v>
      </c>
      <c r="Z51">
        <f>IF(ISBLANK(Calculations!Z51),"",Calculations!Z51)</f>
        <v>588437064228.52319</v>
      </c>
      <c r="AA51">
        <f>IF(ISBLANK(Calculations!AA51),"",Calculations!AA51)</f>
        <v>590309768340.03198</v>
      </c>
      <c r="AB51">
        <f>IF(ISBLANK(Calculations!AB51),"",Calculations!AB51)</f>
        <v>592377204170.96545</v>
      </c>
      <c r="AC51">
        <f>IF(ISBLANK(Calculations!AC51),"",Calculations!AC51)</f>
        <v>594503810828.26575</v>
      </c>
      <c r="AD51">
        <f>IF(ISBLANK(Calculations!AD51),"",Calculations!AD51)</f>
        <v>596785292592.96375</v>
      </c>
      <c r="AE51">
        <f>IF(ISBLANK(Calculations!AE51),"",Calculations!AE51)</f>
        <v>599209670892.4812</v>
      </c>
      <c r="AF51">
        <f>IF(ISBLANK(Calculations!AF51),"",Calculations!AF51)</f>
        <v>601743309855.40613</v>
      </c>
      <c r="AG51">
        <f>IF(ISBLANK(Calculations!AG51),"",Calculations!AG51)</f>
        <v>604288137378.48083</v>
      </c>
      <c r="AH51">
        <f>IF(ISBLANK(Calculations!AH51),"",Calculations!AH51)</f>
        <v>606855645489.9093</v>
      </c>
      <c r="AI51">
        <f>IF(ISBLANK(Calculations!AI51),"",Calculations!AI51)</f>
        <v>609429382645.349</v>
      </c>
      <c r="AJ51">
        <f>IF(ISBLANK(Calculations!AJ51),"",Calculations!AJ51)</f>
        <v>612001474981.10461</v>
      </c>
      <c r="AK51">
        <f>IF(ISBLANK(Calculations!AK51),"",Calculations!AK51)</f>
        <v>612749045137.97119</v>
      </c>
      <c r="AL51">
        <f>IF(ISBLANK(Calculations!AL51),"",Calculations!AL51)</f>
        <v>613476549686.42847</v>
      </c>
      <c r="AM51">
        <f>IF(ISBLANK(Calculations!AM51),"",Calculations!AM51)</f>
        <v>614198534105.21265</v>
      </c>
      <c r="AN51">
        <f>IF(ISBLANK(Calculations!AN51),"",Calculations!AN51)</f>
        <v>614927019457.62451</v>
      </c>
      <c r="AO51">
        <f>IF(ISBLANK(Calculations!AO51),"",Calculations!AO51)</f>
        <v>615669353257.39392</v>
      </c>
      <c r="AP51">
        <f>IF(ISBLANK(Calculations!AP51),"",Calculations!AP51)</f>
        <v>616427461733.34668</v>
      </c>
      <c r="AQ51">
        <f>IF(ISBLANK(Calculations!AQ51),"",Calculations!AQ51)</f>
        <v>617207257868.7334</v>
      </c>
      <c r="AR51">
        <f>IF(ISBLANK(Calculations!AR51),"",Calculations!AR51)</f>
        <v>618007447730.46704</v>
      </c>
      <c r="AS51">
        <f>IF(ISBLANK(Calculations!AS51),"",Calculations!AS51)</f>
        <v>618831950990.20276</v>
      </c>
      <c r="AT51">
        <f>IF(ISBLANK(Calculations!AT51),"",Calculations!AT51)</f>
        <v>619683204561.48877</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0.73005357113724978</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0.43308979291026972</v>
      </c>
      <c r="K56">
        <f>IF(ISBLANK(Calculations!K56),"",Calculations!K56)</f>
        <v>0.73005357113724978</v>
      </c>
      <c r="L56" t="str">
        <f>IF(ISBLANK(Calculations!L56),"",Calculations!L56)</f>
        <v>RESIDENTIAL</v>
      </c>
      <c r="M56" t="str">
        <f>IF(ISBLANK(Calculations!M56),"",Calculations!M56)</f>
        <v>other</v>
      </c>
      <c r="N56" t="str">
        <f>IF(ISBLANK(Calculations!N56),"",Calculations!N56)</f>
        <v>electricity</v>
      </c>
      <c r="O56">
        <f t="shared" si="0"/>
        <v>11319199247752.99</v>
      </c>
      <c r="P56">
        <f>IF(ISBLANK(Calculations!P56),"",Calculations!P56)</f>
        <v>11319199247752.99</v>
      </c>
      <c r="Q56">
        <f>IF(ISBLANK(Calculations!Q56),"",Calculations!Q56)</f>
        <v>11319199247752.99</v>
      </c>
      <c r="R56">
        <f>IF(ISBLANK(Calculations!R56),"",Calculations!R56)</f>
        <v>11410855980536.432</v>
      </c>
      <c r="S56">
        <f>IF(ISBLANK(Calculations!S56),"",Calculations!S56)</f>
        <v>11506206348900.408</v>
      </c>
      <c r="T56">
        <f>IF(ISBLANK(Calculations!T56),"",Calculations!T56)</f>
        <v>11611927429406.072</v>
      </c>
      <c r="U56">
        <f>IF(ISBLANK(Calculations!U56),"",Calculations!U56)</f>
        <v>11724435039076.578</v>
      </c>
      <c r="V56">
        <f>IF(ISBLANK(Calculations!V56),"",Calculations!V56)</f>
        <v>11830654892913.752</v>
      </c>
      <c r="W56">
        <f>IF(ISBLANK(Calculations!W56),"",Calculations!W56)</f>
        <v>11940467660989.695</v>
      </c>
      <c r="X56">
        <f>IF(ISBLANK(Calculations!X56),"",Calculations!X56)</f>
        <v>12060830443905.549</v>
      </c>
      <c r="Y56">
        <f>IF(ISBLANK(Calculations!Y56),"",Calculations!Y56)</f>
        <v>12173503012058.27</v>
      </c>
      <c r="Z56">
        <f>IF(ISBLANK(Calculations!Z56),"",Calculations!Z56)</f>
        <v>12280966291127.781</v>
      </c>
      <c r="AA56">
        <f>IF(ISBLANK(Calculations!AA56),"",Calculations!AA56)</f>
        <v>12385346031536.424</v>
      </c>
      <c r="AB56">
        <f>IF(ISBLANK(Calculations!AB56),"",Calculations!AB56)</f>
        <v>12485630108532.338</v>
      </c>
      <c r="AC56">
        <f>IF(ISBLANK(Calculations!AC56),"",Calculations!AC56)</f>
        <v>12597216725996.219</v>
      </c>
      <c r="AD56">
        <f>IF(ISBLANK(Calculations!AD56),"",Calculations!AD56)</f>
        <v>12725608215986.133</v>
      </c>
      <c r="AE56">
        <f>IF(ISBLANK(Calculations!AE56),"",Calculations!AE56)</f>
        <v>12866841443170.455</v>
      </c>
      <c r="AF56">
        <f>IF(ISBLANK(Calculations!AF56),"",Calculations!AF56)</f>
        <v>13008510453868.787</v>
      </c>
      <c r="AG56">
        <f>IF(ISBLANK(Calculations!AG56),"",Calculations!AG56)</f>
        <v>13145680448041.404</v>
      </c>
      <c r="AH56">
        <f>IF(ISBLANK(Calculations!AH56),"",Calculations!AH56)</f>
        <v>13286874696378.344</v>
      </c>
      <c r="AI56">
        <f>IF(ISBLANK(Calculations!AI56),"",Calculations!AI56)</f>
        <v>13421488145907.092</v>
      </c>
      <c r="AJ56">
        <f>IF(ISBLANK(Calculations!AJ56),"",Calculations!AJ56)</f>
        <v>13547541450756.234</v>
      </c>
      <c r="AK56">
        <f>IF(ISBLANK(Calculations!AK56),"",Calculations!AK56)</f>
        <v>13645394728870.018</v>
      </c>
      <c r="AL56">
        <f>IF(ISBLANK(Calculations!AL56),"",Calculations!AL56)</f>
        <v>13744135165550.861</v>
      </c>
      <c r="AM56">
        <f>IF(ISBLANK(Calculations!AM56),"",Calculations!AM56)</f>
        <v>13846710419197.6</v>
      </c>
      <c r="AN56">
        <f>IF(ISBLANK(Calculations!AN56),"",Calculations!AN56)</f>
        <v>13948840378491.463</v>
      </c>
      <c r="AO56">
        <f>IF(ISBLANK(Calculations!AO56),"",Calculations!AO56)</f>
        <v>14049686764340.066</v>
      </c>
      <c r="AP56">
        <f>IF(ISBLANK(Calculations!AP56),"",Calculations!AP56)</f>
        <v>14137881239981.207</v>
      </c>
      <c r="AQ56">
        <f>IF(ISBLANK(Calculations!AQ56),"",Calculations!AQ56)</f>
        <v>14212305658197.93</v>
      </c>
      <c r="AR56">
        <f>IF(ISBLANK(Calculations!AR56),"",Calculations!AR56)</f>
        <v>14282876471644.383</v>
      </c>
      <c r="AS56">
        <f>IF(ISBLANK(Calculations!AS56),"",Calculations!AS56)</f>
        <v>14357819620362.445</v>
      </c>
      <c r="AT56">
        <f>IF(ISBLANK(Calculations!AT56),"",Calculations!AT56)</f>
        <v>14438699091625.619</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0.73005357113724978</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0.73005357113724978</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0.73005357113724978</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0.73005357113724978</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0.73005357113724978</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0.73005357113724978</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0.73005357113724978</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0.73005357113724978</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0.73005357113724978</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0.14930365398283349</v>
      </c>
      <c r="K69">
        <f>IF(ISBLANK(Calculations!K69),"",Calculations!K69)</f>
        <v>0.26994642886275022</v>
      </c>
      <c r="L69" t="str">
        <f>IF(ISBLANK(Calculations!L69),"",Calculations!L69)</f>
        <v>RESIDENTIAL</v>
      </c>
      <c r="M69" t="str">
        <f>IF(ISBLANK(Calculations!M69),"",Calculations!M69)</f>
        <v>heating</v>
      </c>
      <c r="N69" t="str">
        <f>IF(ISBLANK(Calculations!N69),"",Calculations!N69)</f>
        <v>electricity</v>
      </c>
      <c r="O69">
        <f t="shared" si="0"/>
        <v>1442330173862.9016</v>
      </c>
      <c r="P69">
        <f>IF(ISBLANK(Calculations!P69),"",Calculations!P69)-(SUMIFS(BDEQ!B:B,BDEQ!$AG:$AG,About!$B$2,BDEQ!$AH:$AH,$I69)*BDEQ!$C$2*$J69*$K69)</f>
        <v>1442330173862.9016</v>
      </c>
      <c r="Q69">
        <f>IF(ISBLANK(Calculations!Q69),"",Calculations!Q69)-(SUMIFS(BDEQ!C:C,BDEQ!$AG:$AG,About!$B$2,BDEQ!$AH:$AH,$I69)*BDEQ!$C$2*$J69*$K69)</f>
        <v>1442330173862.9016</v>
      </c>
      <c r="R69">
        <f>IF(ISBLANK(Calculations!R69),"",Calculations!R69)-(SUMIFS(BDEQ!D:D,BDEQ!$AG:$AG,About!$B$2,BDEQ!$AH:$AH,$I69)*BDEQ!$C$2*$J69*$K69)</f>
        <v>1454717237908.9844</v>
      </c>
      <c r="S69" s="99">
        <f>IF(ISBLANK(Calculations!S69),"",Calculations!S69+('IRA Buildings Changes'!$G$39/($AB$68-$R$68)*(S68-$R$68)))-(SUMIFS(BDEQ!E:E,BDEQ!$AG:$AG,About!$B$2,BDEQ!$AH:$AH,$I69)*BDEQ!$C$2*$J69*$K69)</f>
        <v>1467434990820.7522</v>
      </c>
      <c r="T69" s="99">
        <f>IF(ISBLANK(Calculations!T69),"",Calculations!T69+('IRA Buildings Changes'!$G$39/($AB$68-$R$68)*(T68-$R$68)))-(SUMIFS(BDEQ!F:F,BDEQ!$AG:$AG,About!$B$2,BDEQ!$AH:$AH,$I69)*BDEQ!$C$2*$J69*$K69)</f>
        <v>1480247033287.7493</v>
      </c>
      <c r="U69" s="99">
        <f>IF(ISBLANK(Calculations!U69),"",Calculations!U69+('IRA Buildings Changes'!$G$39/($AB$68-$R$68)*(U68-$R$68)))-(SUMIFS(BDEQ!G:G,BDEQ!$AG:$AG,About!$B$2,BDEQ!$AH:$AH,$I69)*BDEQ!$C$2*$J69*$K69)</f>
        <v>1492358052001.9062</v>
      </c>
      <c r="V69" s="99">
        <f>IF(ISBLANK(Calculations!V69),"",Calculations!V69+('IRA Buildings Changes'!$G$39/($AB$68-$R$68)*(V68-$R$68)))-(SUMIFS(BDEQ!H:H,BDEQ!$AG:$AG,About!$B$2,BDEQ!$AH:$AH,$I69)*BDEQ!$C$2*$J69*$K69)</f>
        <v>1504400526586.3083</v>
      </c>
      <c r="W69" s="99">
        <f>IF(ISBLANK(Calculations!W69),"",Calculations!W69+('IRA Buildings Changes'!$G$39/($AB$68-$R$68)*(W68-$R$68)))-(SUMIFS(BDEQ!I:I,BDEQ!$AG:$AG,About!$B$2,BDEQ!$AH:$AH,$I69)*BDEQ!$C$2*$J69*$K69)</f>
        <v>1516765347941.3232</v>
      </c>
      <c r="X69" s="99">
        <f>IF(ISBLANK(Calculations!X69),"",Calculations!X69+('IRA Buildings Changes'!$G$39/($AB$68-$R$68)*(X68-$R$68)))-(SUMIFS(BDEQ!J:J,BDEQ!$AG:$AG,About!$B$2,BDEQ!$AH:$AH,$I69)*BDEQ!$C$2*$J69*$K69)</f>
        <v>1528642334015.5723</v>
      </c>
      <c r="Y69" s="99">
        <f>IF(ISBLANK(Calculations!Y69),"",Calculations!Y69+('IRA Buildings Changes'!$G$39/($AB$68-$R$68)*(Y68-$R$68)))-(SUMIFS(BDEQ!K:K,BDEQ!$AG:$AG,About!$B$2,BDEQ!$AH:$AH,$I69)*BDEQ!$C$2*$J69*$K69)</f>
        <v>1540232759520.5461</v>
      </c>
      <c r="Z69" s="99">
        <f>IF(ISBLANK(Calculations!Z69),"",Calculations!Z69+('IRA Buildings Changes'!$G$39/($AB$68-$R$68)*(Z68-$R$68)))-(SUMIFS(BDEQ!L:L,BDEQ!$AG:$AG,About!$B$2,BDEQ!$AH:$AH,$I69)*BDEQ!$C$2*$J69*$K69)</f>
        <v>1552067459270.0537</v>
      </c>
      <c r="AA69" s="99">
        <f>IF(ISBLANK(Calculations!AA69),"",Calculations!AA69+('IRA Buildings Changes'!$G$39/($AB$68-$R$68)*(AA68-$R$68)))-(SUMIFS(BDEQ!M:M,BDEQ!$AG:$AG,About!$B$2,BDEQ!$AH:$AH,$I69)*BDEQ!$C$2*$J69*$K69)</f>
        <v>1564060147925.7944</v>
      </c>
      <c r="AB69" s="98">
        <f>IF(ISBLANK(Calculations!AB69),"",Calculations!AB69 + 'IRA Buildings Changes'!$G$39)-(SUMIFS(BDEQ!N:N,BDEQ!$AG:$AG,About!$B$2,BDEQ!$AH:$AH,$I69)*BDEQ!$C$2*$J69*$K69)</f>
        <v>1576052609454.8091</v>
      </c>
      <c r="AC69" s="99">
        <f>IF(ISBLANK(Calculations!AC69),"",Calculations!AC69 + 'IRA Buildings Changes'!$G$39)-(SUMIFS(BDEQ!O:O,BDEQ!$AG:$AG,About!$B$2,BDEQ!$AH:$AH,$I69)*BDEQ!$C$2*$J69*$K69)</f>
        <v>1587086158597.2031</v>
      </c>
      <c r="AD69" s="99">
        <f>IF(ISBLANK(Calculations!AD69),"",Calculations!AD69 + 'IRA Buildings Changes'!$G$39)-(SUMIFS(BDEQ!P:P,BDEQ!$AG:$AG,About!$B$2,BDEQ!$AH:$AH,$I69)*BDEQ!$C$2*$J69*$K69)</f>
        <v>1598299406979.3599</v>
      </c>
      <c r="AE69" s="99">
        <f>IF(ISBLANK(Calculations!AE69),"",Calculations!AE69 + 'IRA Buildings Changes'!$G$39)-(SUMIFS(BDEQ!Q:Q,BDEQ!$AG:$AG,About!$B$2,BDEQ!$AH:$AH,$I69)*BDEQ!$C$2*$J69*$K69)</f>
        <v>1609956321487.782</v>
      </c>
      <c r="AF69" s="99">
        <f>IF(ISBLANK(Calculations!AF69),"",Calculations!AF69 + 'IRA Buildings Changes'!$G$39)-(SUMIFS(BDEQ!R:R,BDEQ!$AG:$AG,About!$B$2,BDEQ!$AH:$AH,$I69)*BDEQ!$C$2*$J69*$K69)</f>
        <v>1621975335527.3518</v>
      </c>
      <c r="AG69" s="99">
        <f>IF(ISBLANK(Calculations!AG69),"",Calculations!AG69 + 'IRA Buildings Changes'!$G$39)-(SUMIFS(BDEQ!S:S,BDEQ!$AG:$AG,About!$B$2,BDEQ!$AH:$AH,$I69)*BDEQ!$C$2*$J69*$K69)</f>
        <v>1634322723219.8879</v>
      </c>
      <c r="AH69" s="99">
        <f>IF(ISBLANK(Calculations!AH69),"",Calculations!AH69 + 'IRA Buildings Changes'!$G$39)-(SUMIFS(BDEQ!T:T,BDEQ!$AG:$AG,About!$B$2,BDEQ!$AH:$AH,$I69)*BDEQ!$C$2*$J69*$K69)</f>
        <v>1646818685299.1963</v>
      </c>
      <c r="AI69" s="99">
        <f>IF(ISBLANK(Calculations!AI69),"",Calculations!AI69 + 'IRA Buildings Changes'!$G$39)-(SUMIFS(BDEQ!U:U,BDEQ!$AG:$AG,About!$B$2,BDEQ!$AH:$AH,$I69)*BDEQ!$C$2*$J69*$K69)</f>
        <v>1659981282280.8088</v>
      </c>
      <c r="AJ69" s="99">
        <f>IF(ISBLANK(Calculations!AJ69),"",Calculations!AJ69 + 'IRA Buildings Changes'!$G$39)-(SUMIFS(BDEQ!V:V,BDEQ!$AG:$AG,About!$B$2,BDEQ!$AH:$AH,$I69)*BDEQ!$C$2*$J69*$K69)</f>
        <v>1672778056592.8789</v>
      </c>
      <c r="AK69" s="99">
        <f>IF(ISBLANK(Calculations!AK69),"",Calculations!AK69 + 'IRA Buildings Changes'!$G$39)-(SUMIFS(BDEQ!W:W,BDEQ!$AG:$AG,About!$B$2,BDEQ!$AH:$AH,$I69)*BDEQ!$C$2*$J69*$K69)</f>
        <v>1674881489814.4868</v>
      </c>
      <c r="AL69" s="99">
        <f>IF(ISBLANK(Calculations!AL69),"",Calculations!AL69 + 'IRA Buildings Changes'!$G$39)-(SUMIFS(BDEQ!X:X,BDEQ!$AG:$AG,About!$B$2,BDEQ!$AH:$AH,$I69)*BDEQ!$C$2*$J69*$K69)</f>
        <v>1677183577139.0007</v>
      </c>
      <c r="AM69" s="99">
        <f>IF(ISBLANK(Calculations!AM69),"",Calculations!AM69 + 'IRA Buildings Changes'!$G$39)-(SUMIFS(BDEQ!Y:Y,BDEQ!$AG:$AG,About!$B$2,BDEQ!$AH:$AH,$I69)*BDEQ!$C$2*$J69*$K69)</f>
        <v>1679403321188.1802</v>
      </c>
      <c r="AN69" s="99">
        <f>IF(ISBLANK(Calculations!AN69),"",Calculations!AN69 + 'IRA Buildings Changes'!$G$39)-(SUMIFS(BDEQ!Z:Z,BDEQ!$AG:$AG,About!$B$2,BDEQ!$AH:$AH,$I69)*BDEQ!$C$2*$J69*$K69)</f>
        <v>1681876796642.21</v>
      </c>
      <c r="AO69" s="99">
        <f>IF(ISBLANK(Calculations!AO69),"",Calculations!AO69 + 'IRA Buildings Changes'!$G$39)-(SUMIFS(BDEQ!AA:AA,BDEQ!$AG:$AG,About!$B$2,BDEQ!$AH:$AH,$I69)*BDEQ!$C$2*$J69*$K69)</f>
        <v>1684200466002.2566</v>
      </c>
      <c r="AP69" s="99">
        <f>IF(ISBLANK(Calculations!AP69),"",Calculations!AP69 + 'IRA Buildings Changes'!$G$39)-(SUMIFS(BDEQ!AB:AB,BDEQ!$AG:$AG,About!$B$2,BDEQ!$AH:$AH,$I69)*BDEQ!$C$2*$J69*$K69)</f>
        <v>1686523469236.7483</v>
      </c>
      <c r="AQ69" s="99">
        <f>IF(ISBLANK(Calculations!AQ69),"",Calculations!AQ69 + 'IRA Buildings Changes'!$G$39)-(SUMIFS(BDEQ!AC:AC,BDEQ!$AG:$AG,About!$B$2,BDEQ!$AH:$AH,$I69)*BDEQ!$C$2*$J69*$K69)</f>
        <v>1688919768536.5598</v>
      </c>
      <c r="AR69" s="99">
        <f>IF(ISBLANK(Calculations!AR69),"",Calculations!AR69 + 'IRA Buildings Changes'!$G$39)-(SUMIFS(BDEQ!AD:AD,BDEQ!$AG:$AG,About!$B$2,BDEQ!$AH:$AH,$I69)*BDEQ!$C$2*$J69*$K69)</f>
        <v>1691501729812.782</v>
      </c>
      <c r="AS69" s="99">
        <f>IF(ISBLANK(Calculations!AS69),"",Calculations!AS69 + 'IRA Buildings Changes'!$G$39)-(SUMIFS(BDEQ!AE:AE,BDEQ!$AG:$AG,About!$B$2,BDEQ!$AH:$AH,$I69)*BDEQ!$C$2*$J69*$K69)</f>
        <v>1693992126896.7446</v>
      </c>
      <c r="AT69" s="99">
        <f>IF(ISBLANK(Calculations!AT69),"",Calculations!AT69 + 'IRA Buildings Changes'!$G$39)-(SUMIFS(BDEQ!AF:AF,BDEQ!$AG:$AG,About!$B$2,BDEQ!$AH:$AH,$I69)*BDEQ!$C$2*$J69*$K69)</f>
        <v>1696618905728.5999</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0.26994642886275022</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0.71299393198032757</v>
      </c>
      <c r="K71">
        <f>IF(ISBLANK(Calculations!K71),"",Calculations!K71)</f>
        <v>0.26994642886275022</v>
      </c>
      <c r="L71" t="str">
        <f>IF(ISBLANK(Calculations!L71),"",Calculations!L71)</f>
        <v>RESIDENTIAL</v>
      </c>
      <c r="M71" t="str">
        <f>IF(ISBLANK(Calculations!M71),"",Calculations!M71)</f>
        <v>heating</v>
      </c>
      <c r="N71" t="str">
        <f>IF(ISBLANK(Calculations!N71),"",Calculations!N71)</f>
        <v>natural gas</v>
      </c>
      <c r="O71">
        <f t="shared" si="0"/>
        <v>7441858958294.5713</v>
      </c>
      <c r="P71">
        <f>IF(ISBLANK(Calculations!P71),"",Calculations!P71)</f>
        <v>7441858958294.5713</v>
      </c>
      <c r="Q71">
        <f>IF(ISBLANK(Calculations!Q71),"",Calculations!Q71)</f>
        <v>7441858958294.5713</v>
      </c>
      <c r="R71">
        <f>IF(ISBLANK(Calculations!R71),"",Calculations!R71)</f>
        <v>7472802262127.1826</v>
      </c>
      <c r="S71" s="99">
        <f>IF(ISBLANK(Calculations!S71),"",Calculations!S71 + ('IRA Buildings Changes'!$D$39/($AB$68-$R$68)*(S68-$R$68)))</f>
        <v>7284153724879.2861</v>
      </c>
      <c r="T71" s="99">
        <f>IF(ISBLANK(Calculations!T71),"",Calculations!T71 + ('IRA Buildings Changes'!$D$39/($AB$68-$R$68)*(T68-$R$68)))</f>
        <v>7093668787619.6416</v>
      </c>
      <c r="U71" s="99">
        <f>IF(ISBLANK(Calculations!U71),"",Calculations!U71 + ('IRA Buildings Changes'!$D$39/($AB$68-$R$68)*(U68-$R$68)))</f>
        <v>6895360306933.0098</v>
      </c>
      <c r="V71" s="99">
        <f>IF(ISBLANK(Calculations!V71),"",Calculations!V71 + ('IRA Buildings Changes'!$D$39/($AB$68-$R$68)*(V68-$R$68)))</f>
        <v>6695819504524.377</v>
      </c>
      <c r="W71" s="99">
        <f>IF(ISBLANK(Calculations!W71),"",Calculations!W71 + ('IRA Buildings Changes'!$D$39/($AB$68-$R$68)*(W68-$R$68)))</f>
        <v>6497710878527.7646</v>
      </c>
      <c r="X71" s="99">
        <f>IF(ISBLANK(Calculations!X71),"",Calculations!X71 + ('IRA Buildings Changes'!$D$39/($AB$68-$R$68)*(X68-$R$68)))</f>
        <v>6296848090459.8525</v>
      </c>
      <c r="Y71" s="99">
        <f>IF(ISBLANK(Calculations!Y71),"",Calculations!Y71 + ('IRA Buildings Changes'!$D$39/($AB$68-$R$68)*(Y68-$R$68)))</f>
        <v>6093936680116.0674</v>
      </c>
      <c r="Z71" s="99">
        <f>IF(ISBLANK(Calculations!Z71),"",Calculations!Z71 + ('IRA Buildings Changes'!$D$39/($AB$68-$R$68)*(Z68-$R$68)))</f>
        <v>5891094309972.3779</v>
      </c>
      <c r="AA71" s="99">
        <f>IF(ISBLANK(Calculations!AA71),"",Calculations!AA71 + ('IRA Buildings Changes'!$D$39/($AB$68-$R$68)*(AA68-$R$68)))</f>
        <v>5690804930791.9482</v>
      </c>
      <c r="AB71" s="98">
        <f>IF(ISBLANK(Calculations!AB71),"",Calculations!AB71 + 'IRA Buildings Changes'!D39)</f>
        <v>5492244841277.3809</v>
      </c>
      <c r="AC71" s="99">
        <f>IF(ISBLANK(Calculations!AC71),"",Calculations!AC71 + 'IRA Buildings Changes'!$D$39)</f>
        <v>5505809211923.6768</v>
      </c>
      <c r="AD71" s="99">
        <f>IF(ISBLANK(Calculations!AD71),"",Calculations!AD71 + 'IRA Buildings Changes'!$D$39)</f>
        <v>5523659578281.9287</v>
      </c>
      <c r="AE71" s="99">
        <f>IF(ISBLANK(Calculations!AE71),"",Calculations!AE71 + 'IRA Buildings Changes'!$D$39)</f>
        <v>5546759382132.3389</v>
      </c>
      <c r="AF71" s="99">
        <f>IF(ISBLANK(Calculations!AF71),"",Calculations!AF71 + 'IRA Buildings Changes'!$D$39)</f>
        <v>5573040561574.5537</v>
      </c>
      <c r="AG71" s="99">
        <f>IF(ISBLANK(Calculations!AG71),"",Calculations!AG71 + 'IRA Buildings Changes'!$D$39)</f>
        <v>5607121210206.3535</v>
      </c>
      <c r="AH71" s="99">
        <f>IF(ISBLANK(Calculations!AH71),"",Calculations!AH71 + 'IRA Buildings Changes'!$D$39)</f>
        <v>5645768887303.7158</v>
      </c>
      <c r="AI71" s="99">
        <f>IF(ISBLANK(Calculations!AI71),"",Calculations!AI71 + 'IRA Buildings Changes'!$D$39)</f>
        <v>5692276909862.4082</v>
      </c>
      <c r="AJ71" s="99">
        <f>IF(ISBLANK(Calculations!AJ71),"",Calculations!AJ71 + 'IRA Buildings Changes'!$D$39)</f>
        <v>5741484849672.9434</v>
      </c>
      <c r="AK71" s="99">
        <f>IF(ISBLANK(Calculations!AK71),"",Calculations!AK71 + 'IRA Buildings Changes'!$D$39)</f>
        <v>5722091357670.9424</v>
      </c>
      <c r="AL71" s="99">
        <f>IF(ISBLANK(Calculations!AL71),"",Calculations!AL71 + 'IRA Buildings Changes'!$D$39)</f>
        <v>5708083442824.0518</v>
      </c>
      <c r="AM71" s="99">
        <f>IF(ISBLANK(Calculations!AM71),"",Calculations!AM71 + 'IRA Buildings Changes'!$D$39)</f>
        <v>5696492892100.7539</v>
      </c>
      <c r="AN71" s="99">
        <f>IF(ISBLANK(Calculations!AN71),"",Calculations!AN71 + 'IRA Buildings Changes'!$D$39)</f>
        <v>5689145393104.0508</v>
      </c>
      <c r="AO71" s="99">
        <f>IF(ISBLANK(Calculations!AO71),"",Calculations!AO71 + 'IRA Buildings Changes'!$D$39)</f>
        <v>5683008009055.707</v>
      </c>
      <c r="AP71" s="99">
        <f>IF(ISBLANK(Calculations!AP71),"",Calculations!AP71 + 'IRA Buildings Changes'!$D$39)</f>
        <v>5678632951613.8643</v>
      </c>
      <c r="AQ71" s="99">
        <f>IF(ISBLANK(Calculations!AQ71),"",Calculations!AQ71 + 'IRA Buildings Changes'!$D$39)</f>
        <v>5675369572563.832</v>
      </c>
      <c r="AR71" s="99">
        <f>IF(ISBLANK(Calculations!AR71),"",Calculations!AR71 + 'IRA Buildings Changes'!$D$39)</f>
        <v>5673886179960.7148</v>
      </c>
      <c r="AS71" s="99">
        <f>IF(ISBLANK(Calculations!AS71),"",Calculations!AS71 + 'IRA Buildings Changes'!$D$39)</f>
        <v>5671383718295.5137</v>
      </c>
      <c r="AT71" s="99">
        <f>IF(ISBLANK(Calculations!AT71),"",Calculations!AT71 + 'IRA Buildings Changes'!$D$39)</f>
        <v>5668765406224.0732</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0.99668743309857388</v>
      </c>
      <c r="K72">
        <f>IF(ISBLANK(Calculations!K72),"",Calculations!K72)</f>
        <v>0.26994642886275022</v>
      </c>
      <c r="L72" t="str">
        <f>IF(ISBLANK(Calculations!L72),"",Calculations!L72)</f>
        <v>RESIDENTIAL</v>
      </c>
      <c r="M72" t="str">
        <f>IF(ISBLANK(Calculations!M72),"",Calculations!M72)</f>
        <v>heating</v>
      </c>
      <c r="N72" t="str">
        <f>IF(ISBLANK(Calculations!N72),"",Calculations!N72)</f>
        <v>petroleum diesel</v>
      </c>
      <c r="O72">
        <f t="shared" si="0"/>
        <v>25290908046.190083</v>
      </c>
      <c r="P72">
        <f>IF(ISBLANK(Calculations!P72),"",Calculations!P72)</f>
        <v>25290908046.190083</v>
      </c>
      <c r="Q72">
        <f>IF(ISBLANK(Calculations!Q72),"",Calculations!Q72)</f>
        <v>25290908046.190083</v>
      </c>
      <c r="R72">
        <f>IF(ISBLANK(Calculations!R72),"",Calculations!R72)</f>
        <v>25423869095.275871</v>
      </c>
      <c r="S72">
        <f>IF(ISBLANK(Calculations!S72),"",Calculations!S72)</f>
        <v>25525176874.67374</v>
      </c>
      <c r="T72">
        <f>IF(ISBLANK(Calculations!T72),"",Calculations!T72)</f>
        <v>25609392302.82592</v>
      </c>
      <c r="U72">
        <f>IF(ISBLANK(Calculations!U72),"",Calculations!U72)</f>
        <v>25646637461.669033</v>
      </c>
      <c r="V72">
        <f>IF(ISBLANK(Calculations!V72),"",Calculations!V72)</f>
        <v>25641973062.748642</v>
      </c>
      <c r="W72">
        <f>IF(ISBLANK(Calculations!W72),"",Calculations!W72)</f>
        <v>25589721964.201427</v>
      </c>
      <c r="X72">
        <f>IF(ISBLANK(Calculations!X72),"",Calculations!X72)</f>
        <v>25458362754.649521</v>
      </c>
      <c r="Y72">
        <f>IF(ISBLANK(Calculations!Y72),"",Calculations!Y72)</f>
        <v>25240246989.754501</v>
      </c>
      <c r="Z72">
        <f>IF(ISBLANK(Calculations!Z72),"",Calculations!Z72)</f>
        <v>24939392106.516098</v>
      </c>
      <c r="AA72">
        <f>IF(ISBLANK(Calculations!AA72),"",Calculations!AA72)</f>
        <v>24564253064.417839</v>
      </c>
      <c r="AB72">
        <f>IF(ISBLANK(Calculations!AB72),"",Calculations!AB72)</f>
        <v>24126116294.69548</v>
      </c>
      <c r="AC72">
        <f>IF(ISBLANK(Calculations!AC72),"",Calculations!AC72)</f>
        <v>23635391017.652283</v>
      </c>
      <c r="AD72">
        <f>IF(ISBLANK(Calculations!AD72),"",Calculations!AD72)</f>
        <v>23108616895.186771</v>
      </c>
      <c r="AE72">
        <f>IF(ISBLANK(Calculations!AE72),"",Calculations!AE72)</f>
        <v>22562960832.31432</v>
      </c>
      <c r="AF72">
        <f>IF(ISBLANK(Calculations!AF72),"",Calculations!AF72)</f>
        <v>22010823321.80983</v>
      </c>
      <c r="AG72">
        <f>IF(ISBLANK(Calculations!AG72),"",Calculations!AG72)</f>
        <v>21462739369.654247</v>
      </c>
      <c r="AH72">
        <f>IF(ISBLANK(Calculations!AH72),"",Calculations!AH72)</f>
        <v>20912483660.840893</v>
      </c>
      <c r="AI72">
        <f>IF(ISBLANK(Calculations!AI72),"",Calculations!AI72)</f>
        <v>20365379125.88942</v>
      </c>
      <c r="AJ72">
        <f>IF(ISBLANK(Calculations!AJ72),"",Calculations!AJ72)</f>
        <v>19799435888.462757</v>
      </c>
      <c r="AK72">
        <f>IF(ISBLANK(Calculations!AK72),"",Calculations!AK72)</f>
        <v>19076281954.017967</v>
      </c>
      <c r="AL72">
        <f>IF(ISBLANK(Calculations!AL72),"",Calculations!AL72)</f>
        <v>18351481828.807083</v>
      </c>
      <c r="AM72">
        <f>IF(ISBLANK(Calculations!AM72),"",Calculations!AM72)</f>
        <v>17618860932.863941</v>
      </c>
      <c r="AN72">
        <f>IF(ISBLANK(Calculations!AN72),"",Calculations!AN72)</f>
        <v>16889511763.103083</v>
      </c>
      <c r="AO72">
        <f>IF(ISBLANK(Calculations!AO72),"",Calculations!AO72)</f>
        <v>16168346097.418715</v>
      </c>
      <c r="AP72">
        <f>IF(ISBLANK(Calculations!AP72),"",Calculations!AP72)</f>
        <v>15468638523.718271</v>
      </c>
      <c r="AQ72">
        <f>IF(ISBLANK(Calculations!AQ72),"",Calculations!AQ72)</f>
        <v>14798679112.618326</v>
      </c>
      <c r="AR72">
        <f>IF(ISBLANK(Calculations!AR72),"",Calculations!AR72)</f>
        <v>14166803627.295542</v>
      </c>
      <c r="AS72">
        <f>IF(ISBLANK(Calculations!AS72),"",Calculations!AS72)</f>
        <v>13572951166.780397</v>
      </c>
      <c r="AT72">
        <f>IF(ISBLANK(Calculations!AT72),"",Calculations!AT72)</f>
        <v>13024060221.471472</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0.26994642886275022</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0.26994642886275022</v>
      </c>
      <c r="L74" t="str">
        <f>IF(ISBLANK(Calculations!L74),"",Calculations!L74)</f>
        <v>RESIDENTIAL</v>
      </c>
      <c r="M74" t="str">
        <f>IF(ISBLANK(Calculations!M74),"",Calculations!M74)</f>
        <v>heating</v>
      </c>
      <c r="N74" t="str">
        <f>IF(ISBLANK(Calculations!N74),"",Calculations!N74)</f>
        <v>biomass</v>
      </c>
      <c r="O74">
        <f t="shared" si="0"/>
        <v>600360857790.75647</v>
      </c>
      <c r="P74">
        <f>IF(ISBLANK(Calculations!P74),"",Calculations!P74)</f>
        <v>600360857790.75647</v>
      </c>
      <c r="Q74">
        <f>IF(ISBLANK(Calculations!Q74),"",Calculations!Q74)</f>
        <v>600360857790.75647</v>
      </c>
      <c r="R74">
        <f>IF(ISBLANK(Calculations!R74),"",Calculations!R74)</f>
        <v>602138977929.75244</v>
      </c>
      <c r="S74">
        <f>IF(ISBLANK(Calculations!S74),"",Calculations!S74)</f>
        <v>603372185019.19141</v>
      </c>
      <c r="T74">
        <f>IF(ISBLANK(Calculations!T74),"",Calculations!T74)</f>
        <v>604459608132.26099</v>
      </c>
      <c r="U74">
        <f>IF(ISBLANK(Calculations!U74),"",Calculations!U74)</f>
        <v>605151945589.31055</v>
      </c>
      <c r="V74">
        <f>IF(ISBLANK(Calculations!V74),"",Calculations!V74)</f>
        <v>605831675665.74817</v>
      </c>
      <c r="W74">
        <f>IF(ISBLANK(Calculations!W74),"",Calculations!W74)</f>
        <v>606653566795.85303</v>
      </c>
      <c r="X74">
        <f>IF(ISBLANK(Calculations!X74),"",Calculations!X74)</f>
        <v>607422372668.10303</v>
      </c>
      <c r="Y74">
        <f>IF(ISBLANK(Calculations!Y74),"",Calculations!Y74)</f>
        <v>608054239570.41138</v>
      </c>
      <c r="Z74">
        <f>IF(ISBLANK(Calculations!Z74),"",Calculations!Z74)</f>
        <v>608618474650.62756</v>
      </c>
      <c r="AA74">
        <f>IF(ISBLANK(Calculations!AA74),"",Calculations!AA74)</f>
        <v>609469174884.24548</v>
      </c>
      <c r="AB74">
        <f>IF(ISBLANK(Calculations!AB74),"",Calculations!AB74)</f>
        <v>610458731032.16553</v>
      </c>
      <c r="AC74">
        <f>IF(ISBLANK(Calculations!AC74),"",Calculations!AC74)</f>
        <v>611469814959.33618</v>
      </c>
      <c r="AD74">
        <f>IF(ISBLANK(Calculations!AD74),"",Calculations!AD74)</f>
        <v>612896974016.54602</v>
      </c>
      <c r="AE74">
        <f>IF(ISBLANK(Calculations!AE74),"",Calculations!AE74)</f>
        <v>614799630279.71228</v>
      </c>
      <c r="AF74">
        <f>IF(ISBLANK(Calculations!AF74),"",Calculations!AF74)</f>
        <v>617046916367.198</v>
      </c>
      <c r="AG74">
        <f>IF(ISBLANK(Calculations!AG74),"",Calculations!AG74)</f>
        <v>620044648413.3374</v>
      </c>
      <c r="AH74">
        <f>IF(ISBLANK(Calculations!AH74),"",Calculations!AH74)</f>
        <v>623405809157.27502</v>
      </c>
      <c r="AI74">
        <f>IF(ISBLANK(Calculations!AI74),"",Calculations!AI74)</f>
        <v>627165328162.78198</v>
      </c>
      <c r="AJ74">
        <f>IF(ISBLANK(Calculations!AJ74),"",Calculations!AJ74)</f>
        <v>630908227453.15759</v>
      </c>
      <c r="AK74">
        <f>IF(ISBLANK(Calculations!AK74),"",Calculations!AK74)</f>
        <v>630416526319.93604</v>
      </c>
      <c r="AL74">
        <f>IF(ISBLANK(Calculations!AL74),"",Calculations!AL74)</f>
        <v>629894035382.92249</v>
      </c>
      <c r="AM74">
        <f>IF(ISBLANK(Calculations!AM74),"",Calculations!AM74)</f>
        <v>629083329866.33557</v>
      </c>
      <c r="AN74">
        <f>IF(ISBLANK(Calculations!AN74),"",Calculations!AN74)</f>
        <v>628202216636.59045</v>
      </c>
      <c r="AO74">
        <f>IF(ISBLANK(Calculations!AO74),"",Calculations!AO74)</f>
        <v>627150796877.75769</v>
      </c>
      <c r="AP74">
        <f>IF(ISBLANK(Calculations!AP74),"",Calculations!AP74)</f>
        <v>626126703693.65015</v>
      </c>
      <c r="AQ74">
        <f>IF(ISBLANK(Calculations!AQ74),"",Calculations!AQ74)</f>
        <v>625188928899.66663</v>
      </c>
      <c r="AR74">
        <f>IF(ISBLANK(Calculations!AR74),"",Calculations!AR74)</f>
        <v>624456810445.69434</v>
      </c>
      <c r="AS74">
        <f>IF(ISBLANK(Calculations!AS74),"",Calculations!AS74)</f>
        <v>623731323212.94617</v>
      </c>
      <c r="AT74">
        <f>IF(ISBLANK(Calculations!AT74),"",Calculations!AT74)</f>
        <v>623110929090.91858</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0.26994642886275022</v>
      </c>
      <c r="L75" t="str">
        <f>IF(ISBLANK(Calculations!L75),"",Calculations!L75)</f>
        <v>RESIDENTIAL</v>
      </c>
      <c r="M75" t="str">
        <f>IF(ISBLANK(Calculations!M75),"",Calculations!M75)</f>
        <v>heating</v>
      </c>
      <c r="N75" t="str">
        <f>IF(ISBLANK(Calculations!N75),"",Calculations!N75)</f>
        <v>kerosene</v>
      </c>
      <c r="O75">
        <f t="shared" si="0"/>
        <v>809839286.58825064</v>
      </c>
      <c r="P75">
        <f>IF(ISBLANK(Calculations!P75),"",Calculations!P75)</f>
        <v>809839286.58825064</v>
      </c>
      <c r="Q75">
        <f>IF(ISBLANK(Calculations!Q75),"",Calculations!Q75)</f>
        <v>809839286.58825064</v>
      </c>
      <c r="R75">
        <f>IF(ISBLANK(Calculations!R75),"",Calculations!R75)</f>
        <v>811282261.92593706</v>
      </c>
      <c r="S75">
        <f>IF(ISBLANK(Calculations!S75),"",Calculations!S75)</f>
        <v>812866269.99385989</v>
      </c>
      <c r="T75">
        <f>IF(ISBLANK(Calculations!T75),"",Calculations!T75)</f>
        <v>814820695.54171109</v>
      </c>
      <c r="U75">
        <f>IF(ISBLANK(Calculations!U75),"",Calculations!U75)</f>
        <v>816755876.62771297</v>
      </c>
      <c r="V75">
        <f>IF(ISBLANK(Calculations!V75),"",Calculations!V75)</f>
        <v>818554742.02648628</v>
      </c>
      <c r="W75">
        <f>IF(ISBLANK(Calculations!W75),"",Calculations!W75)</f>
        <v>820374473.16298199</v>
      </c>
      <c r="X75">
        <f>IF(ISBLANK(Calculations!X75),"",Calculations!X75)</f>
        <v>822093247.27289295</v>
      </c>
      <c r="Y75">
        <f>IF(ISBLANK(Calculations!Y75),"",Calculations!Y75)</f>
        <v>823621871.25852931</v>
      </c>
      <c r="Z75">
        <f>IF(ISBLANK(Calculations!Z75),"",Calculations!Z75)</f>
        <v>825033060.25808251</v>
      </c>
      <c r="AA75">
        <f>IF(ISBLANK(Calculations!AA75),"",Calculations!AA75)</f>
        <v>826585822.17766643</v>
      </c>
      <c r="AB75">
        <f>IF(ISBLANK(Calculations!AB75),"",Calculations!AB75)</f>
        <v>828064424.2525866</v>
      </c>
      <c r="AC75">
        <f>IF(ISBLANK(Calculations!AC75),"",Calculations!AC75)</f>
        <v>829325456.50042427</v>
      </c>
      <c r="AD75">
        <f>IF(ISBLANK(Calculations!AD75),"",Calculations!AD75)</f>
        <v>830793286.69372606</v>
      </c>
      <c r="AE75">
        <f>IF(ISBLANK(Calculations!AE75),"",Calculations!AE75)</f>
        <v>832366650.62188315</v>
      </c>
      <c r="AF75">
        <f>IF(ISBLANK(Calculations!AF75),"",Calculations!AF75)</f>
        <v>833979237.24148202</v>
      </c>
      <c r="AG75">
        <f>IF(ISBLANK(Calculations!AG75),"",Calculations!AG75)</f>
        <v>835817615.13582969</v>
      </c>
      <c r="AH75">
        <f>IF(ISBLANK(Calculations!AH75),"",Calculations!AH75)</f>
        <v>837653971.49112141</v>
      </c>
      <c r="AI75">
        <f>IF(ISBLANK(Calculations!AI75),"",Calculations!AI75)</f>
        <v>839728894.85786641</v>
      </c>
      <c r="AJ75">
        <f>IF(ISBLANK(Calculations!AJ75),"",Calculations!AJ75)</f>
        <v>841783888.53416276</v>
      </c>
      <c r="AK75">
        <f>IF(ISBLANK(Calculations!AK75),"",Calculations!AK75)</f>
        <v>843014748.61651695</v>
      </c>
      <c r="AL75">
        <f>IF(ISBLANK(Calculations!AL75),"",Calculations!AL75)</f>
        <v>844323137.09582269</v>
      </c>
      <c r="AM75">
        <f>IF(ISBLANK(Calculations!AM75),"",Calculations!AM75)</f>
        <v>845452184.43624496</v>
      </c>
      <c r="AN75">
        <f>IF(ISBLANK(Calculations!AN75),"",Calculations!AN75)</f>
        <v>846670638.66878366</v>
      </c>
      <c r="AO75">
        <f>IF(ISBLANK(Calculations!AO75),"",Calculations!AO75)</f>
        <v>847727708.2977438</v>
      </c>
      <c r="AP75">
        <f>IF(ISBLANK(Calculations!AP75),"",Calculations!AP75)</f>
        <v>848763942.89869618</v>
      </c>
      <c r="AQ75">
        <f>IF(ISBLANK(Calculations!AQ75),"",Calculations!AQ75)</f>
        <v>849784901.21722972</v>
      </c>
      <c r="AR75">
        <f>IF(ISBLANK(Calculations!AR75),"",Calculations!AR75)</f>
        <v>850929350.63673532</v>
      </c>
      <c r="AS75">
        <f>IF(ISBLANK(Calculations!AS75),"",Calculations!AS75)</f>
        <v>851942220.18289733</v>
      </c>
      <c r="AT75">
        <f>IF(ISBLANK(Calculations!AT75),"",Calculations!AT75)</f>
        <v>852959697.95750594</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0.26994642886275022</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0.86346520623865142</v>
      </c>
      <c r="K77">
        <f>IF(ISBLANK(Calculations!K77),"",Calculations!K77)</f>
        <v>0.26994642886275022</v>
      </c>
      <c r="L77" t="str">
        <f>IF(ISBLANK(Calculations!L77),"",Calculations!L77)</f>
        <v>RESIDENTIAL</v>
      </c>
      <c r="M77" t="str">
        <f>IF(ISBLANK(Calculations!M77),"",Calculations!M77)</f>
        <v>heating</v>
      </c>
      <c r="N77" t="str">
        <f>IF(ISBLANK(Calculations!N77),"",Calculations!N77)</f>
        <v>LPG propane or butane</v>
      </c>
      <c r="O77">
        <f t="shared" si="0"/>
        <v>1443289248211.4739</v>
      </c>
      <c r="P77">
        <f>IF(ISBLANK(Calculations!P77),"",Calculations!P77)</f>
        <v>1443289248211.4739</v>
      </c>
      <c r="Q77">
        <f>IF(ISBLANK(Calculations!Q77),"",Calculations!Q77)</f>
        <v>1443289248211.4739</v>
      </c>
      <c r="R77">
        <f>IF(ISBLANK(Calculations!R77),"",Calculations!R77)</f>
        <v>1450871668410.6357</v>
      </c>
      <c r="S77">
        <f>IF(ISBLANK(Calculations!S77),"",Calculations!S77)</f>
        <v>1457532194214.7285</v>
      </c>
      <c r="T77">
        <f>IF(ISBLANK(Calculations!T77),"",Calculations!T77)</f>
        <v>1464489028535.4521</v>
      </c>
      <c r="U77">
        <f>IF(ISBLANK(Calculations!U77),"",Calculations!U77)</f>
        <v>1471032833484.8037</v>
      </c>
      <c r="V77">
        <f>IF(ISBLANK(Calculations!V77),"",Calculations!V77)</f>
        <v>1478377473574.8489</v>
      </c>
      <c r="W77">
        <f>IF(ISBLANK(Calculations!W77),"",Calculations!W77)</f>
        <v>1487027199521.3967</v>
      </c>
      <c r="X77">
        <f>IF(ISBLANK(Calculations!X77),"",Calculations!X77)</f>
        <v>1496394313545.8066</v>
      </c>
      <c r="Y77">
        <f>IF(ISBLANK(Calculations!Y77),"",Calculations!Y77)</f>
        <v>1506355732285.9746</v>
      </c>
      <c r="Z77">
        <f>IF(ISBLANK(Calculations!Z77),"",Calculations!Z77)</f>
        <v>1516891490125.7922</v>
      </c>
      <c r="AA77">
        <f>IF(ISBLANK(Calculations!AA77),"",Calculations!AA77)</f>
        <v>1528378636435.8079</v>
      </c>
      <c r="AB77">
        <f>IF(ISBLANK(Calculations!AB77),"",Calculations!AB77)</f>
        <v>1539835019590.9951</v>
      </c>
      <c r="AC77">
        <f>IF(ISBLANK(Calculations!AC77),"",Calculations!AC77)</f>
        <v>1550634235785.7236</v>
      </c>
      <c r="AD77">
        <f>IF(ISBLANK(Calculations!AD77),"",Calculations!AD77)</f>
        <v>1561255296313.5684</v>
      </c>
      <c r="AE77">
        <f>IF(ISBLANK(Calculations!AE77),"",Calculations!AE77)</f>
        <v>1571458990357.2388</v>
      </c>
      <c r="AF77">
        <f>IF(ISBLANK(Calculations!AF77),"",Calculations!AF77)</f>
        <v>1580340171147.2285</v>
      </c>
      <c r="AG77">
        <f>IF(ISBLANK(Calculations!AG77),"",Calculations!AG77)</f>
        <v>1589391669379.6125</v>
      </c>
      <c r="AH77">
        <f>IF(ISBLANK(Calculations!AH77),"",Calculations!AH77)</f>
        <v>1597976720249.3545</v>
      </c>
      <c r="AI77">
        <f>IF(ISBLANK(Calculations!AI77),"",Calculations!AI77)</f>
        <v>1606991651876.9431</v>
      </c>
      <c r="AJ77">
        <f>IF(ISBLANK(Calculations!AJ77),"",Calculations!AJ77)</f>
        <v>1615979220928.4392</v>
      </c>
      <c r="AK77">
        <f>IF(ISBLANK(Calculations!AK77),"",Calculations!AK77)</f>
        <v>1612358573609.5791</v>
      </c>
      <c r="AL77">
        <f>IF(ISBLANK(Calculations!AL77),"",Calculations!AL77)</f>
        <v>1609529391306.7742</v>
      </c>
      <c r="AM77">
        <f>IF(ISBLANK(Calculations!AM77),"",Calculations!AM77)</f>
        <v>1607014169518.5627</v>
      </c>
      <c r="AN77">
        <f>IF(ISBLANK(Calculations!AN77),"",Calculations!AN77)</f>
        <v>1605288553772.8889</v>
      </c>
      <c r="AO77">
        <f>IF(ISBLANK(Calculations!AO77),"",Calculations!AO77)</f>
        <v>1603784140948.8433</v>
      </c>
      <c r="AP77">
        <f>IF(ISBLANK(Calculations!AP77),"",Calculations!AP77)</f>
        <v>1602648944181.6584</v>
      </c>
      <c r="AQ77">
        <f>IF(ISBLANK(Calculations!AQ77),"",Calculations!AQ77)</f>
        <v>1601773894413.7654</v>
      </c>
      <c r="AR77">
        <f>IF(ISBLANK(Calculations!AR77),"",Calculations!AR77)</f>
        <v>1601308136296.2341</v>
      </c>
      <c r="AS77">
        <f>IF(ISBLANK(Calculations!AS77),"",Calculations!AS77)</f>
        <v>1600669879954.9636</v>
      </c>
      <c r="AT77">
        <f>IF(ISBLANK(Calculations!AT77),"",Calculations!AT77)</f>
        <v>1600047571122.6721</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0.26994642886275022</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9.1144965361865893E-2</v>
      </c>
      <c r="K82">
        <f>IF(ISBLANK(Calculations!K82),"",Calculations!K82)</f>
        <v>0.26994642886275022</v>
      </c>
      <c r="L82" t="str">
        <f>IF(ISBLANK(Calculations!L82),"",Calculations!L82)</f>
        <v>RESIDENTIAL</v>
      </c>
      <c r="M82" t="str">
        <f>IF(ISBLANK(Calculations!M82),"",Calculations!M82)</f>
        <v>cooling</v>
      </c>
      <c r="N82" t="str">
        <f>IF(ISBLANK(Calculations!N82),"",Calculations!N82)</f>
        <v>electricity</v>
      </c>
      <c r="O82">
        <f t="shared" ref="O82:O145" si="1">P82</f>
        <v>880495086558.45239</v>
      </c>
      <c r="P82">
        <f>IF(ISBLANK(Calculations!P82),"",Calculations!P82)-(SUMIFS(BDEQ!B:B,BDEQ!$AG:$AG,About!$B$2,BDEQ!$AH:$AH,$I82)*BDEQ!$C$2*$J82*$K82)</f>
        <v>880495086558.45239</v>
      </c>
      <c r="Q82">
        <f>IF(ISBLANK(Calculations!Q82),"",Calculations!Q82)-(SUMIFS(BDEQ!C:C,BDEQ!$AG:$AG,About!$B$2,BDEQ!$AH:$AH,$I82)*BDEQ!$C$2*$J82*$K82)</f>
        <v>880495086558.45239</v>
      </c>
      <c r="R82">
        <f>IF(ISBLANK(Calculations!R82),"",Calculations!R82)-(SUMIFS(BDEQ!D:D,BDEQ!$AG:$AG,About!$B$2,BDEQ!$AH:$AH,$I82)*BDEQ!$C$2*$J82*$K82)</f>
        <v>857664804886.41943</v>
      </c>
      <c r="S82" s="99">
        <f>IF(ISBLANK(Calculations!S82),"",Calculations!S82 + ('IRA Buildings Changes'!$C$39/($AB$81-$R$81)*(S81-$R$81)))-(SUMIFS(BDEQ!E:E,BDEQ!$AG:$AG,About!$B$2,BDEQ!$AH:$AH,$I82)*BDEQ!$C$2*$J82*$K82)</f>
        <v>893384619719.02795</v>
      </c>
      <c r="T82" s="99">
        <f>IF(ISBLANK(Calculations!T82),"",Calculations!T82 + ('IRA Buildings Changes'!$C$39/($AB$81-$R$81)*(T81-$R$81)))-(SUMIFS(BDEQ!F:F,BDEQ!$AG:$AG,About!$B$2,BDEQ!$AH:$AH,$I82)*BDEQ!$C$2*$J82*$K82)</f>
        <v>931204734561.42017</v>
      </c>
      <c r="U82" s="99">
        <f>IF(ISBLANK(Calculations!U82),"",Calculations!U82 + ('IRA Buildings Changes'!$C$39/($AB$81-$R$81)*(U81-$R$81)))-(SUMIFS(BDEQ!G:G,BDEQ!$AG:$AG,About!$B$2,BDEQ!$AH:$AH,$I82)*BDEQ!$C$2*$J82*$K82)</f>
        <v>971378601463.12415</v>
      </c>
      <c r="V82" s="99">
        <f>IF(ISBLANK(Calculations!V82),"",Calculations!V82 + ('IRA Buildings Changes'!$C$39/($AB$81-$R$81)*(V81-$R$81)))-(SUMIFS(BDEQ!H:H,BDEQ!$AG:$AG,About!$B$2,BDEQ!$AH:$AH,$I82)*BDEQ!$C$2*$J82*$K82)</f>
        <v>1014136984192.9226</v>
      </c>
      <c r="W82" s="99">
        <f>IF(ISBLANK(Calculations!W82),"",Calculations!W82 + ('IRA Buildings Changes'!$C$39/($AB$81-$R$81)*(W81-$R$81)))-(SUMIFS(BDEQ!I:I,BDEQ!$AG:$AG,About!$B$2,BDEQ!$AH:$AH,$I82)*BDEQ!$C$2*$J82*$K82)</f>
        <v>1058711636829.3613</v>
      </c>
      <c r="X82" s="99">
        <f>IF(ISBLANK(Calculations!X82),"",Calculations!X82 + ('IRA Buildings Changes'!$C$39/($AB$81-$R$81)*(X81-$R$81)))-(SUMIFS(BDEQ!J:J,BDEQ!$AG:$AG,About!$B$2,BDEQ!$AH:$AH,$I82)*BDEQ!$C$2*$J82*$K82)</f>
        <v>1106547717537.521</v>
      </c>
      <c r="Y82" s="99">
        <f>IF(ISBLANK(Calculations!Y82),"",Calculations!Y82 + ('IRA Buildings Changes'!$C$39/($AB$81-$R$81)*(Y81-$R$81)))-(SUMIFS(BDEQ!K:K,BDEQ!$AG:$AG,About!$B$2,BDEQ!$AH:$AH,$I82)*BDEQ!$C$2*$J82*$K82)</f>
        <v>1156552653288.6384</v>
      </c>
      <c r="Z82" s="99">
        <f>IF(ISBLANK(Calculations!Z82),"",Calculations!Z82 + ('IRA Buildings Changes'!$C$39/($AB$81-$R$81)*(Z81-$R$81)))-(SUMIFS(BDEQ!L:L,BDEQ!$AG:$AG,About!$B$2,BDEQ!$AH:$AH,$I82)*BDEQ!$C$2*$J82*$K82)</f>
        <v>1208361415756.0286</v>
      </c>
      <c r="AA82" s="99">
        <f>IF(ISBLANK(Calculations!AA82),"",Calculations!AA82 + ('IRA Buildings Changes'!$C$39/($AB$81-$R$81)*(AA81-$R$81)))-(SUMIFS(BDEQ!M:M,BDEQ!$AG:$AG,About!$B$2,BDEQ!$AH:$AH,$I82)*BDEQ!$C$2*$J82*$K82)</f>
        <v>1261596746505.0237</v>
      </c>
      <c r="AB82" s="98">
        <f>IF(ISBLANK(Calculations!AB82),"",Calculations!AB82 + 'IRA Buildings Changes'!C39)-(SUMIFS(BDEQ!N:N,BDEQ!$AG:$AG,About!$B$2,BDEQ!$AH:$AH,$I82)*BDEQ!$C$2*$J82*$K82)</f>
        <v>1315918293186.26</v>
      </c>
      <c r="AC82" s="99">
        <f>IF(ISBLANK(Calculations!AC82),"",Calculations!AC82  + 'IRA Buildings Changes'!$C$39)-(SUMIFS(BDEQ!O:O,BDEQ!$AG:$AG,About!$B$2,BDEQ!$AH:$AH,$I82)*BDEQ!$C$2*$J82*$K82)</f>
        <v>1314245693825.8887</v>
      </c>
      <c r="AD82" s="99">
        <f>IF(ISBLANK(Calculations!AD82),"",Calculations!AD82  + 'IRA Buildings Changes'!$C$39)-(SUMIFS(BDEQ!P:P,BDEQ!$AG:$AG,About!$B$2,BDEQ!$AH:$AH,$I82)*BDEQ!$C$2*$J82*$K82)</f>
        <v>1313101352824.8728</v>
      </c>
      <c r="AE82" s="99">
        <f>IF(ISBLANK(Calculations!AE82),"",Calculations!AE82  + 'IRA Buildings Changes'!$C$39)-(SUMIFS(BDEQ!Q:Q,BDEQ!$AG:$AG,About!$B$2,BDEQ!$AH:$AH,$I82)*BDEQ!$C$2*$J82*$K82)</f>
        <v>1312351018338.2495</v>
      </c>
      <c r="AF82" s="99">
        <f>IF(ISBLANK(Calculations!AF82),"",Calculations!AF82  + 'IRA Buildings Changes'!$C$39)-(SUMIFS(BDEQ!R:R,BDEQ!$AG:$AG,About!$B$2,BDEQ!$AH:$AH,$I82)*BDEQ!$C$2*$J82*$K82)</f>
        <v>1311874532297.1931</v>
      </c>
      <c r="AG82" s="99">
        <f>IF(ISBLANK(Calculations!AG82),"",Calculations!AG82  + 'IRA Buildings Changes'!$C$39)-(SUMIFS(BDEQ!S:S,BDEQ!$AG:$AG,About!$B$2,BDEQ!$AH:$AH,$I82)*BDEQ!$C$2*$J82*$K82)</f>
        <v>1311632180046.426</v>
      </c>
      <c r="AH82" s="99">
        <f>IF(ISBLANK(Calculations!AH82),"",Calculations!AH82  + 'IRA Buildings Changes'!$C$39)-(SUMIFS(BDEQ!T:T,BDEQ!$AG:$AG,About!$B$2,BDEQ!$AH:$AH,$I82)*BDEQ!$C$2*$J82*$K82)</f>
        <v>1311576671855.4397</v>
      </c>
      <c r="AI82" s="99">
        <f>IF(ISBLANK(Calculations!AI82),"",Calculations!AI82  + 'IRA Buildings Changes'!$C$39)-(SUMIFS(BDEQ!U:U,BDEQ!$AG:$AG,About!$B$2,BDEQ!$AH:$AH,$I82)*BDEQ!$C$2*$J82*$K82)</f>
        <v>1311656475592.5195</v>
      </c>
      <c r="AJ82" s="99">
        <f>IF(ISBLANK(Calculations!AJ82),"",Calculations!AJ82  + 'IRA Buildings Changes'!$C$39)-(SUMIFS(BDEQ!V:V,BDEQ!$AG:$AG,About!$B$2,BDEQ!$AH:$AH,$I82)*BDEQ!$C$2*$J82*$K82)</f>
        <v>1311859548024.7793</v>
      </c>
      <c r="AK82" s="99">
        <f>IF(ISBLANK(Calculations!AK82),"",Calculations!AK82  + 'IRA Buildings Changes'!$C$39)-(SUMIFS(BDEQ!W:W,BDEQ!$AG:$AG,About!$B$2,BDEQ!$AH:$AH,$I82)*BDEQ!$C$2*$J82*$K82)</f>
        <v>1312245732023.7041</v>
      </c>
      <c r="AL82" s="99">
        <f>IF(ISBLANK(Calculations!AL82),"",Calculations!AL82  + 'IRA Buildings Changes'!$C$39)-(SUMIFS(BDEQ!X:X,BDEQ!$AG:$AG,About!$B$2,BDEQ!$AH:$AH,$I82)*BDEQ!$C$2*$J82*$K82)</f>
        <v>1312698577777.3867</v>
      </c>
      <c r="AM82" s="99">
        <f>IF(ISBLANK(Calculations!AM82),"",Calculations!AM82  + 'IRA Buildings Changes'!$C$39)-(SUMIFS(BDEQ!Y:Y,BDEQ!$AG:$AG,About!$B$2,BDEQ!$AH:$AH,$I82)*BDEQ!$C$2*$J82*$K82)</f>
        <v>1313225657200.1592</v>
      </c>
      <c r="AN82" s="99">
        <f>IF(ISBLANK(Calculations!AN82),"",Calculations!AN82  + 'IRA Buildings Changes'!$C$39)-(SUMIFS(BDEQ!Z:Z,BDEQ!$AG:$AG,About!$B$2,BDEQ!$AH:$AH,$I82)*BDEQ!$C$2*$J82*$K82)</f>
        <v>1313837660237.179</v>
      </c>
      <c r="AO82" s="99">
        <f>IF(ISBLANK(Calculations!AO82),"",Calculations!AO82  + 'IRA Buildings Changes'!$C$39)-(SUMIFS(BDEQ!AA:AA,BDEQ!$AG:$AG,About!$B$2,BDEQ!$AH:$AH,$I82)*BDEQ!$C$2*$J82*$K82)</f>
        <v>1314492900716.1484</v>
      </c>
      <c r="AP82" s="99">
        <f>IF(ISBLANK(Calculations!AP82),"",Calculations!AP82  + 'IRA Buildings Changes'!$C$39)-(SUMIFS(BDEQ!AB:AB,BDEQ!$AG:$AG,About!$B$2,BDEQ!$AH:$AH,$I82)*BDEQ!$C$2*$J82*$K82)</f>
        <v>1315187654351.3606</v>
      </c>
      <c r="AQ82" s="99">
        <f>IF(ISBLANK(Calculations!AQ82),"",Calculations!AQ82  + 'IRA Buildings Changes'!$C$39)-(SUMIFS(BDEQ!AC:AC,BDEQ!$AG:$AG,About!$B$2,BDEQ!$AH:$AH,$I82)*BDEQ!$C$2*$J82*$K82)</f>
        <v>1315947063546.5398</v>
      </c>
      <c r="AR82" s="99">
        <f>IF(ISBLANK(Calculations!AR82),"",Calculations!AR82  + 'IRA Buildings Changes'!$C$39)-(SUMIFS(BDEQ!AD:AD,BDEQ!$AG:$AG,About!$B$2,BDEQ!$AH:$AH,$I82)*BDEQ!$C$2*$J82*$K82)</f>
        <v>1316723973651.1599</v>
      </c>
      <c r="AS82" s="99">
        <f>IF(ISBLANK(Calculations!AS82),"",Calculations!AS82  + 'IRA Buildings Changes'!$C$39)-(SUMIFS(BDEQ!AE:AE,BDEQ!$AG:$AG,About!$B$2,BDEQ!$AH:$AH,$I82)*BDEQ!$C$2*$J82*$K82)</f>
        <v>1317531569744.2476</v>
      </c>
      <c r="AT82" s="99">
        <f>IF(ISBLANK(Calculations!AT82),"",Calculations!AT82  + 'IRA Buildings Changes'!$C$39)-(SUMIFS(BDEQ!AF:AF,BDEQ!$AG:$AG,About!$B$2,BDEQ!$AH:$AH,$I82)*BDEQ!$C$2*$J82*$K82)</f>
        <v>1318390975204.9851</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0.26994642886275022</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0.26994642886275022</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0.26994642886275022</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0.26994642886275022</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0.26994642886275022</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0.26994642886275022</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0.26994642886275022</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0.26994642886275022</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0.26994642886275022</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5.219978072265799E-2</v>
      </c>
      <c r="K95">
        <f>IF(ISBLANK(Calculations!K95),"",Calculations!K95)</f>
        <v>0.26994642886275022</v>
      </c>
      <c r="L95" t="str">
        <f>IF(ISBLANK(Calculations!L95),"",Calculations!L95)</f>
        <v>RESIDENTIAL</v>
      </c>
      <c r="M95" t="str">
        <f>IF(ISBLANK(Calculations!M95),"",Calculations!M95)</f>
        <v>lighting</v>
      </c>
      <c r="N95" t="str">
        <f>IF(ISBLANK(Calculations!N95),"",Calculations!N95)</f>
        <v>electricity</v>
      </c>
      <c r="O95">
        <f t="shared" si="1"/>
        <v>504269766994.27063</v>
      </c>
      <c r="P95">
        <f>IF(ISBLANK(Calculations!P95),"",Calculations!P95)-(SUMIFS(BDEQ!B:B,BDEQ!$AG:$AG,About!$B$2,BDEQ!$AH:$AH,$I95)*BDEQ!$C$2*$J95*$K95)</f>
        <v>504269766994.27063</v>
      </c>
      <c r="Q95">
        <f>IF(ISBLANK(Calculations!Q95),"",Calculations!Q95)-(SUMIFS(BDEQ!C:C,BDEQ!$AG:$AG,About!$B$2,BDEQ!$AH:$AH,$I95)*BDEQ!$C$2*$J95*$K95)</f>
        <v>504269766994.27063</v>
      </c>
      <c r="R95">
        <f>IF(ISBLANK(Calculations!R95),"",Calculations!R95)-(SUMIFS(BDEQ!D:D,BDEQ!$AG:$AG,About!$B$2,BDEQ!$AH:$AH,$I95)*BDEQ!$C$2*$J95*$K95)</f>
        <v>500448269678.48608</v>
      </c>
      <c r="S95">
        <f>IF(ISBLANK(Calculations!S95),"",Calculations!S95)-(SUMIFS(BDEQ!E:E,BDEQ!$AG:$AG,About!$B$2,BDEQ!$AH:$AH,$I95)*BDEQ!$C$2*$J95*$K95)</f>
        <v>496745520801.57874</v>
      </c>
      <c r="T95">
        <f>IF(ISBLANK(Calculations!T95),"",Calculations!T95)-(SUMIFS(BDEQ!F:F,BDEQ!$AG:$AG,About!$B$2,BDEQ!$AH:$AH,$I95)*BDEQ!$C$2*$J95*$K95)</f>
        <v>493626933233.2373</v>
      </c>
      <c r="U95">
        <f>IF(ISBLANK(Calculations!U95),"",Calculations!U95)-(SUMIFS(BDEQ!G:G,BDEQ!$AG:$AG,About!$B$2,BDEQ!$AH:$AH,$I95)*BDEQ!$C$2*$J95*$K95)</f>
        <v>491878356510.30817</v>
      </c>
      <c r="V95">
        <f>IF(ISBLANK(Calculations!V95),"",Calculations!V95)-(SUMIFS(BDEQ!H:H,BDEQ!$AG:$AG,About!$B$2,BDEQ!$AH:$AH,$I95)*BDEQ!$C$2*$J95*$K95)</f>
        <v>491672581157.80499</v>
      </c>
      <c r="W95">
        <f>IF(ISBLANK(Calculations!W95),"",Calculations!W95)-(SUMIFS(BDEQ!I:I,BDEQ!$AG:$AG,About!$B$2,BDEQ!$AH:$AH,$I95)*BDEQ!$C$2*$J95*$K95)</f>
        <v>491987238532.08655</v>
      </c>
      <c r="X95">
        <f>IF(ISBLANK(Calculations!X95),"",Calculations!X95)-(SUMIFS(BDEQ!J:J,BDEQ!$AG:$AG,About!$B$2,BDEQ!$AH:$AH,$I95)*BDEQ!$C$2*$J95*$K95)</f>
        <v>492336068265.4071</v>
      </c>
      <c r="Y95">
        <f>IF(ISBLANK(Calculations!Y95),"",Calculations!Y95)-(SUMIFS(BDEQ!K:K,BDEQ!$AG:$AG,About!$B$2,BDEQ!$AH:$AH,$I95)*BDEQ!$C$2*$J95*$K95)</f>
        <v>492738514290.39227</v>
      </c>
      <c r="Z95">
        <f>IF(ISBLANK(Calculations!Z95),"",Calculations!Z95)-(SUMIFS(BDEQ!L:L,BDEQ!$AG:$AG,About!$B$2,BDEQ!$AH:$AH,$I95)*BDEQ!$C$2*$J95*$K95)</f>
        <v>493470297943.57117</v>
      </c>
      <c r="AA95">
        <f>IF(ISBLANK(Calculations!AA95),"",Calculations!AA95)-(SUMIFS(BDEQ!M:M,BDEQ!$AG:$AG,About!$B$2,BDEQ!$AH:$AH,$I95)*BDEQ!$C$2*$J95*$K95)</f>
        <v>494913212858.12701</v>
      </c>
      <c r="AB95">
        <f>IF(ISBLANK(Calculations!AB95),"",Calculations!AB95)-(SUMIFS(BDEQ!N:N,BDEQ!$AG:$AG,About!$B$2,BDEQ!$AH:$AH,$I95)*BDEQ!$C$2*$J95*$K95)</f>
        <v>497020791733.76697</v>
      </c>
      <c r="AC95">
        <f>IF(ISBLANK(Calculations!AC95),"",Calculations!AC95)-(SUMIFS(BDEQ!O:O,BDEQ!$AG:$AG,About!$B$2,BDEQ!$AH:$AH,$I95)*BDEQ!$C$2*$J95*$K95)</f>
        <v>499563040930.90485</v>
      </c>
      <c r="AD95">
        <f>IF(ISBLANK(Calculations!AD95),"",Calculations!AD95)-(SUMIFS(BDEQ!P:P,BDEQ!$AG:$AG,About!$B$2,BDEQ!$AH:$AH,$I95)*BDEQ!$C$2*$J95*$K95)</f>
        <v>502372365357.72992</v>
      </c>
      <c r="AE95">
        <f>IF(ISBLANK(Calculations!AE95),"",Calculations!AE95)-(SUMIFS(BDEQ!Q:Q,BDEQ!$AG:$AG,About!$B$2,BDEQ!$AH:$AH,$I95)*BDEQ!$C$2*$J95*$K95)</f>
        <v>504909231354.93683</v>
      </c>
      <c r="AF95">
        <f>IF(ISBLANK(Calculations!AF95),"",Calculations!AF95)-(SUMIFS(BDEQ!R:R,BDEQ!$AG:$AG,About!$B$2,BDEQ!$AH:$AH,$I95)*BDEQ!$C$2*$J95*$K95)</f>
        <v>506529809482.98145</v>
      </c>
      <c r="AG95">
        <f>IF(ISBLANK(Calculations!AG95),"",Calculations!AG95)-(SUMIFS(BDEQ!S:S,BDEQ!$AG:$AG,About!$B$2,BDEQ!$AH:$AH,$I95)*BDEQ!$C$2*$J95*$K95)</f>
        <v>507881458921.06726</v>
      </c>
      <c r="AH95">
        <f>IF(ISBLANK(Calculations!AH95),"",Calculations!AH95)-(SUMIFS(BDEQ!T:T,BDEQ!$AG:$AG,About!$B$2,BDEQ!$AH:$AH,$I95)*BDEQ!$C$2*$J95*$K95)</f>
        <v>509069583520.16602</v>
      </c>
      <c r="AI95">
        <f>IF(ISBLANK(Calculations!AI95),"",Calculations!AI95)-(SUMIFS(BDEQ!U:U,BDEQ!$AG:$AG,About!$B$2,BDEQ!$AH:$AH,$I95)*BDEQ!$C$2*$J95*$K95)</f>
        <v>510137980790.13068</v>
      </c>
      <c r="AJ95">
        <f>IF(ISBLANK(Calculations!AJ95),"",Calculations!AJ95)-(SUMIFS(BDEQ!V:V,BDEQ!$AG:$AG,About!$B$2,BDEQ!$AH:$AH,$I95)*BDEQ!$C$2*$J95*$K95)</f>
        <v>511124687660.90704</v>
      </c>
      <c r="AK95">
        <f>IF(ISBLANK(Calculations!AK95),"",Calculations!AK95)-(SUMIFS(BDEQ!W:W,BDEQ!$AG:$AG,About!$B$2,BDEQ!$AH:$AH,$I95)*BDEQ!$C$2*$J95*$K95)</f>
        <v>510022510930.24756</v>
      </c>
      <c r="AL95">
        <f>IF(ISBLANK(Calculations!AL95),"",Calculations!AL95)-(SUMIFS(BDEQ!X:X,BDEQ!$AG:$AG,About!$B$2,BDEQ!$AH:$AH,$I95)*BDEQ!$C$2*$J95*$K95)</f>
        <v>509030649106.90192</v>
      </c>
      <c r="AM95">
        <f>IF(ISBLANK(Calculations!AM95),"",Calculations!AM95)-(SUMIFS(BDEQ!Y:Y,BDEQ!$AG:$AG,About!$B$2,BDEQ!$AH:$AH,$I95)*BDEQ!$C$2*$J95*$K95)</f>
        <v>508198437127.01813</v>
      </c>
      <c r="AN95">
        <f>IF(ISBLANK(Calculations!AN95),"",Calculations!AN95)-(SUMIFS(BDEQ!Z:Z,BDEQ!$AG:$AG,About!$B$2,BDEQ!$AH:$AH,$I95)*BDEQ!$C$2*$J95*$K95)</f>
        <v>507572285682.93103</v>
      </c>
      <c r="AO95">
        <f>IF(ISBLANK(Calculations!AO95),"",Calculations!AO95)-(SUMIFS(BDEQ!AA:AA,BDEQ!$AG:$AG,About!$B$2,BDEQ!$AH:$AH,$I95)*BDEQ!$C$2*$J95*$K95)</f>
        <v>507127757436.65106</v>
      </c>
      <c r="AP95">
        <f>IF(ISBLANK(Calculations!AP95),"",Calculations!AP95)-(SUMIFS(BDEQ!AB:AB,BDEQ!$AG:$AG,About!$B$2,BDEQ!$AH:$AH,$I95)*BDEQ!$C$2*$J95*$K95)</f>
        <v>506847354525.70007</v>
      </c>
      <c r="AQ95">
        <f>IF(ISBLANK(Calculations!AQ95),"",Calculations!AQ95)-(SUMIFS(BDEQ!AC:AC,BDEQ!$AG:$AG,About!$B$2,BDEQ!$AH:$AH,$I95)*BDEQ!$C$2*$J95*$K95)</f>
        <v>506717848786.99524</v>
      </c>
      <c r="AR95">
        <f>IF(ISBLANK(Calculations!AR95),"",Calculations!AR95)-(SUMIFS(BDEQ!AD:AD,BDEQ!$AG:$AG,About!$B$2,BDEQ!$AH:$AH,$I95)*BDEQ!$C$2*$J95*$K95)</f>
        <v>506683657876.19348</v>
      </c>
      <c r="AS95">
        <f>IF(ISBLANK(Calculations!AS95),"",Calculations!AS95)-(SUMIFS(BDEQ!AE:AE,BDEQ!$AG:$AG,About!$B$2,BDEQ!$AH:$AH,$I95)*BDEQ!$C$2*$J95*$K95)</f>
        <v>506737649161.73895</v>
      </c>
      <c r="AT95">
        <f>IF(ISBLANK(Calculations!AT95),"",Calculations!AT95)-(SUMIFS(BDEQ!AF:AF,BDEQ!$AG:$AG,About!$B$2,BDEQ!$AH:$AH,$I95)*BDEQ!$C$2*$J95*$K95)</f>
        <v>506886216094.75201</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0.26994642886275022</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0.26994642886275022</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0.26994642886275022</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0.26994642886275022</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0.26994642886275022</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0.26994642886275022</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0.26994642886275022</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0.26994642886275022</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0.26994642886275022</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0.27426180702237302</v>
      </c>
      <c r="K108">
        <f>IF(ISBLANK(Calculations!K108),"",Calculations!K108)</f>
        <v>0.26994642886275022</v>
      </c>
      <c r="L108" t="str">
        <f>IF(ISBLANK(Calculations!L108),"",Calculations!L108)</f>
        <v>RESIDENTIAL</v>
      </c>
      <c r="M108" t="str">
        <f>IF(ISBLANK(Calculations!M108),"",Calculations!M108)</f>
        <v>appl</v>
      </c>
      <c r="N108" t="str">
        <f>IF(ISBLANK(Calculations!N108),"",Calculations!N108)</f>
        <v>electricity</v>
      </c>
      <c r="O108">
        <f t="shared" si="1"/>
        <v>2649473534331.6855</v>
      </c>
      <c r="P108">
        <f>IF(ISBLANK(Calculations!P108),"",Calculations!P108)-(SUMIFS(BDEQ!B:B,BDEQ!$AG:$AG,About!$B$2,BDEQ!$AH:$AH,$I108)*BDEQ!$C$2*$J108*$K108)</f>
        <v>2649473534331.6855</v>
      </c>
      <c r="Q108">
        <f>IF(ISBLANK(Calculations!Q108),"",Calculations!Q108)-(SUMIFS(BDEQ!C:C,BDEQ!$AG:$AG,About!$B$2,BDEQ!$AH:$AH,$I108)*BDEQ!$C$2*$J108*$K108)</f>
        <v>2649473534331.6855</v>
      </c>
      <c r="R108">
        <f>IF(ISBLANK(Calculations!R108),"",Calculations!R108)-(SUMIFS(BDEQ!D:D,BDEQ!$AG:$AG,About!$B$2,BDEQ!$AH:$AH,$I108)*BDEQ!$C$2*$J108*$K108)</f>
        <v>2631899780786.0332</v>
      </c>
      <c r="S108">
        <f>IF(ISBLANK(Calculations!S108),"",Calculations!S108)-(SUMIFS(BDEQ!E:E,BDEQ!$AG:$AG,About!$B$2,BDEQ!$AH:$AH,$I108)*BDEQ!$C$2*$J108*$K108)</f>
        <v>2614332384884.8149</v>
      </c>
      <c r="T108">
        <f>IF(ISBLANK(Calculations!T108),"",Calculations!T108)-(SUMIFS(BDEQ!F:F,BDEQ!$AG:$AG,About!$B$2,BDEQ!$AH:$AH,$I108)*BDEQ!$C$2*$J108*$K108)</f>
        <v>2597606292178.3604</v>
      </c>
      <c r="U108">
        <f>IF(ISBLANK(Calculations!U108),"",Calculations!U108)-(SUMIFS(BDEQ!G:G,BDEQ!$AG:$AG,About!$B$2,BDEQ!$AH:$AH,$I108)*BDEQ!$C$2*$J108*$K108)</f>
        <v>2582655324470.5913</v>
      </c>
      <c r="V108">
        <f>IF(ISBLANK(Calculations!V108),"",Calculations!V108)-(SUMIFS(BDEQ!H:H,BDEQ!$AG:$AG,About!$B$2,BDEQ!$AH:$AH,$I108)*BDEQ!$C$2*$J108*$K108)</f>
        <v>2570445388194.9077</v>
      </c>
      <c r="W108">
        <f>IF(ISBLANK(Calculations!W108),"",Calculations!W108)-(SUMIFS(BDEQ!I:I,BDEQ!$AG:$AG,About!$B$2,BDEQ!$AH:$AH,$I108)*BDEQ!$C$2*$J108*$K108)</f>
        <v>2561222992800.7915</v>
      </c>
      <c r="X108">
        <f>IF(ISBLANK(Calculations!X108),"",Calculations!X108)-(SUMIFS(BDEQ!J:J,BDEQ!$AG:$AG,About!$B$2,BDEQ!$AH:$AH,$I108)*BDEQ!$C$2*$J108*$K108)</f>
        <v>2554850726930.9131</v>
      </c>
      <c r="Y108">
        <f>IF(ISBLANK(Calculations!Y108),"",Calculations!Y108)-(SUMIFS(BDEQ!K:K,BDEQ!$AG:$AG,About!$B$2,BDEQ!$AH:$AH,$I108)*BDEQ!$C$2*$J108*$K108)</f>
        <v>2550885367826.2388</v>
      </c>
      <c r="Z108">
        <f>IF(ISBLANK(Calculations!Z108),"",Calculations!Z108)-(SUMIFS(BDEQ!L:L,BDEQ!$AG:$AG,About!$B$2,BDEQ!$AH:$AH,$I108)*BDEQ!$C$2*$J108*$K108)</f>
        <v>2549886653073.7773</v>
      </c>
      <c r="AA108">
        <f>IF(ISBLANK(Calculations!AA108),"",Calculations!AA108)-(SUMIFS(BDEQ!M:M,BDEQ!$AG:$AG,About!$B$2,BDEQ!$AH:$AH,$I108)*BDEQ!$C$2*$J108*$K108)</f>
        <v>2552081821899.6216</v>
      </c>
      <c r="AB108">
        <f>IF(ISBLANK(Calculations!AB108),"",Calculations!AB108)-(SUMIFS(BDEQ!N:N,BDEQ!$AG:$AG,About!$B$2,BDEQ!$AH:$AH,$I108)*BDEQ!$C$2*$J108*$K108)</f>
        <v>2556862666896.6431</v>
      </c>
      <c r="AC108">
        <f>IF(ISBLANK(Calculations!AC108),"",Calculations!AC108)-(SUMIFS(BDEQ!O:O,BDEQ!$AG:$AG,About!$B$2,BDEQ!$AH:$AH,$I108)*BDEQ!$C$2*$J108*$K108)</f>
        <v>2563619620705.5659</v>
      </c>
      <c r="AD108">
        <f>IF(ISBLANK(Calculations!AD108),"",Calculations!AD108)-(SUMIFS(BDEQ!P:P,BDEQ!$AG:$AG,About!$B$2,BDEQ!$AH:$AH,$I108)*BDEQ!$C$2*$J108*$K108)</f>
        <v>2572597201335.0684</v>
      </c>
      <c r="AE108">
        <f>IF(ISBLANK(Calculations!AE108),"",Calculations!AE108)-(SUMIFS(BDEQ!Q:Q,BDEQ!$AG:$AG,About!$B$2,BDEQ!$AH:$AH,$I108)*BDEQ!$C$2*$J108*$K108)</f>
        <v>2583529202037.959</v>
      </c>
      <c r="AF108">
        <f>IF(ISBLANK(Calculations!AF108),"",Calculations!AF108)-(SUMIFS(BDEQ!R:R,BDEQ!$AG:$AG,About!$B$2,BDEQ!$AH:$AH,$I108)*BDEQ!$C$2*$J108*$K108)</f>
        <v>2595885277799.7451</v>
      </c>
      <c r="AG108">
        <f>IF(ISBLANK(Calculations!AG108),"",Calculations!AG108)-(SUMIFS(BDEQ!S:S,BDEQ!$AG:$AG,About!$B$2,BDEQ!$AH:$AH,$I108)*BDEQ!$C$2*$J108*$K108)</f>
        <v>2609035469344.0376</v>
      </c>
      <c r="AH108">
        <f>IF(ISBLANK(Calculations!AH108),"",Calculations!AH108)-(SUMIFS(BDEQ!T:T,BDEQ!$AG:$AG,About!$B$2,BDEQ!$AH:$AH,$I108)*BDEQ!$C$2*$J108*$K108)</f>
        <v>2622731482266.7432</v>
      </c>
      <c r="AI108">
        <f>IF(ISBLANK(Calculations!AI108),"",Calculations!AI108)-(SUMIFS(BDEQ!U:U,BDEQ!$AG:$AG,About!$B$2,BDEQ!$AH:$AH,$I108)*BDEQ!$C$2*$J108*$K108)</f>
        <v>2636725112745.2207</v>
      </c>
      <c r="AJ108">
        <f>IF(ISBLANK(Calculations!AJ108),"",Calculations!AJ108)-(SUMIFS(BDEQ!V:V,BDEQ!$AG:$AG,About!$B$2,BDEQ!$AH:$AH,$I108)*BDEQ!$C$2*$J108*$K108)</f>
        <v>2650929558820.5327</v>
      </c>
      <c r="AK108">
        <f>IF(ISBLANK(Calculations!AK108),"",Calculations!AK108)-(SUMIFS(BDEQ!W:W,BDEQ!$AG:$AG,About!$B$2,BDEQ!$AH:$AH,$I108)*BDEQ!$C$2*$J108*$K108)</f>
        <v>2654268923257.8252</v>
      </c>
      <c r="AL108">
        <f>IF(ISBLANK(Calculations!AL108),"",Calculations!AL108)-(SUMIFS(BDEQ!X:X,BDEQ!$AG:$AG,About!$B$2,BDEQ!$AH:$AH,$I108)*BDEQ!$C$2*$J108*$K108)</f>
        <v>2657666223075.7002</v>
      </c>
      <c r="AM108">
        <f>IF(ISBLANK(Calculations!AM108),"",Calculations!AM108)-(SUMIFS(BDEQ!Y:Y,BDEQ!$AG:$AG,About!$B$2,BDEQ!$AH:$AH,$I108)*BDEQ!$C$2*$J108*$K108)</f>
        <v>2661114324903.1069</v>
      </c>
      <c r="AN108">
        <f>IF(ISBLANK(Calculations!AN108),"",Calculations!AN108)-(SUMIFS(BDEQ!Z:Z,BDEQ!$AG:$AG,About!$B$2,BDEQ!$AH:$AH,$I108)*BDEQ!$C$2*$J108*$K108)</f>
        <v>2664676910756.0835</v>
      </c>
      <c r="AO108">
        <f>IF(ISBLANK(Calculations!AO108),"",Calculations!AO108)-(SUMIFS(BDEQ!AA:AA,BDEQ!$AG:$AG,About!$B$2,BDEQ!$AH:$AH,$I108)*BDEQ!$C$2*$J108*$K108)</f>
        <v>2668267286678.6738</v>
      </c>
      <c r="AP108">
        <f>IF(ISBLANK(Calculations!AP108),"",Calculations!AP108)-(SUMIFS(BDEQ!AB:AB,BDEQ!$AG:$AG,About!$B$2,BDEQ!$AH:$AH,$I108)*BDEQ!$C$2*$J108*$K108)</f>
        <v>2671906566547.9019</v>
      </c>
      <c r="AQ108">
        <f>IF(ISBLANK(Calculations!AQ108),"",Calculations!AQ108)-(SUMIFS(BDEQ!AC:AC,BDEQ!$AG:$AG,About!$B$2,BDEQ!$AH:$AH,$I108)*BDEQ!$C$2*$J108*$K108)</f>
        <v>2675685690914.8223</v>
      </c>
      <c r="AR108">
        <f>IF(ISBLANK(Calculations!AR108),"",Calculations!AR108)-(SUMIFS(BDEQ!AD:AD,BDEQ!$AG:$AG,About!$B$2,BDEQ!$AH:$AH,$I108)*BDEQ!$C$2*$J108*$K108)</f>
        <v>2679496651767.4189</v>
      </c>
      <c r="AS108">
        <f>IF(ISBLANK(Calculations!AS108),"",Calculations!AS108)-(SUMIFS(BDEQ!AE:AE,BDEQ!$AG:$AG,About!$B$2,BDEQ!$AH:$AH,$I108)*BDEQ!$C$2*$J108*$K108)</f>
        <v>2683391762811.4395</v>
      </c>
      <c r="AT108">
        <f>IF(ISBLANK(Calculations!AT108),"",Calculations!AT108)-(SUMIFS(BDEQ!AF:AF,BDEQ!$AG:$AG,About!$B$2,BDEQ!$AH:$AH,$I108)*BDEQ!$C$2*$J108*$K108)</f>
        <v>2687441254778.8955</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0.26994642886275022</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0.28633175976026742</v>
      </c>
      <c r="K110">
        <f>IF(ISBLANK(Calculations!K110),"",Calculations!K110)</f>
        <v>0.26994642886275022</v>
      </c>
      <c r="L110" t="str">
        <f>IF(ISBLANK(Calculations!L110),"",Calculations!L110)</f>
        <v>RESIDENTIAL</v>
      </c>
      <c r="M110" t="str">
        <f>IF(ISBLANK(Calculations!M110),"",Calculations!M110)</f>
        <v>appl</v>
      </c>
      <c r="N110" t="str">
        <f>IF(ISBLANK(Calculations!N110),"",Calculations!N110)</f>
        <v>natural gas</v>
      </c>
      <c r="O110">
        <f t="shared" si="1"/>
        <v>2988581635607.7876</v>
      </c>
      <c r="P110">
        <f>IF(ISBLANK(Calculations!P110),"",Calculations!P110)</f>
        <v>2988581635607.7876</v>
      </c>
      <c r="Q110">
        <f>IF(ISBLANK(Calculations!Q110),"",Calculations!Q110)</f>
        <v>2988581635607.7876</v>
      </c>
      <c r="R110">
        <f>IF(ISBLANK(Calculations!R110),"",Calculations!R110)</f>
        <v>2990718846082.123</v>
      </c>
      <c r="S110">
        <f>IF(ISBLANK(Calculations!S110),"",Calculations!S110)</f>
        <v>2993574030131.0083</v>
      </c>
      <c r="T110">
        <f>IF(ISBLANK(Calculations!T110),"",Calculations!T110)</f>
        <v>2997723603610.6426</v>
      </c>
      <c r="U110">
        <f>IF(ISBLANK(Calculations!U110),"",Calculations!U110)</f>
        <v>3003804776661.5239</v>
      </c>
      <c r="V110">
        <f>IF(ISBLANK(Calculations!V110),"",Calculations!V110)</f>
        <v>3012570500318.0073</v>
      </c>
      <c r="W110">
        <f>IF(ISBLANK(Calculations!W110),"",Calculations!W110)</f>
        <v>3023635423861.4907</v>
      </c>
      <c r="X110">
        <f>IF(ISBLANK(Calculations!X110),"",Calculations!X110)</f>
        <v>3036143333895.0713</v>
      </c>
      <c r="Y110">
        <f>IF(ISBLANK(Calculations!Y110),"",Calculations!Y110)</f>
        <v>3049179877856.2549</v>
      </c>
      <c r="Z110">
        <f>IF(ISBLANK(Calculations!Z110),"",Calculations!Z110)</f>
        <v>3063156938114.3711</v>
      </c>
      <c r="AA110">
        <f>IF(ISBLANK(Calculations!AA110),"",Calculations!AA110)</f>
        <v>3077970355808.1978</v>
      </c>
      <c r="AB110">
        <f>IF(ISBLANK(Calculations!AB110),"",Calculations!AB110)</f>
        <v>3092849135649.5029</v>
      </c>
      <c r="AC110">
        <f>IF(ISBLANK(Calculations!AC110),"",Calculations!AC110)</f>
        <v>3107578840494.6582</v>
      </c>
      <c r="AD110">
        <f>IF(ISBLANK(Calculations!AD110),"",Calculations!AD110)</f>
        <v>3122979777880.894</v>
      </c>
      <c r="AE110">
        <f>IF(ISBLANK(Calculations!AE110),"",Calculations!AE110)</f>
        <v>3139154996727.9526</v>
      </c>
      <c r="AF110">
        <f>IF(ISBLANK(Calculations!AF110),"",Calculations!AF110)</f>
        <v>3155899552966.5366</v>
      </c>
      <c r="AG110">
        <f>IF(ISBLANK(Calculations!AG110),"",Calculations!AG110)</f>
        <v>3172716075600.9229</v>
      </c>
      <c r="AH110">
        <f>IF(ISBLANK(Calculations!AH110),"",Calculations!AH110)</f>
        <v>3189620332097.8857</v>
      </c>
      <c r="AI110">
        <f>IF(ISBLANK(Calculations!AI110),"",Calculations!AI110)</f>
        <v>3206502814915.7231</v>
      </c>
      <c r="AJ110">
        <f>IF(ISBLANK(Calculations!AJ110),"",Calculations!AJ110)</f>
        <v>3223311890552.127</v>
      </c>
      <c r="AK110">
        <f>IF(ISBLANK(Calculations!AK110),"",Calculations!AK110)</f>
        <v>3226283197033.8247</v>
      </c>
      <c r="AL110">
        <f>IF(ISBLANK(Calculations!AL110),"",Calculations!AL110)</f>
        <v>3229216123770.7246</v>
      </c>
      <c r="AM110">
        <f>IF(ISBLANK(Calculations!AM110),"",Calculations!AM110)</f>
        <v>3232200600651.0454</v>
      </c>
      <c r="AN110">
        <f>IF(ISBLANK(Calculations!AN110),"",Calculations!AN110)</f>
        <v>3235306847614.6704</v>
      </c>
      <c r="AO110">
        <f>IF(ISBLANK(Calculations!AO110),"",Calculations!AO110)</f>
        <v>3238573558962.7563</v>
      </c>
      <c r="AP110">
        <f>IF(ISBLANK(Calculations!AP110),"",Calculations!AP110)</f>
        <v>3242005432340.4795</v>
      </c>
      <c r="AQ110">
        <f>IF(ISBLANK(Calculations!AQ110),"",Calculations!AQ110)</f>
        <v>3245639860510.8672</v>
      </c>
      <c r="AR110">
        <f>IF(ISBLANK(Calculations!AR110),"",Calculations!AR110)</f>
        <v>3249457630330.0366</v>
      </c>
      <c r="AS110">
        <f>IF(ISBLANK(Calculations!AS110),"",Calculations!AS110)</f>
        <v>3253477256993.98</v>
      </c>
      <c r="AT110">
        <f>IF(ISBLANK(Calculations!AT110),"",Calculations!AT110)</f>
        <v>3257703330786.814</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3.3125669014260821E-3</v>
      </c>
      <c r="K111">
        <f>IF(ISBLANK(Calculations!K111),"",Calculations!K111)</f>
        <v>0.26994642886275022</v>
      </c>
      <c r="L111" t="str">
        <f>IF(ISBLANK(Calculations!L111),"",Calculations!L111)</f>
        <v>RESIDENTIAL</v>
      </c>
      <c r="M111" t="str">
        <f>IF(ISBLANK(Calculations!M111),"",Calculations!M111)</f>
        <v>appl</v>
      </c>
      <c r="N111" t="str">
        <f>IF(ISBLANK(Calculations!N111),"",Calculations!N111)</f>
        <v>petroleum diesel</v>
      </c>
      <c r="O111">
        <f t="shared" si="1"/>
        <v>84056266.908438176</v>
      </c>
      <c r="P111">
        <f>IF(ISBLANK(Calculations!P111),"",Calculations!P111)</f>
        <v>84056266.908438176</v>
      </c>
      <c r="Q111">
        <f>IF(ISBLANK(Calculations!Q111),"",Calculations!Q111)</f>
        <v>84056266.908438176</v>
      </c>
      <c r="R111">
        <f>IF(ISBLANK(Calculations!R111),"",Calculations!R111)</f>
        <v>80576044.561210468</v>
      </c>
      <c r="S111">
        <f>IF(ISBLANK(Calculations!S111),"",Calculations!S111)</f>
        <v>76306765.054808259</v>
      </c>
      <c r="T111">
        <f>IF(ISBLANK(Calculations!T111),"",Calculations!T111)</f>
        <v>71642042.883479267</v>
      </c>
      <c r="U111">
        <f>IF(ISBLANK(Calculations!U111),"",Calculations!U111)</f>
        <v>66990565.78260269</v>
      </c>
      <c r="V111">
        <f>IF(ISBLANK(Calculations!V111),"",Calculations!V111)</f>
        <v>62721446.134742655</v>
      </c>
      <c r="W111">
        <f>IF(ISBLANK(Calculations!W111),"",Calculations!W111)</f>
        <v>59080386.334550455</v>
      </c>
      <c r="X111">
        <f>IF(ISBLANK(Calculations!X111),"",Calculations!X111)</f>
        <v>56187917.201094791</v>
      </c>
      <c r="Y111">
        <f>IF(ISBLANK(Calculations!Y111),"",Calculations!Y111)</f>
        <v>54050959.898963958</v>
      </c>
      <c r="Z111">
        <f>IF(ISBLANK(Calculations!Z111),"",Calculations!Z111)</f>
        <v>52614176.081894733</v>
      </c>
      <c r="AA111">
        <f>IF(ISBLANK(Calculations!AA111),"",Calculations!AA111)</f>
        <v>51755245.582184993</v>
      </c>
      <c r="AB111">
        <f>IF(ISBLANK(Calculations!AB111),"",Calculations!AB111)</f>
        <v>51316838.994333334</v>
      </c>
      <c r="AC111">
        <f>IF(ISBLANK(Calculations!AC111),"",Calculations!AC111)</f>
        <v>51159378.584139913</v>
      </c>
      <c r="AD111">
        <f>IF(ISBLANK(Calculations!AD111),"",Calculations!AD111)</f>
        <v>51190274.257188343</v>
      </c>
      <c r="AE111">
        <f>IF(ISBLANK(Calculations!AE111),"",Calculations!AE111)</f>
        <v>51334917.702467777</v>
      </c>
      <c r="AF111">
        <f>IF(ISBLANK(Calculations!AF111),"",Calculations!AF111)</f>
        <v>51541003.047056317</v>
      </c>
      <c r="AG111">
        <f>IF(ISBLANK(Calculations!AG111),"",Calculations!AG111)</f>
        <v>51772063.767139576</v>
      </c>
      <c r="AH111">
        <f>IF(ISBLANK(Calculations!AH111),"",Calculations!AH111)</f>
        <v>52014868.347294465</v>
      </c>
      <c r="AI111">
        <f>IF(ISBLANK(Calculations!AI111),"",Calculations!AI111)</f>
        <v>52261460.300991587</v>
      </c>
      <c r="AJ111">
        <f>IF(ISBLANK(Calculations!AJ111),"",Calculations!AJ111)</f>
        <v>52508149.60940589</v>
      </c>
      <c r="AK111">
        <f>IF(ISBLANK(Calculations!AK111),"",Calculations!AK111)</f>
        <v>52547925.375179082</v>
      </c>
      <c r="AL111">
        <f>IF(ISBLANK(Calculations!AL111),"",Calculations!AL111)</f>
        <v>52588168.947393388</v>
      </c>
      <c r="AM111">
        <f>IF(ISBLANK(Calculations!AM111),"",Calculations!AM111)</f>
        <v>52630399.329719737</v>
      </c>
      <c r="AN111">
        <f>IF(ISBLANK(Calculations!AN111),"",Calculations!AN111)</f>
        <v>52675805.552284077</v>
      </c>
      <c r="AO111">
        <f>IF(ISBLANK(Calculations!AO111),"",Calculations!AO111)</f>
        <v>52725030.185413823</v>
      </c>
      <c r="AP111">
        <f>IF(ISBLANK(Calculations!AP111),"",Calculations!AP111)</f>
        <v>52777770.477805994</v>
      </c>
      <c r="AQ111">
        <f>IF(ISBLANK(Calculations!AQ111),"",Calculations!AQ111)</f>
        <v>52834460.545217454</v>
      </c>
      <c r="AR111">
        <f>IF(ISBLANK(Calculations!AR111),"",Calculations!AR111)</f>
        <v>52894642.134008005</v>
      </c>
      <c r="AS111">
        <f>IF(ISBLANK(Calculations!AS111),"",Calculations!AS111)</f>
        <v>52958412.500900269</v>
      </c>
      <c r="AT111">
        <f>IF(ISBLANK(Calculations!AT111),"",Calculations!AT111)</f>
        <v>53025862.505746111</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0.26994642886275022</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0.26994642886275022</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0.26994642886275022</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0.26994642886275022</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0.13653479376134856</v>
      </c>
      <c r="K116">
        <f>IF(ISBLANK(Calculations!K116),"",Calculations!K116)</f>
        <v>0.26994642886275022</v>
      </c>
      <c r="L116" t="str">
        <f>IF(ISBLANK(Calculations!L116),"",Calculations!L116)</f>
        <v>RESIDENTIAL</v>
      </c>
      <c r="M116" t="str">
        <f>IF(ISBLANK(Calculations!M116),"",Calculations!M116)</f>
        <v>appl</v>
      </c>
      <c r="N116" t="str">
        <f>IF(ISBLANK(Calculations!N116),"",Calculations!N116)</f>
        <v>LPG propane or butane</v>
      </c>
      <c r="O116">
        <f t="shared" si="1"/>
        <v>228219039306.67542</v>
      </c>
      <c r="P116">
        <f>IF(ISBLANK(Calculations!P116),"",Calculations!P116)</f>
        <v>228219039306.67542</v>
      </c>
      <c r="Q116">
        <f>IF(ISBLANK(Calculations!Q116),"",Calculations!Q116)</f>
        <v>228219039306.67542</v>
      </c>
      <c r="R116">
        <f>IF(ISBLANK(Calculations!R116),"",Calculations!R116)</f>
        <v>224197167452.95184</v>
      </c>
      <c r="S116">
        <f>IF(ISBLANK(Calculations!S116),"",Calculations!S116)</f>
        <v>221185923874.10297</v>
      </c>
      <c r="T116">
        <f>IF(ISBLANK(Calculations!T116),"",Calculations!T116)</f>
        <v>219050233286.19885</v>
      </c>
      <c r="U116">
        <f>IF(ISBLANK(Calculations!U116),"",Calculations!U116)</f>
        <v>217653025358.15338</v>
      </c>
      <c r="V116">
        <f>IF(ISBLANK(Calculations!V116),"",Calculations!V116)</f>
        <v>216897292348.54568</v>
      </c>
      <c r="W116">
        <f>IF(ISBLANK(Calculations!W116),"",Calculations!W116)</f>
        <v>216638472531.49866</v>
      </c>
      <c r="X116">
        <f>IF(ISBLANK(Calculations!X116),"",Calculations!X116)</f>
        <v>216733380151.0224</v>
      </c>
      <c r="Y116">
        <f>IF(ISBLANK(Calculations!Y116),"",Calculations!Y116)</f>
        <v>217052192031.66797</v>
      </c>
      <c r="Z116">
        <f>IF(ISBLANK(Calculations!Z116),"",Calculations!Z116)</f>
        <v>217581956145.39026</v>
      </c>
      <c r="AA116">
        <f>IF(ISBLANK(Calculations!AA116),"",Calculations!AA116)</f>
        <v>218274411887.27631</v>
      </c>
      <c r="AB116">
        <f>IF(ISBLANK(Calculations!AB116),"",Calculations!AB116)</f>
        <v>219038872115.30316</v>
      </c>
      <c r="AC116">
        <f>IF(ISBLANK(Calculations!AC116),"",Calculations!AC116)</f>
        <v>219825211495.63068</v>
      </c>
      <c r="AD116">
        <f>IF(ISBLANK(Calculations!AD116),"",Calculations!AD116)</f>
        <v>220668817881.85287</v>
      </c>
      <c r="AE116">
        <f>IF(ISBLANK(Calculations!AE116),"",Calculations!AE116)</f>
        <v>221565262047.10446</v>
      </c>
      <c r="AF116">
        <f>IF(ISBLANK(Calculations!AF116),"",Calculations!AF116)</f>
        <v>222502106707.70065</v>
      </c>
      <c r="AG116">
        <f>IF(ISBLANK(Calculations!AG116),"",Calculations!AG116)</f>
        <v>223443088478.19662</v>
      </c>
      <c r="AH116">
        <f>IF(ISBLANK(Calculations!AH116),"",Calculations!AH116)</f>
        <v>224392456679.59665</v>
      </c>
      <c r="AI116">
        <f>IF(ISBLANK(Calculations!AI116),"",Calculations!AI116)</f>
        <v>225344128147.8425</v>
      </c>
      <c r="AJ116">
        <f>IF(ISBLANK(Calculations!AJ116),"",Calculations!AJ116)</f>
        <v>226295191423.46057</v>
      </c>
      <c r="AK116">
        <f>IF(ISBLANK(Calculations!AK116),"",Calculations!AK116)</f>
        <v>226571614828.74045</v>
      </c>
      <c r="AL116">
        <f>IF(ISBLANK(Calculations!AL116),"",Calculations!AL116)</f>
        <v>226840618724.621</v>
      </c>
      <c r="AM116">
        <f>IF(ISBLANK(Calculations!AM116),"",Calculations!AM116)</f>
        <v>227107581483.58914</v>
      </c>
      <c r="AN116">
        <f>IF(ISBLANK(Calculations!AN116),"",Calculations!AN116)</f>
        <v>227376948043.98563</v>
      </c>
      <c r="AO116">
        <f>IF(ISBLANK(Calculations!AO116),"",Calculations!AO116)</f>
        <v>227651435240.80832</v>
      </c>
      <c r="AP116">
        <f>IF(ISBLANK(Calculations!AP116),"",Calculations!AP116)</f>
        <v>227931755321.23096</v>
      </c>
      <c r="AQ116">
        <f>IF(ISBLANK(Calculations!AQ116),"",Calculations!AQ116)</f>
        <v>228220094684.68439</v>
      </c>
      <c r="AR116">
        <f>IF(ISBLANK(Calculations!AR116),"",Calculations!AR116)</f>
        <v>228515974883.2439</v>
      </c>
      <c r="AS116">
        <f>IF(ISBLANK(Calculations!AS116),"",Calculations!AS116)</f>
        <v>228820845264.47449</v>
      </c>
      <c r="AT116">
        <f>IF(ISBLANK(Calculations!AT116),"",Calculations!AT116)</f>
        <v>229135606907.60617</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0.26994642886275022</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0.43308979291026972</v>
      </c>
      <c r="K121">
        <f>IF(ISBLANK(Calculations!K121),"",Calculations!K121)</f>
        <v>0.26994642886275022</v>
      </c>
      <c r="L121" t="str">
        <f>IF(ISBLANK(Calculations!L121),"",Calculations!L121)</f>
        <v>RESIDENTIAL</v>
      </c>
      <c r="M121" t="str">
        <f>IF(ISBLANK(Calculations!M121),"",Calculations!M121)</f>
        <v>other</v>
      </c>
      <c r="N121" t="str">
        <f>IF(ISBLANK(Calculations!N121),"",Calculations!N121)</f>
        <v>electricity</v>
      </c>
      <c r="O121">
        <f t="shared" si="1"/>
        <v>4183812382638.2642</v>
      </c>
      <c r="P121">
        <f>IF(ISBLANK(Calculations!P121),"",Calculations!P121)-(SUMIFS(BDEQ!B:B,BDEQ!$AG:$AG,About!$B$2,BDEQ!$AH:$AH,$I121)*BDEQ!$C$2*$J121*$K121)</f>
        <v>4183812382638.2642</v>
      </c>
      <c r="Q121">
        <f>IF(ISBLANK(Calculations!Q121),"",Calculations!Q121)-(SUMIFS(BDEQ!C:C,BDEQ!$AG:$AG,About!$B$2,BDEQ!$AH:$AH,$I121)*BDEQ!$C$2*$J121*$K121)</f>
        <v>4183812382638.2642</v>
      </c>
      <c r="R121">
        <f>IF(ISBLANK(Calculations!R121),"",Calculations!R121)-(SUMIFS(BDEQ!D:D,BDEQ!$AG:$AG,About!$B$2,BDEQ!$AH:$AH,$I121)*BDEQ!$C$2*$J121*$K121)</f>
        <v>4217479565030.1519</v>
      </c>
      <c r="S121">
        <f>IF(ISBLANK(Calculations!S121),"",Calculations!S121)-(SUMIFS(BDEQ!E:E,BDEQ!$AG:$AG,About!$B$2,BDEQ!$AH:$AH,$I121)*BDEQ!$C$2*$J121*$K121)</f>
        <v>4252507955173.9399</v>
      </c>
      <c r="T121">
        <f>IF(ISBLANK(Calculations!T121),"",Calculations!T121)-(SUMIFS(BDEQ!F:F,BDEQ!$AG:$AG,About!$B$2,BDEQ!$AH:$AH,$I121)*BDEQ!$C$2*$J121*$K121)</f>
        <v>4291375003070.7363</v>
      </c>
      <c r="U121">
        <f>IF(ISBLANK(Calculations!U121),"",Calculations!U121)-(SUMIFS(BDEQ!G:G,BDEQ!$AG:$AG,About!$B$2,BDEQ!$AH:$AH,$I121)*BDEQ!$C$2*$J121*$K121)</f>
        <v>4332820611954.7354</v>
      </c>
      <c r="V121">
        <f>IF(ISBLANK(Calculations!V121),"",Calculations!V121)-(SUMIFS(BDEQ!H:H,BDEQ!$AG:$AG,About!$B$2,BDEQ!$AH:$AH,$I121)*BDEQ!$C$2*$J121*$K121)</f>
        <v>4371921573017.4507</v>
      </c>
      <c r="W121">
        <f>IF(ISBLANK(Calculations!W121),"",Calculations!W121)-(SUMIFS(BDEQ!I:I,BDEQ!$AG:$AG,About!$B$2,BDEQ!$AH:$AH,$I121)*BDEQ!$C$2*$J121*$K121)</f>
        <v>4412377790924.752</v>
      </c>
      <c r="X121">
        <f>IF(ISBLANK(Calculations!X121),"",Calculations!X121)-(SUMIFS(BDEQ!J:J,BDEQ!$AG:$AG,About!$B$2,BDEQ!$AH:$AH,$I121)*BDEQ!$C$2*$J121*$K121)</f>
        <v>4456774304543.3828</v>
      </c>
      <c r="Y121">
        <f>IF(ISBLANK(Calculations!Y121),"",Calculations!Y121)-(SUMIFS(BDEQ!K:K,BDEQ!$AG:$AG,About!$B$2,BDEQ!$AH:$AH,$I121)*BDEQ!$C$2*$J121*$K121)</f>
        <v>4498294222429.9062</v>
      </c>
      <c r="Z121">
        <f>IF(ISBLANK(Calculations!Z121),"",Calculations!Z121)-(SUMIFS(BDEQ!L:L,BDEQ!$AG:$AG,About!$B$2,BDEQ!$AH:$AH,$I121)*BDEQ!$C$2*$J121*$K121)</f>
        <v>4537944905785.8623</v>
      </c>
      <c r="AA121">
        <f>IF(ISBLANK(Calculations!AA121),"",Calculations!AA121)-(SUMIFS(BDEQ!M:M,BDEQ!$AG:$AG,About!$B$2,BDEQ!$AH:$AH,$I121)*BDEQ!$C$2*$J121*$K121)</f>
        <v>4576406671002.9922</v>
      </c>
      <c r="AB121">
        <f>IF(ISBLANK(Calculations!AB121),"",Calculations!AB121)-(SUMIFS(BDEQ!N:N,BDEQ!$AG:$AG,About!$B$2,BDEQ!$AH:$AH,$I121)*BDEQ!$C$2*$J121*$K121)</f>
        <v>4613397822398.0684</v>
      </c>
      <c r="AC121">
        <f>IF(ISBLANK(Calculations!AC121),"",Calculations!AC121)-(SUMIFS(BDEQ!O:O,BDEQ!$AG:$AG,About!$B$2,BDEQ!$AH:$AH,$I121)*BDEQ!$C$2*$J121*$K121)</f>
        <v>4654522454863.4854</v>
      </c>
      <c r="AD121">
        <f>IF(ISBLANK(Calculations!AD121),"",Calculations!AD121)-(SUMIFS(BDEQ!P:P,BDEQ!$AG:$AG,About!$B$2,BDEQ!$AH:$AH,$I121)*BDEQ!$C$2*$J121*$K121)</f>
        <v>4701877740004.8252</v>
      </c>
      <c r="AE121">
        <f>IF(ISBLANK(Calculations!AE121),"",Calculations!AE121)-(SUMIFS(BDEQ!Q:Q,BDEQ!$AG:$AG,About!$B$2,BDEQ!$AH:$AH,$I121)*BDEQ!$C$2*$J121*$K121)</f>
        <v>4754052063553.9775</v>
      </c>
      <c r="AF121">
        <f>IF(ISBLANK(Calculations!AF121),"",Calculations!AF121)-(SUMIFS(BDEQ!R:R,BDEQ!$AG:$AG,About!$B$2,BDEQ!$AH:$AH,$I121)*BDEQ!$C$2*$J121*$K121)</f>
        <v>4806302778084.4912</v>
      </c>
      <c r="AG121">
        <f>IF(ISBLANK(Calculations!AG121),"",Calculations!AG121)-(SUMIFS(BDEQ!S:S,BDEQ!$AG:$AG,About!$B$2,BDEQ!$AH:$AH,$I121)*BDEQ!$C$2*$J121*$K121)</f>
        <v>4856890512099.9502</v>
      </c>
      <c r="AH121">
        <f>IF(ISBLANK(Calculations!AH121),"",Calculations!AH121)-(SUMIFS(BDEQ!T:T,BDEQ!$AG:$AG,About!$B$2,BDEQ!$AH:$AH,$I121)*BDEQ!$C$2*$J121*$K121)</f>
        <v>4908979625086.5303</v>
      </c>
      <c r="AI121">
        <f>IF(ISBLANK(Calculations!AI121),"",Calculations!AI121)-(SUMIFS(BDEQ!U:U,BDEQ!$AG:$AG,About!$B$2,BDEQ!$AH:$AH,$I121)*BDEQ!$C$2*$J121*$K121)</f>
        <v>4958567889053.4619</v>
      </c>
      <c r="AJ121">
        <f>IF(ISBLANK(Calculations!AJ121),"",Calculations!AJ121)-(SUMIFS(BDEQ!V:V,BDEQ!$AG:$AG,About!$B$2,BDEQ!$AH:$AH,$I121)*BDEQ!$C$2*$J121*$K121)</f>
        <v>5005006767332.2188</v>
      </c>
      <c r="AK121">
        <f>IF(ISBLANK(Calculations!AK121),"",Calculations!AK121)-(SUMIFS(BDEQ!W:W,BDEQ!$AG:$AG,About!$B$2,BDEQ!$AH:$AH,$I121)*BDEQ!$C$2*$J121*$K121)</f>
        <v>5041050741917.9658</v>
      </c>
      <c r="AL121">
        <f>IF(ISBLANK(Calculations!AL121),"",Calculations!AL121)-(SUMIFS(BDEQ!X:X,BDEQ!$AG:$AG,About!$B$2,BDEQ!$AH:$AH,$I121)*BDEQ!$C$2*$J121*$K121)</f>
        <v>5077394020269.9844</v>
      </c>
      <c r="AM121">
        <f>IF(ISBLANK(Calculations!AM121),"",Calculations!AM121)-(SUMIFS(BDEQ!Y:Y,BDEQ!$AG:$AG,About!$B$2,BDEQ!$AH:$AH,$I121)*BDEQ!$C$2*$J121*$K121)</f>
        <v>5115136505348.2881</v>
      </c>
      <c r="AN121">
        <f>IF(ISBLANK(Calculations!AN121),"",Calculations!AN121)-(SUMIFS(BDEQ!Z:Z,BDEQ!$AG:$AG,About!$B$2,BDEQ!$AH:$AH,$I121)*BDEQ!$C$2*$J121*$K121)</f>
        <v>5152789679324.9941</v>
      </c>
      <c r="AO121">
        <f>IF(ISBLANK(Calculations!AO121),"",Calculations!AO121)-(SUMIFS(BDEQ!AA:AA,BDEQ!$AG:$AG,About!$B$2,BDEQ!$AH:$AH,$I121)*BDEQ!$C$2*$J121*$K121)</f>
        <v>5189886200465.0518</v>
      </c>
      <c r="AP121">
        <f>IF(ISBLANK(Calculations!AP121),"",Calculations!AP121)-(SUMIFS(BDEQ!AB:AB,BDEQ!$AG:$AG,About!$B$2,BDEQ!$AH:$AH,$I121)*BDEQ!$C$2*$J121*$K121)</f>
        <v>5222248613358.3184</v>
      </c>
      <c r="AQ121">
        <f>IF(ISBLANK(Calculations!AQ121),"",Calculations!AQ121)-(SUMIFS(BDEQ!AC:AC,BDEQ!$AG:$AG,About!$B$2,BDEQ!$AH:$AH,$I121)*BDEQ!$C$2*$J121*$K121)</f>
        <v>5249628137692.4961</v>
      </c>
      <c r="AR121">
        <f>IF(ISBLANK(Calculations!AR121),"",Calculations!AR121)-(SUMIFS(BDEQ!AD:AD,BDEQ!$AG:$AG,About!$B$2,BDEQ!$AH:$AH,$I121)*BDEQ!$C$2*$J121*$K121)</f>
        <v>5275508748516.1562</v>
      </c>
      <c r="AS121">
        <f>IF(ISBLANK(Calculations!AS121),"",Calculations!AS121)-(SUMIFS(BDEQ!AE:AE,BDEQ!$AG:$AG,About!$B$2,BDEQ!$AH:$AH,$I121)*BDEQ!$C$2*$J121*$K121)</f>
        <v>5303044977250.3135</v>
      </c>
      <c r="AT121">
        <f>IF(ISBLANK(Calculations!AT121),"",Calculations!AT121)-(SUMIFS(BDEQ!AF:AF,BDEQ!$AG:$AG,About!$B$2,BDEQ!$AH:$AH,$I121)*BDEQ!$C$2*$J121*$K121)</f>
        <v>5332951172218.7051</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0.26994642886275022</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0.26994642886275022</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0.26994642886275022</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0.26994642886275022</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0.26994642886275022</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0.26994642886275022</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0.26994642886275022</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0.26994642886275022</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0.26994642886275022</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3.0022967978349194E-2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948635719211.89954</v>
      </c>
      <c r="P134">
        <f>IF(ISBLANK(Calculations!P134),"",Calculations!P134)</f>
        <v>948635719211.89954</v>
      </c>
      <c r="Q134">
        <f>IF(ISBLANK(Calculations!Q134),"",Calculations!Q134)</f>
        <v>948635719211.89954</v>
      </c>
      <c r="R134">
        <f>IF(ISBLANK(Calculations!R134),"",Calculations!R134)</f>
        <v>948165096775.24048</v>
      </c>
      <c r="S134">
        <f>IF(ISBLANK(Calculations!S134),"",Calculations!S134)</f>
        <v>947551147908.58435</v>
      </c>
      <c r="T134">
        <f>IF(ISBLANK(Calculations!T134),"",Calculations!T134)</f>
        <v>946853555606.33606</v>
      </c>
      <c r="U134">
        <f>IF(ISBLANK(Calculations!U134),"",Calculations!U134)</f>
        <v>946180856879.06543</v>
      </c>
      <c r="V134">
        <f>IF(ISBLANK(Calculations!V134),"",Calculations!V134)</f>
        <v>945880569990.6947</v>
      </c>
      <c r="W134">
        <f>IF(ISBLANK(Calculations!W134),"",Calculations!W134)</f>
        <v>945893890710.22083</v>
      </c>
      <c r="X134">
        <f>IF(ISBLANK(Calculations!X134),"",Calculations!X134)</f>
        <v>946408720445.52771</v>
      </c>
      <c r="Y134">
        <f>IF(ISBLANK(Calculations!Y134),"",Calculations!Y134)</f>
        <v>947363703121.52661</v>
      </c>
      <c r="Z134">
        <f>IF(ISBLANK(Calculations!Z134),"",Calculations!Z134)</f>
        <v>948777283495.52466</v>
      </c>
      <c r="AA134">
        <f>IF(ISBLANK(Calculations!AA134),"",Calculations!AA134)</f>
        <v>950633755738.92749</v>
      </c>
      <c r="AB134">
        <f>IF(ISBLANK(Calculations!AB134),"",Calculations!AB134)</f>
        <v>952704118643.04883</v>
      </c>
      <c r="AC134">
        <f>IF(ISBLANK(Calculations!AC134),"",Calculations!AC134)</f>
        <v>954858245821.64758</v>
      </c>
      <c r="AD134">
        <f>IF(ISBLANK(Calculations!AD134),"",Calculations!AD134)</f>
        <v>957019486297.56555</v>
      </c>
      <c r="AE134">
        <f>IF(ISBLANK(Calculations!AE134),"",Calculations!AE134)</f>
        <v>959076484775.90833</v>
      </c>
      <c r="AF134">
        <f>IF(ISBLANK(Calculations!AF134),"",Calculations!AF134)</f>
        <v>960902307331.08398</v>
      </c>
      <c r="AG134">
        <f>IF(ISBLANK(Calculations!AG134),"",Calculations!AG134)</f>
        <v>962284039949.84888</v>
      </c>
      <c r="AH134">
        <f>IF(ISBLANK(Calculations!AH134),"",Calculations!AH134)</f>
        <v>963493588167.34204</v>
      </c>
      <c r="AI134">
        <f>IF(ISBLANK(Calculations!AI134),"",Calculations!AI134)</f>
        <v>964242924039.38538</v>
      </c>
      <c r="AJ134">
        <f>IF(ISBLANK(Calculations!AJ134),"",Calculations!AJ134)</f>
        <v>964791730342.8656</v>
      </c>
      <c r="AK134">
        <f>IF(ISBLANK(Calculations!AK134),"",Calculations!AK134)</f>
        <v>965212093643.38049</v>
      </c>
      <c r="AL134">
        <f>IF(ISBLANK(Calculations!AL134),"",Calculations!AL134)</f>
        <v>965394365083.7124</v>
      </c>
      <c r="AM134">
        <f>IF(ISBLANK(Calculations!AM134),"",Calculations!AM134)</f>
        <v>965551962162.31335</v>
      </c>
      <c r="AN134">
        <f>IF(ISBLANK(Calculations!AN134),"",Calculations!AN134)</f>
        <v>965667493649.03235</v>
      </c>
      <c r="AO134">
        <f>IF(ISBLANK(Calculations!AO134),"",Calculations!AO134)</f>
        <v>965770711189.29517</v>
      </c>
      <c r="AP134">
        <f>IF(ISBLANK(Calculations!AP134),"",Calculations!AP134)</f>
        <v>965827779723.82336</v>
      </c>
      <c r="AQ134">
        <f>IF(ISBLANK(Calculations!AQ134),"",Calculations!AQ134)</f>
        <v>965830756693.44922</v>
      </c>
      <c r="AR134">
        <f>IF(ISBLANK(Calculations!AR134),"",Calculations!AR134)</f>
        <v>965774335092.07214</v>
      </c>
      <c r="AS134">
        <f>IF(ISBLANK(Calculations!AS134),"",Calculations!AS134)</f>
        <v>965620606660.38</v>
      </c>
      <c r="AT134">
        <f>IF(ISBLANK(Calculations!AT134),"",Calculations!AT134)</f>
        <v>965334619386.86414</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0.56467842175025418</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19099682937280.598</v>
      </c>
      <c r="P136">
        <f>IF(ISBLANK(Calculations!P136),"",Calculations!P136)</f>
        <v>19099682937280.598</v>
      </c>
      <c r="Q136">
        <f>IF(ISBLANK(Calculations!Q136),"",Calculations!Q136)</f>
        <v>19099682937280.598</v>
      </c>
      <c r="R136">
        <f>IF(ISBLANK(Calculations!R136),"",Calculations!R136)</f>
        <v>19060199056037.219</v>
      </c>
      <c r="S136" s="99">
        <f>IF(ISBLANK(Calculations!S136),"",Calculations!S136 + ('IRA Buildings Changes'!$F$38/($AB$133-$R$133)*(S133-$R$133)))</f>
        <v>18997298623603.602</v>
      </c>
      <c r="T136" s="99">
        <f>IF(ISBLANK(Calculations!T136),"",Calculations!T136 + ('IRA Buildings Changes'!$F$38/($AB$133-$R$133)*(T133-$R$133)))</f>
        <v>18929459925849.656</v>
      </c>
      <c r="U136" s="99">
        <f>IF(ISBLANK(Calculations!U136),"",Calculations!U136 + ('IRA Buildings Changes'!$F$38/($AB$133-$R$133)*(U133-$R$133)))</f>
        <v>18857864760191.531</v>
      </c>
      <c r="V136" s="99">
        <f>IF(ISBLANK(Calculations!V136),"",Calculations!V136 + ('IRA Buildings Changes'!$F$38/($AB$133-$R$133)*(V133-$R$133)))</f>
        <v>18788632341303.535</v>
      </c>
      <c r="W136" s="99">
        <f>IF(ISBLANK(Calculations!W136),"",Calculations!W136 + ('IRA Buildings Changes'!$F$38/($AB$133-$R$133)*(W133-$R$133)))</f>
        <v>18719963366953.426</v>
      </c>
      <c r="X136" s="99">
        <f>IF(ISBLANK(Calculations!X136),"",Calculations!X136 + ('IRA Buildings Changes'!$F$38/($AB$133-$R$133)*(X133-$R$133)))</f>
        <v>18655469606558.855</v>
      </c>
      <c r="Y136" s="99">
        <f>IF(ISBLANK(Calculations!Y136),"",Calculations!Y136 + ('IRA Buildings Changes'!$F$38/($AB$133-$R$133)*(Y133-$R$133)))</f>
        <v>18594261990821.93</v>
      </c>
      <c r="Z136" s="99">
        <f>IF(ISBLANK(Calculations!Z136),"",Calculations!Z136 + ('IRA Buildings Changes'!$F$38/($AB$133-$R$133)*(Z133-$R$133)))</f>
        <v>18537851863960.715</v>
      </c>
      <c r="AA136" s="99">
        <f>IF(ISBLANK(Calculations!AA136),"",Calculations!AA136 + ('IRA Buildings Changes'!$F$38/($AB$133-$R$133)*(AA133-$R$133)))</f>
        <v>18487301882943.078</v>
      </c>
      <c r="AB136" s="98">
        <f>IF(ISBLANK(Calculations!AB136),"",Calculations!AB136 + 'IRA Buildings Changes'!F38)</f>
        <v>18440414994655.766</v>
      </c>
      <c r="AC136" s="99">
        <f>IF(ISBLANK(Calculations!AC136),"",Calculations!AC136 + 'IRA Buildings Changes'!$F$38)</f>
        <v>18415581804663.914</v>
      </c>
      <c r="AD136" s="99">
        <f>IF(ISBLANK(Calculations!AD136),"",Calculations!AD136 + 'IRA Buildings Changes'!$F$38)</f>
        <v>18395831037965.102</v>
      </c>
      <c r="AE136" s="99">
        <f>IF(ISBLANK(Calculations!AE136),"",Calculations!AE136 + 'IRA Buildings Changes'!$F$38)</f>
        <v>18381327883963.094</v>
      </c>
      <c r="AF136" s="99">
        <f>IF(ISBLANK(Calculations!AF136),"",Calculations!AF136 + 'IRA Buildings Changes'!$F$38)</f>
        <v>18371083653820.824</v>
      </c>
      <c r="AG136" s="99">
        <f>IF(ISBLANK(Calculations!AG136),"",Calculations!AG136 + 'IRA Buildings Changes'!$F$38)</f>
        <v>18361726956225.516</v>
      </c>
      <c r="AH136" s="99">
        <f>IF(ISBLANK(Calculations!AH136),"",Calculations!AH136 + 'IRA Buildings Changes'!$F$38)</f>
        <v>18358764138597.227</v>
      </c>
      <c r="AI136" s="99">
        <f>IF(ISBLANK(Calculations!AI136),"",Calculations!AI136 + 'IRA Buildings Changes'!$F$38)</f>
        <v>18355615243570.141</v>
      </c>
      <c r="AJ136" s="99">
        <f>IF(ISBLANK(Calculations!AJ136),"",Calculations!AJ136 + 'IRA Buildings Changes'!$F$38)</f>
        <v>18356082655921.035</v>
      </c>
      <c r="AK136" s="99">
        <f>IF(ISBLANK(Calculations!AK136),"",Calculations!AK136 + 'IRA Buildings Changes'!$F$38)</f>
        <v>18359669334833.629</v>
      </c>
      <c r="AL136" s="99">
        <f>IF(ISBLANK(Calculations!AL136),"",Calculations!AL136 + 'IRA Buildings Changes'!$F$38)</f>
        <v>18362304369157.891</v>
      </c>
      <c r="AM136" s="99">
        <f>IF(ISBLANK(Calculations!AM136),"",Calculations!AM136 + 'IRA Buildings Changes'!$F$38)</f>
        <v>18366770573020</v>
      </c>
      <c r="AN136" s="99">
        <f>IF(ISBLANK(Calculations!AN136),"",Calculations!AN136 + 'IRA Buildings Changes'!$F$38)</f>
        <v>18371523143249.883</v>
      </c>
      <c r="AO136" s="99">
        <f>IF(ISBLANK(Calculations!AO136),"",Calculations!AO136 + 'IRA Buildings Changes'!$F$38)</f>
        <v>18376657704313.98</v>
      </c>
      <c r="AP136" s="99">
        <f>IF(ISBLANK(Calculations!AP136),"",Calculations!AP136 + 'IRA Buildings Changes'!$F$38)</f>
        <v>18381343199354.664</v>
      </c>
      <c r="AQ136" s="99">
        <f>IF(ISBLANK(Calculations!AQ136),"",Calculations!AQ136 + 'IRA Buildings Changes'!$F$38)</f>
        <v>18385573389899.977</v>
      </c>
      <c r="AR136" s="99">
        <f>IF(ISBLANK(Calculations!AR136),"",Calculations!AR136 + 'IRA Buildings Changes'!$F$38)</f>
        <v>18389487687175.871</v>
      </c>
      <c r="AS136" s="99">
        <f>IF(ISBLANK(Calculations!AS136),"",Calculations!AS136 + 'IRA Buildings Changes'!$F$38)</f>
        <v>18392431414615.855</v>
      </c>
      <c r="AT136" s="99">
        <f>IF(ISBLANK(Calculations!AT136),"",Calculations!AT136 + 'IRA Buildings Changes'!$F$38)</f>
        <v>18393693109659.621</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0.32232875712797071</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1163284484474.8462</v>
      </c>
      <c r="P137">
        <f>IF(ISBLANK(Calculations!P137),"",Calculations!P137)</f>
        <v>1163284484474.8462</v>
      </c>
      <c r="Q137">
        <f>IF(ISBLANK(Calculations!Q137),"",Calculations!Q137)</f>
        <v>1163284484474.8462</v>
      </c>
      <c r="R137">
        <f>IF(ISBLANK(Calculations!R137),"",Calculations!R137)</f>
        <v>1180945213963.4312</v>
      </c>
      <c r="S137">
        <f>IF(ISBLANK(Calculations!S137),"",Calculations!S137)</f>
        <v>1198149633949.0979</v>
      </c>
      <c r="T137">
        <f>IF(ISBLANK(Calculations!T137),"",Calculations!T137)</f>
        <v>1214834533763.9243</v>
      </c>
      <c r="U137">
        <f>IF(ISBLANK(Calculations!U137),"",Calculations!U137)</f>
        <v>1230989040541.4678</v>
      </c>
      <c r="V137">
        <f>IF(ISBLANK(Calculations!V137),"",Calculations!V137)</f>
        <v>1246918193762.624</v>
      </c>
      <c r="W137">
        <f>IF(ISBLANK(Calculations!W137),"",Calculations!W137)</f>
        <v>1262360968262.9077</v>
      </c>
      <c r="X137">
        <f>IF(ISBLANK(Calculations!X137),"",Calculations!X137)</f>
        <v>1277425572523.2695</v>
      </c>
      <c r="Y137">
        <f>IF(ISBLANK(Calculations!Y137),"",Calculations!Y137)</f>
        <v>1291939881428.4216</v>
      </c>
      <c r="Z137">
        <f>IF(ISBLANK(Calculations!Z137),"",Calculations!Z137)</f>
        <v>1305905117905.8408</v>
      </c>
      <c r="AA137">
        <f>IF(ISBLANK(Calculations!AA137),"",Calculations!AA137)</f>
        <v>1319295130726.5652</v>
      </c>
      <c r="AB137">
        <f>IF(ISBLANK(Calculations!AB137),"",Calculations!AB137)</f>
        <v>1331886857729.9548</v>
      </c>
      <c r="AC137">
        <f>IF(ISBLANK(Calculations!AC137),"",Calculations!AC137)</f>
        <v>1343600835878.7603</v>
      </c>
      <c r="AD137">
        <f>IF(ISBLANK(Calculations!AD137),"",Calculations!AD137)</f>
        <v>1354391889586.7971</v>
      </c>
      <c r="AE137">
        <f>IF(ISBLANK(Calculations!AE137),"",Calculations!AE137)</f>
        <v>1364129617014.8909</v>
      </c>
      <c r="AF137">
        <f>IF(ISBLANK(Calculations!AF137),"",Calculations!AF137)</f>
        <v>1372635919667.1687</v>
      </c>
      <c r="AG137">
        <f>IF(ISBLANK(Calculations!AG137),"",Calculations!AG137)</f>
        <v>1379593980561.0195</v>
      </c>
      <c r="AH137">
        <f>IF(ISBLANK(Calculations!AH137),"",Calculations!AH137)</f>
        <v>1385319850649.7803</v>
      </c>
      <c r="AI137">
        <f>IF(ISBLANK(Calculations!AI137),"",Calculations!AI137)</f>
        <v>1389401309356.6179</v>
      </c>
      <c r="AJ137">
        <f>IF(ISBLANK(Calculations!AJ137),"",Calculations!AJ137)</f>
        <v>1392244590661.729</v>
      </c>
      <c r="AK137">
        <f>IF(ISBLANK(Calculations!AK137),"",Calculations!AK137)</f>
        <v>1394028226051.4912</v>
      </c>
      <c r="AL137">
        <f>IF(ISBLANK(Calculations!AL137),"",Calculations!AL137)</f>
        <v>1394744592476.2227</v>
      </c>
      <c r="AM137">
        <f>IF(ISBLANK(Calculations!AM137),"",Calculations!AM137)</f>
        <v>1394854087542.5461</v>
      </c>
      <c r="AN137">
        <f>IF(ISBLANK(Calculations!AN137),"",Calculations!AN137)</f>
        <v>1394528489263.7737</v>
      </c>
      <c r="AO137">
        <f>IF(ISBLANK(Calculations!AO137),"",Calculations!AO137)</f>
        <v>1393969460319.2043</v>
      </c>
      <c r="AP137">
        <f>IF(ISBLANK(Calculations!AP137),"",Calculations!AP137)</f>
        <v>1393271195465.5718</v>
      </c>
      <c r="AQ137">
        <f>IF(ISBLANK(Calculations!AQ137),"",Calculations!AQ137)</f>
        <v>1392517061381.2358</v>
      </c>
      <c r="AR137">
        <f>IF(ISBLANK(Calculations!AR137),"",Calculations!AR137)</f>
        <v>1391739218738.5117</v>
      </c>
      <c r="AS137">
        <f>IF(ISBLANK(Calculations!AS137),"",Calculations!AS137)</f>
        <v>1390893822515.6611</v>
      </c>
      <c r="AT137">
        <f>IF(ISBLANK(Calculations!AT137),"",Calculations!AT137)</f>
        <v>1389916336210.4451</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595000000000</v>
      </c>
      <c r="P139">
        <f>IF(ISBLANK(Calculations!P139),"",Calculations!P139)</f>
        <v>595000000000</v>
      </c>
      <c r="Q139">
        <f>IF(ISBLANK(Calculations!Q139),"",Calculations!Q139)</f>
        <v>595000000000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1000000000</v>
      </c>
      <c r="P140">
        <f>IF(ISBLANK(Calculations!P140),"",Calculations!P140)</f>
        <v>1000000000</v>
      </c>
      <c r="Q140">
        <f>IF(ISBLANK(Calculations!Q140),"",Calculations!Q140)</f>
        <v>1000000000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24000000000</v>
      </c>
      <c r="P141">
        <f>IF(ISBLANK(Calculations!P141),"",Calculations!P141)</f>
        <v>24000000000</v>
      </c>
      <c r="Q141">
        <f>IF(ISBLANK(Calculations!Q141),"",Calculations!Q141)</f>
        <v>24000000000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1365000000000</v>
      </c>
      <c r="P142">
        <f>IF(ISBLANK(Calculations!P142),"",Calculations!P142)</f>
        <v>1365000000000</v>
      </c>
      <c r="Q142">
        <f>IF(ISBLANK(Calculations!Q142),"",Calculations!Q142)</f>
        <v>1365000000000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0.17052990002823842</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5388233251192.249</v>
      </c>
      <c r="P147">
        <f>IF(ISBLANK(Calculations!P147),"",Calculations!P147)</f>
        <v>5388233251192.249</v>
      </c>
      <c r="Q147">
        <f>IF(ISBLANK(Calculations!Q147),"",Calculations!Q147)</f>
        <v>5388233251192.249</v>
      </c>
      <c r="R147">
        <f>IF(ISBLANK(Calculations!R147),"",Calculations!R147)</f>
        <v>5391153398896.3584</v>
      </c>
      <c r="S147" s="99">
        <f>IF(ISBLANK(Calculations!S147),"",Calculations!S147+('IRA Buildings Changes'!$E$38/($AB$146-$R$146)*(S146-$R$146)))</f>
        <v>5361354841310.9873</v>
      </c>
      <c r="T147" s="99">
        <f>IF(ISBLANK(Calculations!T147),"",Calculations!T147+('IRA Buildings Changes'!$E$38/($AB$146-$R$146)*(T146-$R$146)))</f>
        <v>5324695022532.835</v>
      </c>
      <c r="U147" s="99">
        <f>IF(ISBLANK(Calculations!U147),"",Calculations!U147+('IRA Buildings Changes'!$E$38/($AB$146-$R$146)*(U146-$R$146)))</f>
        <v>5286196086708.6963</v>
      </c>
      <c r="V147" s="99">
        <f>IF(ISBLANK(Calculations!V147),"",Calculations!V147+('IRA Buildings Changes'!$E$38/($AB$146-$R$146)*(V146-$R$146)))</f>
        <v>5245573815693.3955</v>
      </c>
      <c r="W147" s="99">
        <f>IF(ISBLANK(Calculations!W147),"",Calculations!W147+('IRA Buildings Changes'!$E$38/($AB$146-$R$146)*(W146-$R$146)))</f>
        <v>5200909654294.2363</v>
      </c>
      <c r="X147" s="99">
        <f>IF(ISBLANK(Calculations!X147),"",Calculations!X147+('IRA Buildings Changes'!$E$38/($AB$146-$R$146)*(X146-$R$146)))</f>
        <v>5153460616583.3359</v>
      </c>
      <c r="Y147" s="99">
        <f>IF(ISBLANK(Calculations!Y147),"",Calculations!Y147+('IRA Buildings Changes'!$E$38/($AB$146-$R$146)*(Y146-$R$146)))</f>
        <v>5104935967334.7148</v>
      </c>
      <c r="Z147" s="99">
        <f>IF(ISBLANK(Calculations!Z147),"",Calculations!Z147+('IRA Buildings Changes'!$E$38/($AB$146-$R$146)*(Z146-$R$146)))</f>
        <v>5051355470201.7148</v>
      </c>
      <c r="AA147" s="99">
        <f>IF(ISBLANK(Calculations!AA147),"",Calculations!AA147+('IRA Buildings Changes'!$E$38/($AB$146-$R$146)*(AA146-$R$146)))</f>
        <v>5000636794897.7812</v>
      </c>
      <c r="AB147" s="98">
        <f>IF(ISBLANK(Calculations!AB147),"",Calculations!AB147 + 'IRA Buildings Changes'!E38)</f>
        <v>4951098407025.5586</v>
      </c>
      <c r="AC147" s="99">
        <f>IF(ISBLANK(Calculations!AC147),"",Calculations!AC147  + 'IRA Buildings Changes'!$E$38)</f>
        <v>4931833414494.2334</v>
      </c>
      <c r="AD147" s="99">
        <f>IF(ISBLANK(Calculations!AD147),"",Calculations!AD147  + 'IRA Buildings Changes'!$E$38)</f>
        <v>4914231147974.541</v>
      </c>
      <c r="AE147" s="99">
        <f>IF(ISBLANK(Calculations!AE147),"",Calculations!AE147  + 'IRA Buildings Changes'!$E$38)</f>
        <v>4898227939952.1465</v>
      </c>
      <c r="AF147" s="99">
        <f>IF(ISBLANK(Calculations!AF147),"",Calculations!AF147  + 'IRA Buildings Changes'!$E$38)</f>
        <v>4885877585486.374</v>
      </c>
      <c r="AG147" s="99">
        <f>IF(ISBLANK(Calculations!AG147),"",Calculations!AG147  + 'IRA Buildings Changes'!$E$38)</f>
        <v>4876446925075.3848</v>
      </c>
      <c r="AH147" s="99">
        <f>IF(ISBLANK(Calculations!AH147),"",Calculations!AH147  + 'IRA Buildings Changes'!$E$38)</f>
        <v>4870007867992.1504</v>
      </c>
      <c r="AI147" s="99">
        <f>IF(ISBLANK(Calculations!AI147),"",Calculations!AI147  + 'IRA Buildings Changes'!$E$38)</f>
        <v>4867880433369.3984</v>
      </c>
      <c r="AJ147" s="99">
        <f>IF(ISBLANK(Calculations!AJ147),"",Calculations!AJ147  + 'IRA Buildings Changes'!$E$38)</f>
        <v>4870440768153.1172</v>
      </c>
      <c r="AK147" s="99">
        <f>IF(ISBLANK(Calculations!AK147),"",Calculations!AK147  + 'IRA Buildings Changes'!$E$38)</f>
        <v>4877671341368.4873</v>
      </c>
      <c r="AL147" s="99">
        <f>IF(ISBLANK(Calculations!AL147),"",Calculations!AL147  + 'IRA Buildings Changes'!$E$38)</f>
        <v>4887052473556.1982</v>
      </c>
      <c r="AM147" s="99">
        <f>IF(ISBLANK(Calculations!AM147),"",Calculations!AM147  + 'IRA Buildings Changes'!$E$38)</f>
        <v>4901047903961.9023</v>
      </c>
      <c r="AN147" s="99">
        <f>IF(ISBLANK(Calculations!AN147),"",Calculations!AN147  + 'IRA Buildings Changes'!$E$38)</f>
        <v>4919108763849.6768</v>
      </c>
      <c r="AO147" s="99">
        <f>IF(ISBLANK(Calculations!AO147),"",Calculations!AO147  + 'IRA Buildings Changes'!$E$38)</f>
        <v>4942937047890.3125</v>
      </c>
      <c r="AP147" s="99">
        <f>IF(ISBLANK(Calculations!AP147),"",Calculations!AP147  + 'IRA Buildings Changes'!$E$38)</f>
        <v>4970122745505.626</v>
      </c>
      <c r="AQ147" s="99">
        <f>IF(ISBLANK(Calculations!AQ147),"",Calculations!AQ147  + 'IRA Buildings Changes'!$E$38)</f>
        <v>4999355328386.8633</v>
      </c>
      <c r="AR147" s="99">
        <f>IF(ISBLANK(Calculations!AR147),"",Calculations!AR147  + 'IRA Buildings Changes'!$E$38)</f>
        <v>5032648910874.0039</v>
      </c>
      <c r="AS147" s="99">
        <f>IF(ISBLANK(Calculations!AS147),"",Calculations!AS147  + 'IRA Buildings Changes'!$E$38)</f>
        <v>5069736511459.8926</v>
      </c>
      <c r="AT147" s="99">
        <f>IF(ISBLANK(Calculations!AT147),"",Calculations!AT147  + 'IRA Buildings Changes'!$E$38)</f>
        <v>5109079206213.1104</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1.1488436177927153E-3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38858486528.220802</v>
      </c>
      <c r="P149">
        <f>IF(ISBLANK(Calculations!P149),"",Calculations!P149)</f>
        <v>38858486528.220802</v>
      </c>
      <c r="Q149">
        <f>IF(ISBLANK(Calculations!Q149),"",Calculations!Q149)</f>
        <v>38858486528.220802</v>
      </c>
      <c r="R149">
        <f>IF(ISBLANK(Calculations!R149),"",Calculations!R149)</f>
        <v>39476879161.499771</v>
      </c>
      <c r="S149">
        <f>IF(ISBLANK(Calculations!S149),"",Calculations!S149)</f>
        <v>40043205922.594757</v>
      </c>
      <c r="T149">
        <f>IF(ISBLANK(Calculations!T149),"",Calculations!T149)</f>
        <v>40562028018.594658</v>
      </c>
      <c r="U149">
        <f>IF(ISBLANK(Calculations!U149),"",Calculations!U149)</f>
        <v>41021066050.348839</v>
      </c>
      <c r="V149">
        <f>IF(ISBLANK(Calculations!V149),"",Calculations!V149)</f>
        <v>41427429617.757492</v>
      </c>
      <c r="W149">
        <f>IF(ISBLANK(Calculations!W149),"",Calculations!W149)</f>
        <v>41765700157.873497</v>
      </c>
      <c r="X149">
        <f>IF(ISBLANK(Calculations!X149),"",Calculations!X149)</f>
        <v>42031508227.340866</v>
      </c>
      <c r="Y149">
        <f>IF(ISBLANK(Calculations!Y149),"",Calculations!Y149)</f>
        <v>42224257164.607712</v>
      </c>
      <c r="Z149">
        <f>IF(ISBLANK(Calculations!Z149),"",Calculations!Z149)</f>
        <v>42335330173.105049</v>
      </c>
      <c r="AA149">
        <f>IF(ISBLANK(Calculations!AA149),"",Calculations!AA149)</f>
        <v>42361548985.26178</v>
      </c>
      <c r="AB149">
        <f>IF(ISBLANK(Calculations!AB149),"",Calculations!AB149)</f>
        <v>42297262323.811333</v>
      </c>
      <c r="AC149">
        <f>IF(ISBLANK(Calculations!AC149),"",Calculations!AC149)</f>
        <v>42133630224.869026</v>
      </c>
      <c r="AD149">
        <f>IF(ISBLANK(Calculations!AD149),"",Calculations!AD149)</f>
        <v>41873447315.522507</v>
      </c>
      <c r="AE149">
        <f>IF(ISBLANK(Calculations!AE149),"",Calculations!AE149)</f>
        <v>41513927099.898018</v>
      </c>
      <c r="AF149">
        <f>IF(ISBLANK(Calculations!AF149),"",Calculations!AF149)</f>
        <v>41052823859.905289</v>
      </c>
      <c r="AG149">
        <f>IF(ISBLANK(Calculations!AG149),"",Calculations!AG149)</f>
        <v>40493700500.938309</v>
      </c>
      <c r="AH149">
        <f>IF(ISBLANK(Calculations!AH149),"",Calculations!AH149)</f>
        <v>39833720797.937065</v>
      </c>
      <c r="AI149">
        <f>IF(ISBLANK(Calculations!AI149),"",Calculations!AI149)</f>
        <v>39080106190.836258</v>
      </c>
      <c r="AJ149">
        <f>IF(ISBLANK(Calculations!AJ149),"",Calculations!AJ149)</f>
        <v>38246026161.679581</v>
      </c>
      <c r="AK149">
        <f>IF(ISBLANK(Calculations!AK149),"",Calculations!AK149)</f>
        <v>37334346527.91407</v>
      </c>
      <c r="AL149">
        <f>IF(ISBLANK(Calculations!AL149),"",Calculations!AL149)</f>
        <v>36363140081.008492</v>
      </c>
      <c r="AM149">
        <f>IF(ISBLANK(Calculations!AM149),"",Calculations!AM149)</f>
        <v>35343509997.097336</v>
      </c>
      <c r="AN149">
        <f>IF(ISBLANK(Calculations!AN149),"",Calculations!AN149)</f>
        <v>34291846458.256199</v>
      </c>
      <c r="AO149">
        <f>IF(ISBLANK(Calculations!AO149),"",Calculations!AO149)</f>
        <v>33227000153.651787</v>
      </c>
      <c r="AP149">
        <f>IF(ISBLANK(Calculations!AP149),"",Calculations!AP149)</f>
        <v>32153909204.668678</v>
      </c>
      <c r="AQ149">
        <f>IF(ISBLANK(Calculations!AQ149),"",Calculations!AQ149)</f>
        <v>31086369786.740986</v>
      </c>
      <c r="AR149">
        <f>IF(ISBLANK(Calculations!AR149),"",Calculations!AR149)</f>
        <v>30036577657.051846</v>
      </c>
      <c r="AS149">
        <f>IF(ISBLANK(Calculations!AS149),"",Calculations!AS149)</f>
        <v>29008177050.638454</v>
      </c>
      <c r="AT149">
        <f>IF(ISBLANK(Calculations!AT149),"",Calculations!AT149)</f>
        <v>28002159700.439342</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2789464.6354360301</v>
      </c>
      <c r="S158">
        <f>IF(ISBLANK(Calculations!S158),"",Calculations!S158)</f>
        <v>2843312.5668907398</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0.10134878183026361</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3202317459490.8394</v>
      </c>
      <c r="P160">
        <f>IF(ISBLANK(Calculations!P160),"",Calculations!P160)</f>
        <v>3202317459490.8394</v>
      </c>
      <c r="Q160">
        <f>IF(ISBLANK(Calculations!Q160),"",Calculations!Q160)</f>
        <v>3202317459490.8394</v>
      </c>
      <c r="R160">
        <f>IF(ISBLANK(Calculations!R160),"",Calculations!R160)</f>
        <v>3141670532008.1357</v>
      </c>
      <c r="S160">
        <f>IF(ISBLANK(Calculations!S160),"",Calculations!S160)</f>
        <v>3050068786860.5786</v>
      </c>
      <c r="T160">
        <f>IF(ISBLANK(Calculations!T160),"",Calculations!T160)</f>
        <v>2952975428685.5166</v>
      </c>
      <c r="U160">
        <f>IF(ISBLANK(Calculations!U160),"",Calculations!U160)</f>
        <v>2861673729615.6577</v>
      </c>
      <c r="V160">
        <f>IF(ISBLANK(Calculations!V160),"",Calculations!V160)</f>
        <v>2773851747535.2754</v>
      </c>
      <c r="W160">
        <f>IF(ISBLANK(Calculations!W160),"",Calculations!W160)</f>
        <v>2689730478122.4448</v>
      </c>
      <c r="X160">
        <f>IF(ISBLANK(Calculations!X160),"",Calculations!X160)</f>
        <v>2611191241412.8804</v>
      </c>
      <c r="Y160">
        <f>IF(ISBLANK(Calculations!Y160),"",Calculations!Y160)</f>
        <v>2538984686139.8687</v>
      </c>
      <c r="Z160">
        <f>IF(ISBLANK(Calculations!Z160),"",Calculations!Z160)</f>
        <v>2475318167685.9858</v>
      </c>
      <c r="AA160">
        <f>IF(ISBLANK(Calculations!AA160),"",Calculations!AA160)</f>
        <v>2421029535643.5249</v>
      </c>
      <c r="AB160">
        <f>IF(ISBLANK(Calculations!AB160),"",Calculations!AB160)</f>
        <v>2374994840583.2939</v>
      </c>
      <c r="AC160">
        <f>IF(ISBLANK(Calculations!AC160),"",Calculations!AC160)</f>
        <v>2335925906711.9189</v>
      </c>
      <c r="AD160">
        <f>IF(ISBLANK(Calculations!AD160),"",Calculations!AD160)</f>
        <v>2300755911809.623</v>
      </c>
      <c r="AE160">
        <f>IF(ISBLANK(Calculations!AE160),"",Calculations!AE160)</f>
        <v>2268753581850.4214</v>
      </c>
      <c r="AF160">
        <f>IF(ISBLANK(Calculations!AF160),"",Calculations!AF160)</f>
        <v>2238676779276.5415</v>
      </c>
      <c r="AG160">
        <f>IF(ISBLANK(Calculations!AG160),"",Calculations!AG160)</f>
        <v>2211482802490.5483</v>
      </c>
      <c r="AH160">
        <f>IF(ISBLANK(Calculations!AH160),"",Calculations!AH160)</f>
        <v>2187571805851.5049</v>
      </c>
      <c r="AI160">
        <f>IF(ISBLANK(Calculations!AI160),"",Calculations!AI160)</f>
        <v>2165649785620.3135</v>
      </c>
      <c r="AJ160">
        <f>IF(ISBLANK(Calculations!AJ160),"",Calculations!AJ160)</f>
        <v>2145390109824.9785</v>
      </c>
      <c r="AK160">
        <f>IF(ISBLANK(Calculations!AK160),"",Calculations!AK160)</f>
        <v>2127608753739.481</v>
      </c>
      <c r="AL160">
        <f>IF(ISBLANK(Calculations!AL160),"",Calculations!AL160)</f>
        <v>2114000038443.4421</v>
      </c>
      <c r="AM160">
        <f>IF(ISBLANK(Calculations!AM160),"",Calculations!AM160)</f>
        <v>2103416463065.4031</v>
      </c>
      <c r="AN160">
        <f>IF(ISBLANK(Calculations!AN160),"",Calculations!AN160)</f>
        <v>2095295993951.1946</v>
      </c>
      <c r="AO160">
        <f>IF(ISBLANK(Calculations!AO160),"",Calculations!AO160)</f>
        <v>2090435117247.5986</v>
      </c>
      <c r="AP160">
        <f>IF(ISBLANK(Calculations!AP160),"",Calculations!AP160)</f>
        <v>2087610282097.8726</v>
      </c>
      <c r="AQ160">
        <f>IF(ISBLANK(Calculations!AQ160),"",Calculations!AQ160)</f>
        <v>2087236665762.7095</v>
      </c>
      <c r="AR160">
        <f>IF(ISBLANK(Calculations!AR160),"",Calculations!AR160)</f>
        <v>2089104313902.7793</v>
      </c>
      <c r="AS160">
        <f>IF(ISBLANK(Calculations!AS160),"",Calculations!AS160)</f>
        <v>2094087711616.585</v>
      </c>
      <c r="AT160">
        <f>IF(ISBLANK(Calculations!AT160),"",Calculations!AT160)</f>
        <v>2101697078205.8362</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0.13724144198284363</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4336417842331.9102</v>
      </c>
      <c r="P173">
        <f>IF(ISBLANK(Calculations!P173),"",Calculations!P173)</f>
        <v>4336417842331.9102</v>
      </c>
      <c r="Q173">
        <f>IF(ISBLANK(Calculations!Q173),"",Calculations!Q173)</f>
        <v>4336417842331.9102</v>
      </c>
      <c r="R173">
        <f>IF(ISBLANK(Calculations!R173),"",Calculations!R173)</f>
        <v>4371380810219.6309</v>
      </c>
      <c r="S173">
        <f>IF(ISBLANK(Calculations!S173),"",Calculations!S173)</f>
        <v>4400607880780.792</v>
      </c>
      <c r="T173">
        <f>IF(ISBLANK(Calculations!T173),"",Calculations!T173)</f>
        <v>4422985118864.9941</v>
      </c>
      <c r="U173">
        <f>IF(ISBLANK(Calculations!U173),"",Calculations!U173)</f>
        <v>4435952839898.1553</v>
      </c>
      <c r="V173">
        <f>IF(ISBLANK(Calculations!V173),"",Calculations!V173)</f>
        <v>4438220138724.5127</v>
      </c>
      <c r="W173">
        <f>IF(ISBLANK(Calculations!W173),"",Calculations!W173)</f>
        <v>4432249615057.584</v>
      </c>
      <c r="X173">
        <f>IF(ISBLANK(Calculations!X173),"",Calculations!X173)</f>
        <v>4420755774426.7598</v>
      </c>
      <c r="Y173">
        <f>IF(ISBLANK(Calculations!Y173),"",Calculations!Y173)</f>
        <v>4408725474540.9512</v>
      </c>
      <c r="Z173">
        <f>IF(ISBLANK(Calculations!Z173),"",Calculations!Z173)</f>
        <v>4396782417035.3872</v>
      </c>
      <c r="AA173">
        <f>IF(ISBLANK(Calculations!AA173),"",Calculations!AA173)</f>
        <v>4388095098040.2178</v>
      </c>
      <c r="AB173">
        <f>IF(ISBLANK(Calculations!AB173),"",Calculations!AB173)</f>
        <v>4384145026242.5562</v>
      </c>
      <c r="AC173">
        <f>IF(ISBLANK(Calculations!AC173),"",Calculations!AC173)</f>
        <v>4383883845869.9907</v>
      </c>
      <c r="AD173">
        <f>IF(ISBLANK(Calculations!AD173),"",Calculations!AD173)</f>
        <v>4387350600119.8286</v>
      </c>
      <c r="AE173">
        <f>IF(ISBLANK(Calculations!AE173),"",Calculations!AE173)</f>
        <v>4393745509774.7769</v>
      </c>
      <c r="AF173">
        <f>IF(ISBLANK(Calculations!AF173),"",Calculations!AF173)</f>
        <v>4402901058139.6338</v>
      </c>
      <c r="AG173">
        <f>IF(ISBLANK(Calculations!AG173),"",Calculations!AG173)</f>
        <v>4413999570395.9697</v>
      </c>
      <c r="AH173">
        <f>IF(ISBLANK(Calculations!AH173),"",Calculations!AH173)</f>
        <v>4427045297361.6211</v>
      </c>
      <c r="AI173">
        <f>IF(ISBLANK(Calculations!AI173),"",Calculations!AI173)</f>
        <v>4442443094768.9209</v>
      </c>
      <c r="AJ173">
        <f>IF(ISBLANK(Calculations!AJ173),"",Calculations!AJ173)</f>
        <v>4457786736267.708</v>
      </c>
      <c r="AK173">
        <f>IF(ISBLANK(Calculations!AK173),"",Calculations!AK173)</f>
        <v>4475881872518.4268</v>
      </c>
      <c r="AL173">
        <f>IF(ISBLANK(Calculations!AL173),"",Calculations!AL173)</f>
        <v>4493975506737.21</v>
      </c>
      <c r="AM173">
        <f>IF(ISBLANK(Calculations!AM173),"",Calculations!AM173)</f>
        <v>4514820449407.666</v>
      </c>
      <c r="AN173">
        <f>IF(ISBLANK(Calculations!AN173),"",Calculations!AN173)</f>
        <v>4536557953233.3457</v>
      </c>
      <c r="AO173">
        <f>IF(ISBLANK(Calculations!AO173),"",Calculations!AO173)</f>
        <v>4560761236080.3662</v>
      </c>
      <c r="AP173">
        <f>IF(ISBLANK(Calculations!AP173),"",Calculations!AP173)</f>
        <v>4585263056167.0986</v>
      </c>
      <c r="AQ173">
        <f>IF(ISBLANK(Calculations!AQ173),"",Calculations!AQ173)</f>
        <v>4611761156869.4463</v>
      </c>
      <c r="AR173">
        <f>IF(ISBLANK(Calculations!AR173),"",Calculations!AR173)</f>
        <v>4639318102150.2197</v>
      </c>
      <c r="AS173">
        <f>IF(ISBLANK(Calculations!AS173),"",Calculations!AS173)</f>
        <v>4667821296387.1162</v>
      </c>
      <c r="AT173">
        <f>IF(ISBLANK(Calculations!AT173),"",Calculations!AT173)</f>
        <v>4697022325051.3955</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0.16701308466535975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5649050575721.1279</v>
      </c>
      <c r="P175">
        <f>IF(ISBLANK(Calculations!P175),"",Calculations!P175)</f>
        <v>5649050575721.1279</v>
      </c>
      <c r="Q175">
        <f>IF(ISBLANK(Calculations!Q175),"",Calculations!Q175)</f>
        <v>5649050575721.1279</v>
      </c>
      <c r="R175">
        <f>IF(ISBLANK(Calculations!R175),"",Calculations!R175)</f>
        <v>5705982400747.5273</v>
      </c>
      <c r="S175">
        <f>IF(ISBLANK(Calculations!S175),"",Calculations!S175)</f>
        <v>5757093425671.6934</v>
      </c>
      <c r="T175">
        <f>IF(ISBLANK(Calculations!T175),"",Calculations!T175)</f>
        <v>5801791194545.8076</v>
      </c>
      <c r="U175">
        <f>IF(ISBLANK(Calculations!U175),"",Calculations!U175)</f>
        <v>5844465943961.2822</v>
      </c>
      <c r="V175">
        <f>IF(ISBLANK(Calculations!V175),"",Calculations!V175)</f>
        <v>5886540572238.3857</v>
      </c>
      <c r="W175">
        <f>IF(ISBLANK(Calculations!W175),"",Calculations!W175)</f>
        <v>5930294272084.1807</v>
      </c>
      <c r="X175">
        <f>IF(ISBLANK(Calculations!X175),"",Calculations!X175)</f>
        <v>5976462284086.6543</v>
      </c>
      <c r="Y175">
        <f>IF(ISBLANK(Calculations!Y175),"",Calculations!Y175)</f>
        <v>6027746396644.1396</v>
      </c>
      <c r="Z175">
        <f>IF(ISBLANK(Calculations!Z175),"",Calculations!Z175)</f>
        <v>6080073654174.6855</v>
      </c>
      <c r="AA175">
        <f>IF(ISBLANK(Calculations!AA175),"",Calculations!AA175)</f>
        <v>6131871439383.4766</v>
      </c>
      <c r="AB175">
        <f>IF(ISBLANK(Calculations!AB175),"",Calculations!AB175)</f>
        <v>6185477848237.1924</v>
      </c>
      <c r="AC175">
        <f>IF(ISBLANK(Calculations!AC175),"",Calculations!AC175)</f>
        <v>6237680426313.7676</v>
      </c>
      <c r="AD175">
        <f>IF(ISBLANK(Calculations!AD175),"",Calculations!AD175)</f>
        <v>6290971270028.3623</v>
      </c>
      <c r="AE175">
        <f>IF(ISBLANK(Calculations!AE175),"",Calculations!AE175)</f>
        <v>6345186086375.5342</v>
      </c>
      <c r="AF175">
        <f>IF(ISBLANK(Calculations!AF175),"",Calculations!AF175)</f>
        <v>6398982391603.3994</v>
      </c>
      <c r="AG175">
        <f>IF(ISBLANK(Calculations!AG175),"",Calculations!AG175)</f>
        <v>6452917603673.1064</v>
      </c>
      <c r="AH175">
        <f>IF(ISBLANK(Calculations!AH175),"",Calculations!AH175)</f>
        <v>6504356497760.7402</v>
      </c>
      <c r="AI175">
        <f>IF(ISBLANK(Calculations!AI175),"",Calculations!AI175)</f>
        <v>6562132062697.8857</v>
      </c>
      <c r="AJ175">
        <f>IF(ISBLANK(Calculations!AJ175),"",Calculations!AJ175)</f>
        <v>6615775731657.375</v>
      </c>
      <c r="AK175">
        <f>IF(ISBLANK(Calculations!AK175),"",Calculations!AK175)</f>
        <v>6671491996732.75</v>
      </c>
      <c r="AL175">
        <f>IF(ISBLANK(Calculations!AL175),"",Calculations!AL175)</f>
        <v>6725060035562.7012</v>
      </c>
      <c r="AM175">
        <f>IF(ISBLANK(Calculations!AM175),"",Calculations!AM175)</f>
        <v>6780172519132.7637</v>
      </c>
      <c r="AN175">
        <f>IF(ISBLANK(Calculations!AN175),"",Calculations!AN175)</f>
        <v>6833724393200.5801</v>
      </c>
      <c r="AO175">
        <f>IF(ISBLANK(Calculations!AO175),"",Calculations!AO175)</f>
        <v>6891133218269.8828</v>
      </c>
      <c r="AP175">
        <f>IF(ISBLANK(Calculations!AP175),"",Calculations!AP175)</f>
        <v>6946425032938.5615</v>
      </c>
      <c r="AQ175">
        <f>IF(ISBLANK(Calculations!AQ175),"",Calculations!AQ175)</f>
        <v>7002530152058.0566</v>
      </c>
      <c r="AR175">
        <f>IF(ISBLANK(Calculations!AR175),"",Calculations!AR175)</f>
        <v>7059275959466.4189</v>
      </c>
      <c r="AS175">
        <f>IF(ISBLANK(Calculations!AS175),"",Calculations!AS175)</f>
        <v>7115809167830.0752</v>
      </c>
      <c r="AT175">
        <f>IF(ISBLANK(Calculations!AT175),"",Calculations!AT175)</f>
        <v>7171557277122.5576</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2.7321272575278766E-3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9860247272.4181061</v>
      </c>
      <c r="P176">
        <f>IF(ISBLANK(Calculations!P176),"",Calculations!P176)</f>
        <v>9860247272.4181061</v>
      </c>
      <c r="Q176">
        <f>IF(ISBLANK(Calculations!Q176),"",Calculations!Q176)</f>
        <v>9860247272.4181061</v>
      </c>
      <c r="R176">
        <f>IF(ISBLANK(Calculations!R176),"",Calculations!R176)</f>
        <v>9382612477.9110966</v>
      </c>
      <c r="S176">
        <f>IF(ISBLANK(Calculations!S176),"",Calculations!S176)</f>
        <v>8901827774.2533607</v>
      </c>
      <c r="T176">
        <f>IF(ISBLANK(Calculations!T176),"",Calculations!T176)</f>
        <v>8421429610.0492735</v>
      </c>
      <c r="U176">
        <f>IF(ISBLANK(Calculations!U176),"",Calculations!U176)</f>
        <v>7957679416.948884</v>
      </c>
      <c r="V176">
        <f>IF(ISBLANK(Calculations!V176),"",Calculations!V176)</f>
        <v>7519251083.4876108</v>
      </c>
      <c r="W176">
        <f>IF(ISBLANK(Calculations!W176),"",Calculations!W176)</f>
        <v>7116938996.0605373</v>
      </c>
      <c r="X176">
        <f>IF(ISBLANK(Calculations!X176),"",Calculations!X176)</f>
        <v>6761548591.4428654</v>
      </c>
      <c r="Y176">
        <f>IF(ISBLANK(Calculations!Y176),"",Calculations!Y176)</f>
        <v>6458382631.3254395</v>
      </c>
      <c r="Z176">
        <f>IF(ISBLANK(Calculations!Z176),"",Calculations!Z176)</f>
        <v>6213551865.9658556</v>
      </c>
      <c r="AA176">
        <f>IF(ISBLANK(Calculations!AA176),"",Calculations!AA176)</f>
        <v>6022844856.7600536</v>
      </c>
      <c r="AB176">
        <f>IF(ISBLANK(Calculations!AB176),"",Calculations!AB176)</f>
        <v>5884885616.7653732</v>
      </c>
      <c r="AC176">
        <f>IF(ISBLANK(Calculations!AC176),"",Calculations!AC176)</f>
        <v>5783597504.2599487</v>
      </c>
      <c r="AD176">
        <f>IF(ISBLANK(Calculations!AD176),"",Calculations!AD176)</f>
        <v>5712332848.4069691</v>
      </c>
      <c r="AE176">
        <f>IF(ISBLANK(Calculations!AE176),"",Calculations!AE176)</f>
        <v>5657141924.3915796</v>
      </c>
      <c r="AF176">
        <f>IF(ISBLANK(Calculations!AF176),"",Calculations!AF176)</f>
        <v>5611098250.0386066</v>
      </c>
      <c r="AG176">
        <f>IF(ISBLANK(Calculations!AG176),"",Calculations!AG176)</f>
        <v>5566936723.6522484</v>
      </c>
      <c r="AH176">
        <f>IF(ISBLANK(Calculations!AH176),"",Calculations!AH176)</f>
        <v>5522377475.1766109</v>
      </c>
      <c r="AI176">
        <f>IF(ISBLANK(Calculations!AI176),"",Calculations!AI176)</f>
        <v>5482129268.7972317</v>
      </c>
      <c r="AJ176">
        <f>IF(ISBLANK(Calculations!AJ176),"",Calculations!AJ176)</f>
        <v>5438255502.6439514</v>
      </c>
      <c r="AK176">
        <f>IF(ISBLANK(Calculations!AK176),"",Calculations!AK176)</f>
        <v>5391989653.9586124</v>
      </c>
      <c r="AL176">
        <f>IF(ISBLANK(Calculations!AL176),"",Calculations!AL176)</f>
        <v>5346013605.5507364</v>
      </c>
      <c r="AM176">
        <f>IF(ISBLANK(Calculations!AM176),"",Calculations!AM176)</f>
        <v>5297002153.622014</v>
      </c>
      <c r="AN176">
        <f>IF(ISBLANK(Calculations!AN176),"",Calculations!AN176)</f>
        <v>5246195353.9995708</v>
      </c>
      <c r="AO176">
        <f>IF(ISBLANK(Calculations!AO176),"",Calculations!AO176)</f>
        <v>5195384483.2178164</v>
      </c>
      <c r="AP176">
        <f>IF(ISBLANK(Calculations!AP176),"",Calculations!AP176)</f>
        <v>5141911008.7348309</v>
      </c>
      <c r="AQ176">
        <f>IF(ISBLANK(Calculations!AQ176),"",Calculations!AQ176)</f>
        <v>5088776816.1217852</v>
      </c>
      <c r="AR176">
        <f>IF(ISBLANK(Calculations!AR176),"",Calculations!AR176)</f>
        <v>5034419041.5429268</v>
      </c>
      <c r="AS176">
        <f>IF(ISBLANK(Calculations!AS176),"",Calculations!AS176)</f>
        <v>4977841053.7062426</v>
      </c>
      <c r="AT176">
        <f>IF(ISBLANK(Calculations!AT176),"",Calculations!AT176)</f>
        <v>4920943352.4026508</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0.56085690818030509</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17721395727773.102</v>
      </c>
      <c r="P186">
        <f>IF(ISBLANK(Calculations!P186),"",Calculations!P186)</f>
        <v>17721395727773.102</v>
      </c>
      <c r="Q186">
        <f>IF(ISBLANK(Calculations!Q186),"",Calculations!Q186)</f>
        <v>17721395727773.102</v>
      </c>
      <c r="R186">
        <f>IF(ISBLANK(Calculations!R186),"",Calculations!R186)</f>
        <v>17896613026415.934</v>
      </c>
      <c r="S186">
        <f>IF(ISBLANK(Calculations!S186),"",Calculations!S186)</f>
        <v>18099976405901.582</v>
      </c>
      <c r="T186">
        <f>IF(ISBLANK(Calculations!T186),"",Calculations!T186)</f>
        <v>18336353874704.098</v>
      </c>
      <c r="U186">
        <f>IF(ISBLANK(Calculations!U186),"",Calculations!U186)</f>
        <v>18579041150668.852</v>
      </c>
      <c r="V186">
        <f>IF(ISBLANK(Calculations!V186),"",Calculations!V186)</f>
        <v>18838603672570.004</v>
      </c>
      <c r="W186">
        <f>IF(ISBLANK(Calculations!W186),"",Calculations!W186)</f>
        <v>19109506793830.367</v>
      </c>
      <c r="X186">
        <f>IF(ISBLANK(Calculations!X186),"",Calculations!X186)</f>
        <v>19387440621597.02</v>
      </c>
      <c r="Y186">
        <f>IF(ISBLANK(Calculations!Y186),"",Calculations!Y186)</f>
        <v>19677218903102.992</v>
      </c>
      <c r="Z186">
        <f>IF(ISBLANK(Calculations!Z186),"",Calculations!Z186)</f>
        <v>19974679026006.84</v>
      </c>
      <c r="AA186">
        <f>IF(ISBLANK(Calculations!AA186),"",Calculations!AA186)</f>
        <v>20278348185196.902</v>
      </c>
      <c r="AB186">
        <f>IF(ISBLANK(Calculations!AB186),"",Calculations!AB186)</f>
        <v>20596342311998.488</v>
      </c>
      <c r="AC186">
        <f>IF(ISBLANK(Calculations!AC186),"",Calculations!AC186)</f>
        <v>20921491170999.941</v>
      </c>
      <c r="AD186">
        <f>IF(ISBLANK(Calculations!AD186),"",Calculations!AD186)</f>
        <v>21258220929141.988</v>
      </c>
      <c r="AE186">
        <f>IF(ISBLANK(Calculations!AE186),"",Calculations!AE186)</f>
        <v>21604756468684.809</v>
      </c>
      <c r="AF186">
        <f>IF(ISBLANK(Calculations!AF186),"",Calculations!AF186)</f>
        <v>21954958517794.859</v>
      </c>
      <c r="AG186">
        <f>IF(ISBLANK(Calculations!AG186),"",Calculations!AG186)</f>
        <v>22320563007729.664</v>
      </c>
      <c r="AH186">
        <f>IF(ISBLANK(Calculations!AH186),"",Calculations!AH186)</f>
        <v>22688562743872.316</v>
      </c>
      <c r="AI186">
        <f>IF(ISBLANK(Calculations!AI186),"",Calculations!AI186)</f>
        <v>23067965092220.859</v>
      </c>
      <c r="AJ186">
        <f>IF(ISBLANK(Calculations!AJ186),"",Calculations!AJ186)</f>
        <v>23457847611679.207</v>
      </c>
      <c r="AK186">
        <f>IF(ISBLANK(Calculations!AK186),"",Calculations!AK186)</f>
        <v>23859605591300.324</v>
      </c>
      <c r="AL186">
        <f>IF(ISBLANK(Calculations!AL186),"",Calculations!AL186)</f>
        <v>24269626782757.988</v>
      </c>
      <c r="AM186">
        <f>IF(ISBLANK(Calculations!AM186),"",Calculations!AM186)</f>
        <v>24692507888321.531</v>
      </c>
      <c r="AN186">
        <f>IF(ISBLANK(Calculations!AN186),"",Calculations!AN186)</f>
        <v>25122504968055.824</v>
      </c>
      <c r="AO186">
        <f>IF(ISBLANK(Calculations!AO186),"",Calculations!AO186)</f>
        <v>25556835195460.375</v>
      </c>
      <c r="AP186">
        <f>IF(ISBLANK(Calculations!AP186),"",Calculations!AP186)</f>
        <v>26007211246975.371</v>
      </c>
      <c r="AQ186">
        <f>IF(ISBLANK(Calculations!AQ186),"",Calculations!AQ186)</f>
        <v>26456998176445.688</v>
      </c>
      <c r="AR186">
        <f>IF(ISBLANK(Calculations!AR186),"",Calculations!AR186)</f>
        <v>26921024805863.281</v>
      </c>
      <c r="AS186">
        <f>IF(ISBLANK(Calculations!AS186),"",Calculations!AS186)</f>
        <v>27395640128872.48</v>
      </c>
      <c r="AT186">
        <f>IF(ISBLANK(Calculations!AT186),"",Calculations!AT186)</f>
        <v>27883487443068.297</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0.26715964996659353</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9036408000470.0586</v>
      </c>
      <c r="P188">
        <f>IF(ISBLANK(Calculations!P188),"",Calculations!P188)</f>
        <v>9036408000470.0586</v>
      </c>
      <c r="Q188">
        <f>IF(ISBLANK(Calculations!Q188),"",Calculations!Q188)</f>
        <v>9036408000470.0586</v>
      </c>
      <c r="R188">
        <f>IF(ISBLANK(Calculations!R188),"",Calculations!R188)</f>
        <v>9005247256543.2949</v>
      </c>
      <c r="S188">
        <f>IF(ISBLANK(Calculations!S188),"",Calculations!S188)</f>
        <v>8995262834843.4277</v>
      </c>
      <c r="T188">
        <f>IF(ISBLANK(Calculations!T188),"",Calculations!T188)</f>
        <v>8981967584101.3379</v>
      </c>
      <c r="U188">
        <f>IF(ISBLANK(Calculations!U188),"",Calculations!U188)</f>
        <v>8963764516190.793</v>
      </c>
      <c r="V188">
        <f>IF(ISBLANK(Calculations!V188),"",Calculations!V188)</f>
        <v>8945314759057.4805</v>
      </c>
      <c r="W188">
        <f>IF(ISBLANK(Calculations!W188),"",Calculations!W188)</f>
        <v>8903987822424.5996</v>
      </c>
      <c r="X188">
        <f>IF(ISBLANK(Calculations!X188),"",Calculations!X188)</f>
        <v>8869022871010.1016</v>
      </c>
      <c r="Y188">
        <f>IF(ISBLANK(Calculations!Y188),"",Calculations!Y188)</f>
        <v>8843795652072.7246</v>
      </c>
      <c r="Z188">
        <f>IF(ISBLANK(Calculations!Z188),"",Calculations!Z188)</f>
        <v>8832499882399.2754</v>
      </c>
      <c r="AA188">
        <f>IF(ISBLANK(Calculations!AA188),"",Calculations!AA188)</f>
        <v>8825514682302.3477</v>
      </c>
      <c r="AB188">
        <f>IF(ISBLANK(Calculations!AB188),"",Calculations!AB188)</f>
        <v>8823385364800.6953</v>
      </c>
      <c r="AC188">
        <f>IF(ISBLANK(Calculations!AC188),"",Calculations!AC188)</f>
        <v>8827085703141.9902</v>
      </c>
      <c r="AD188">
        <f>IF(ISBLANK(Calculations!AD188),"",Calculations!AD188)</f>
        <v>8826397570046.9316</v>
      </c>
      <c r="AE188">
        <f>IF(ISBLANK(Calculations!AE188),"",Calculations!AE188)</f>
        <v>8810921067229.9707</v>
      </c>
      <c r="AF188">
        <f>IF(ISBLANK(Calculations!AF188),"",Calculations!AF188)</f>
        <v>8798145162220.0059</v>
      </c>
      <c r="AG188">
        <f>IF(ISBLANK(Calculations!AG188),"",Calculations!AG188)</f>
        <v>8788991693691.5215</v>
      </c>
      <c r="AH188">
        <f>IF(ISBLANK(Calculations!AH188),"",Calculations!AH188)</f>
        <v>8786368997744.3379</v>
      </c>
      <c r="AI188">
        <f>IF(ISBLANK(Calculations!AI188),"",Calculations!AI188)</f>
        <v>8784057909236.4365</v>
      </c>
      <c r="AJ188">
        <f>IF(ISBLANK(Calculations!AJ188),"",Calculations!AJ188)</f>
        <v>8789017660978.1113</v>
      </c>
      <c r="AK188">
        <f>IF(ISBLANK(Calculations!AK188),"",Calculations!AK188)</f>
        <v>8793146459548.4219</v>
      </c>
      <c r="AL188">
        <f>IF(ISBLANK(Calculations!AL188),"",Calculations!AL188)</f>
        <v>8791302782199.4219</v>
      </c>
      <c r="AM188">
        <f>IF(ISBLANK(Calculations!AM188),"",Calculations!AM188)</f>
        <v>8782824463122.6836</v>
      </c>
      <c r="AN188">
        <f>IF(ISBLANK(Calculations!AN188),"",Calculations!AN188)</f>
        <v>8771775382671.9805</v>
      </c>
      <c r="AO188">
        <f>IF(ISBLANK(Calculations!AO188),"",Calculations!AO188)</f>
        <v>8759285117814.665</v>
      </c>
      <c r="AP188">
        <f>IF(ISBLANK(Calculations!AP188),"",Calculations!AP188)</f>
        <v>8747937413567.9961</v>
      </c>
      <c r="AQ188">
        <f>IF(ISBLANK(Calculations!AQ188),"",Calculations!AQ188)</f>
        <v>8739459094491.2559</v>
      </c>
      <c r="AR188">
        <f>IF(ISBLANK(Calculations!AR188),"",Calculations!AR188)</f>
        <v>8727851717378.5439</v>
      </c>
      <c r="AS188">
        <f>IF(ISBLANK(Calculations!AS188),"",Calculations!AS188)</f>
        <v>8719788874887.4873</v>
      </c>
      <c r="AT188">
        <f>IF(ISBLANK(Calculations!AT188),"",Calculations!AT188)</f>
        <v>8710843144651.8457</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0.67493911561450137</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2435855268252.7354</v>
      </c>
      <c r="P189">
        <f>IF(ISBLANK(Calculations!P189),"",Calculations!P189)</f>
        <v>2435855268252.7354</v>
      </c>
      <c r="Q189">
        <f>IF(ISBLANK(Calculations!Q189),"",Calculations!Q189)</f>
        <v>2435855268252.7354</v>
      </c>
      <c r="R189">
        <f>IF(ISBLANK(Calculations!R189),"",Calculations!R189)</f>
        <v>2438568412484.583</v>
      </c>
      <c r="S189">
        <f>IF(ISBLANK(Calculations!S189),"",Calculations!S189)</f>
        <v>2437893640862.1479</v>
      </c>
      <c r="T189">
        <f>IF(ISBLANK(Calculations!T189),"",Calculations!T189)</f>
        <v>2435082092435.3774</v>
      </c>
      <c r="U189">
        <f>IF(ISBLANK(Calculations!U189),"",Calculations!U189)</f>
        <v>2427420622972.4028</v>
      </c>
      <c r="V189">
        <f>IF(ISBLANK(Calculations!V189),"",Calculations!V189)</f>
        <v>2420166828031.3076</v>
      </c>
      <c r="W189">
        <f>IF(ISBLANK(Calculations!W189),"",Calculations!W189)</f>
        <v>2415682408290.584</v>
      </c>
      <c r="X189">
        <f>IF(ISBLANK(Calculations!X189),"",Calculations!X189)</f>
        <v>2416244717975.9302</v>
      </c>
      <c r="Y189">
        <f>IF(ISBLANK(Calculations!Y189),"",Calculations!Y189)</f>
        <v>2416174429265.2798</v>
      </c>
      <c r="Z189">
        <f>IF(ISBLANK(Calculations!Z189),"",Calculations!Z189)</f>
        <v>2412139857272.8335</v>
      </c>
      <c r="AA189">
        <f>IF(ISBLANK(Calculations!AA189),"",Calculations!AA189)</f>
        <v>2406572991387.8164</v>
      </c>
      <c r="AB189">
        <f>IF(ISBLANK(Calculations!AB189),"",Calculations!AB189)</f>
        <v>2400317296138.2178</v>
      </c>
      <c r="AC189">
        <f>IF(ISBLANK(Calculations!AC189),"",Calculations!AC189)</f>
        <v>2400176718716.876</v>
      </c>
      <c r="AD189">
        <f>IF(ISBLANK(Calculations!AD189),"",Calculations!AD189)</f>
        <v>2399979910327.0103</v>
      </c>
      <c r="AE189">
        <f>IF(ISBLANK(Calculations!AE189),"",Calculations!AE189)</f>
        <v>2400710912917.9707</v>
      </c>
      <c r="AF189">
        <f>IF(ISBLANK(Calculations!AF189),"",Calculations!AF189)</f>
        <v>2397055899963.1504</v>
      </c>
      <c r="AG189">
        <f>IF(ISBLANK(Calculations!AG189),"",Calculations!AG189)</f>
        <v>2396845033831.1582</v>
      </c>
      <c r="AH189">
        <f>IF(ISBLANK(Calculations!AH189),"",Calculations!AH189)</f>
        <v>2398461674176.5459</v>
      </c>
      <c r="AI189">
        <f>IF(ISBLANK(Calculations!AI189),"",Calculations!AI189)</f>
        <v>2398953695151.2412</v>
      </c>
      <c r="AJ189">
        <f>IF(ISBLANK(Calculations!AJ189),"",Calculations!AJ189)</f>
        <v>2399614409031.5298</v>
      </c>
      <c r="AK189">
        <f>IF(ISBLANK(Calculations!AK189),"",Calculations!AK189)</f>
        <v>2402102629389.2397</v>
      </c>
      <c r="AL189">
        <f>IF(ISBLANK(Calculations!AL189),"",Calculations!AL189)</f>
        <v>2406797915261.9551</v>
      </c>
      <c r="AM189">
        <f>IF(ISBLANK(Calculations!AM189),"",Calculations!AM189)</f>
        <v>2412069568562.1626</v>
      </c>
      <c r="AN189">
        <f>IF(ISBLANK(Calculations!AN189),"",Calculations!AN189)</f>
        <v>2416961662824.7651</v>
      </c>
      <c r="AO189">
        <f>IF(ISBLANK(Calculations!AO189),"",Calculations!AO189)</f>
        <v>2420743195458.8008</v>
      </c>
      <c r="AP189">
        <f>IF(ISBLANK(Calculations!AP189),"",Calculations!AP189)</f>
        <v>2422879972263.1362</v>
      </c>
      <c r="AQ189">
        <f>IF(ISBLANK(Calculations!AQ189),"",Calculations!AQ189)</f>
        <v>2423414166464.23</v>
      </c>
      <c r="AR189">
        <f>IF(ISBLANK(Calculations!AR189),"",Calculations!AR189)</f>
        <v>2425030806809.6377</v>
      </c>
      <c r="AS189">
        <f>IF(ISBLANK(Calculations!AS189),"",Calculations!AS189)</f>
        <v>2427041063934.7773</v>
      </c>
      <c r="AT189">
        <f>IF(ISBLANK(Calculations!AT189),"",Calculations!AT189)</f>
        <v>2427800182010.0098</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35800000000000</v>
      </c>
      <c r="P199">
        <f>IF(ISBLANK(Calculations!P199),"",Calculations!P199)</f>
        <v>35800000000000</v>
      </c>
      <c r="Q199">
        <f>IF(ISBLANK(Calculations!Q199),"",Calculations!Q199)</f>
        <v>35800000000000</v>
      </c>
      <c r="R199">
        <f>IF(ISBLANK(Calculations!R199),"",Calculations!R199)</f>
        <v>35808690684556.812</v>
      </c>
      <c r="S199">
        <f>IF(ISBLANK(Calculations!S199),"",Calculations!S199)</f>
        <v>35826989880013.195</v>
      </c>
      <c r="T199">
        <f>IF(ISBLANK(Calculations!T199),"",Calculations!T199)</f>
        <v>35872885566819.438</v>
      </c>
      <c r="U199">
        <f>IF(ISBLANK(Calculations!U199),"",Calculations!U199)</f>
        <v>35945515232854.266</v>
      </c>
      <c r="V199">
        <f>IF(ISBLANK(Calculations!V199),"",Calculations!V199)</f>
        <v>36034817014541.383</v>
      </c>
      <c r="W199">
        <f>IF(ISBLANK(Calculations!W199),"",Calculations!W199)</f>
        <v>36149828057992.789</v>
      </c>
      <c r="X199">
        <f>IF(ISBLANK(Calculations!X199),"",Calculations!X199)</f>
        <v>36300058891330.375</v>
      </c>
      <c r="Y199">
        <f>IF(ISBLANK(Calculations!Y199),"",Calculations!Y199)</f>
        <v>36456003884970.461</v>
      </c>
      <c r="Z199">
        <f>IF(ISBLANK(Calculations!Z199),"",Calculations!Z199)</f>
        <v>36624333989131</v>
      </c>
      <c r="AA199">
        <f>IF(ISBLANK(Calculations!AA199),"",Calculations!AA199)</f>
        <v>36809012510414.219</v>
      </c>
      <c r="AB199">
        <f>IF(ISBLANK(Calculations!AB199),"",Calculations!AB199)</f>
        <v>37003932177799.016</v>
      </c>
      <c r="AC199">
        <f>IF(ISBLANK(Calculations!AC199),"",Calculations!AC199)</f>
        <v>37226563787727.281</v>
      </c>
      <c r="AD199">
        <f>IF(ISBLANK(Calculations!AD199),"",Calculations!AD199)</f>
        <v>37483970543287.5</v>
      </c>
      <c r="AE199">
        <f>IF(ISBLANK(Calculations!AE199),"",Calculations!AE199)</f>
        <v>37767958693690.656</v>
      </c>
      <c r="AF199">
        <f>IF(ISBLANK(Calculations!AF199),"",Calculations!AF199)</f>
        <v>38057191597561.898</v>
      </c>
      <c r="AG199">
        <f>IF(ISBLANK(Calculations!AG199),"",Calculations!AG199)</f>
        <v>38344288368411.609</v>
      </c>
      <c r="AH199">
        <f>IF(ISBLANK(Calculations!AH199),"",Calculations!AH199)</f>
        <v>38639491355761.023</v>
      </c>
      <c r="AI199">
        <f>IF(ISBLANK(Calculations!AI199),"",Calculations!AI199)</f>
        <v>38929637350221.953</v>
      </c>
      <c r="AJ199">
        <f>IF(ISBLANK(Calculations!AJ199),"",Calculations!AJ199)</f>
        <v>39207561005732.117</v>
      </c>
      <c r="AK199">
        <f>IF(ISBLANK(Calculations!AK199),"",Calculations!AK199)</f>
        <v>39359778499748.484</v>
      </c>
      <c r="AL199">
        <f>IF(ISBLANK(Calculations!AL199),"",Calculations!AL199)</f>
        <v>39514956643735.711</v>
      </c>
      <c r="AM199">
        <f>IF(ISBLANK(Calculations!AM199),"",Calculations!AM199)</f>
        <v>39676228132304.828</v>
      </c>
      <c r="AN199">
        <f>IF(ISBLANK(Calculations!AN199),"",Calculations!AN199)</f>
        <v>39838966298702.352</v>
      </c>
      <c r="AO199">
        <f>IF(ISBLANK(Calculations!AO199),"",Calculations!AO199)</f>
        <v>40000725052148.508</v>
      </c>
      <c r="AP199">
        <f>IF(ISBLANK(Calculations!AP199),"",Calculations!AP199)</f>
        <v>40146357848016.758</v>
      </c>
      <c r="AQ199">
        <f>IF(ISBLANK(Calculations!AQ199),"",Calculations!AQ199)</f>
        <v>40274189607808.562</v>
      </c>
      <c r="AR199">
        <f>IF(ISBLANK(Calculations!AR199),"",Calculations!AR199)</f>
        <v>40398325280207.742</v>
      </c>
      <c r="AS199">
        <f>IF(ISBLANK(Calculations!AS199),"",Calculations!AS199)</f>
        <v>40528674296966.852</v>
      </c>
      <c r="AT199">
        <f>IF(ISBLANK(Calculations!AT199),"",Calculations!AT199)</f>
        <v>40667925771119.766</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31597000000000</v>
      </c>
      <c r="P202">
        <f>IF(ISBLANK(Calculations!P202),"",Calculations!P202)</f>
        <v>31597000000000</v>
      </c>
      <c r="Q202">
        <f>IF(ISBLANK(Calculations!Q202),"",Calculations!Q202)</f>
        <v>31597000000000</v>
      </c>
      <c r="R202">
        <f>IF(ISBLANK(Calculations!R202),"",Calculations!R202)</f>
        <v>31748982864315.297</v>
      </c>
      <c r="S202">
        <f>IF(ISBLANK(Calculations!S202),"",Calculations!S202)</f>
        <v>31887960835785.285</v>
      </c>
      <c r="T202">
        <f>IF(ISBLANK(Calculations!T202),"",Calculations!T202)</f>
        <v>32040666546439.297</v>
      </c>
      <c r="U202">
        <f>IF(ISBLANK(Calculations!U202),"",Calculations!U202)</f>
        <v>32194249982838.707</v>
      </c>
      <c r="V202">
        <f>IF(ISBLANK(Calculations!V202),"",Calculations!V202)</f>
        <v>32355737036604.922</v>
      </c>
      <c r="W202">
        <f>IF(ISBLANK(Calculations!W202),"",Calculations!W202)</f>
        <v>32520299297128.652</v>
      </c>
      <c r="X202">
        <f>IF(ISBLANK(Calculations!X202),"",Calculations!X202)</f>
        <v>32689667612602.086</v>
      </c>
      <c r="Y202">
        <f>IF(ISBLANK(Calculations!Y202),"",Calculations!Y202)</f>
        <v>32876041145399.375</v>
      </c>
      <c r="Z202">
        <f>IF(ISBLANK(Calculations!Z202),"",Calculations!Z202)</f>
        <v>33074126548607.531</v>
      </c>
      <c r="AA202">
        <f>IF(ISBLANK(Calculations!AA202),"",Calculations!AA202)</f>
        <v>33294359326722.195</v>
      </c>
      <c r="AB202">
        <f>IF(ISBLANK(Calculations!AB202),"",Calculations!AB202)</f>
        <v>33543302434720.547</v>
      </c>
      <c r="AC202">
        <f>IF(ISBLANK(Calculations!AC202),"",Calculations!AC202)</f>
        <v>33812010314125.332</v>
      </c>
      <c r="AD202">
        <f>IF(ISBLANK(Calculations!AD202),"",Calculations!AD202)</f>
        <v>34101595805571.148</v>
      </c>
      <c r="AE202">
        <f>IF(ISBLANK(Calculations!AE202),"",Calculations!AE202)</f>
        <v>34408577715265.664</v>
      </c>
      <c r="AF202">
        <f>IF(ISBLANK(Calculations!AF202),"",Calculations!AF202)</f>
        <v>34727333978256.094</v>
      </c>
      <c r="AG202">
        <f>IF(ISBLANK(Calculations!AG202),"",Calculations!AG202)</f>
        <v>35068794075869.016</v>
      </c>
      <c r="AH202">
        <f>IF(ISBLANK(Calculations!AH202),"",Calculations!AH202)</f>
        <v>35420699033472.531</v>
      </c>
      <c r="AI202">
        <f>IF(ISBLANK(Calculations!AI202),"",Calculations!AI202)</f>
        <v>35792199060246.477</v>
      </c>
      <c r="AJ202">
        <f>IF(ISBLANK(Calculations!AJ202),"",Calculations!AJ202)</f>
        <v>36180274686495.477</v>
      </c>
      <c r="AK202">
        <f>IF(ISBLANK(Calculations!AK202),"",Calculations!AK202)</f>
        <v>36589997382797.703</v>
      </c>
      <c r="AL202">
        <f>IF(ISBLANK(Calculations!AL202),"",Calculations!AL202)</f>
        <v>37014066896806.156</v>
      </c>
      <c r="AM202">
        <f>IF(ISBLANK(Calculations!AM202),"",Calculations!AM202)</f>
        <v>37461362397146.422</v>
      </c>
      <c r="AN202">
        <f>IF(ISBLANK(Calculations!AN202),"",Calculations!AN202)</f>
        <v>37923152902966.672</v>
      </c>
      <c r="AO202">
        <f>IF(ISBLANK(Calculations!AO202),"",Calculations!AO202)</f>
        <v>38400757038095.547</v>
      </c>
      <c r="AP202">
        <f>IF(ISBLANK(Calculations!AP202),"",Calculations!AP202)</f>
        <v>38900052840697.391</v>
      </c>
      <c r="AQ202">
        <f>IF(ISBLANK(Calculations!AQ202),"",Calculations!AQ202)</f>
        <v>39405199814385.758</v>
      </c>
      <c r="AR202">
        <f>IF(ISBLANK(Calculations!AR202),"",Calculations!AR202)</f>
        <v>39931888198109.953</v>
      </c>
      <c r="AS202">
        <f>IF(ISBLANK(Calculations!AS202),"",Calculations!AS202)</f>
        <v>40476923985224.055</v>
      </c>
      <c r="AT202">
        <f>IF(ISBLANK(Calculations!AT202),"",Calculations!AT202)</f>
        <v>41040638402153.102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3902188034709.481</v>
      </c>
      <c r="C2" s="7">
        <f>'IRA Calculations'!Q4</f>
        <v>3902184154069.6685</v>
      </c>
      <c r="D2" s="7">
        <f>'IRA Calculations'!R4</f>
        <v>3935890812175.1978</v>
      </c>
      <c r="E2" s="7">
        <f>'IRA Calculations'!S4</f>
        <v>3970498325877.3975</v>
      </c>
      <c r="F2" s="7">
        <f>'IRA Calculations'!T4</f>
        <v>4005358349294.2896</v>
      </c>
      <c r="G2" s="7">
        <f>'IRA Calculations'!U4</f>
        <v>4038256278063.7432</v>
      </c>
      <c r="H2" s="7">
        <f>'IRA Calculations'!V4</f>
        <v>4070987341596.0977</v>
      </c>
      <c r="I2" s="7">
        <f>'IRA Calculations'!W4</f>
        <v>4104565201061.5557</v>
      </c>
      <c r="J2" s="7">
        <f>'IRA Calculations'!X4</f>
        <v>4136787170673.8442</v>
      </c>
      <c r="K2" s="7">
        <f>'IRA Calculations'!Y4</f>
        <v>4168262401451.2788</v>
      </c>
      <c r="L2" s="7">
        <f>'IRA Calculations'!Z4</f>
        <v>4200347462811.9751</v>
      </c>
      <c r="M2" s="7">
        <f>'IRA Calculations'!AA4</f>
        <v>4232908537617.6431</v>
      </c>
      <c r="N2" s="7">
        <f>'IRA Calculations'!AB4</f>
        <v>4265426766810.2275</v>
      </c>
      <c r="O2" s="7">
        <f>'IRA Calculations'!AC4</f>
        <v>4295393040370.3638</v>
      </c>
      <c r="P2" s="7">
        <f>'IRA Calculations'!AD4</f>
        <v>4325830797009.6489</v>
      </c>
      <c r="Q2" s="7">
        <f>'IRA Calculations'!AE4</f>
        <v>4357400814751.3599</v>
      </c>
      <c r="R2" s="7">
        <f>'IRA Calculations'!AF4</f>
        <v>4390029286960.5288</v>
      </c>
      <c r="S2" s="7">
        <f>'IRA Calculations'!AG4</f>
        <v>4423545230075.127</v>
      </c>
      <c r="T2" s="7">
        <f>'IRA Calculations'!AH4</f>
        <v>4457450594439.3584</v>
      </c>
      <c r="U2" s="7">
        <f>'IRA Calculations'!AI4</f>
        <v>4493219219558.0215</v>
      </c>
      <c r="V2" s="7">
        <f>'IRA Calculations'!AJ4</f>
        <v>4527986052688.041</v>
      </c>
      <c r="W2" s="7">
        <f>'IRA Calculations'!AK4</f>
        <v>4533806484094.0928</v>
      </c>
      <c r="X2" s="7">
        <f>'IRA Calculations'!AL4</f>
        <v>4540187929350.3848</v>
      </c>
      <c r="Y2" s="7">
        <f>'IRA Calculations'!AM4</f>
        <v>4546364276442.7227</v>
      </c>
      <c r="Z2" s="7">
        <f>'IRA Calculations'!AN4</f>
        <v>4553156487344.3564</v>
      </c>
      <c r="AA2" s="7">
        <f>'IRA Calculations'!AO4</f>
        <v>4559620081127.4736</v>
      </c>
      <c r="AB2" s="7">
        <f>'IRA Calculations'!AP4</f>
        <v>4566134153072.4551</v>
      </c>
      <c r="AC2" s="7">
        <f>'IRA Calculations'!AQ4</f>
        <v>4572744847152.3037</v>
      </c>
      <c r="AD2" s="7">
        <f>'IRA Calculations'!AR4</f>
        <v>4579926643249.6416</v>
      </c>
      <c r="AE2" s="7">
        <f>'IRA Calculations'!AS4</f>
        <v>4586824576880.3877</v>
      </c>
      <c r="AF2" s="7">
        <f>'IRA Calculations'!AT4</f>
        <v>4593928101401.6504</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20126051421724.797</v>
      </c>
      <c r="C4" s="7">
        <f>'IRA Calculations'!Q6</f>
        <v>20126051421724.797</v>
      </c>
      <c r="D4" s="7">
        <f>'IRA Calculations'!R6</f>
        <v>20209735690344.141</v>
      </c>
      <c r="E4" s="7">
        <f>'IRA Calculations'!S6</f>
        <v>19699547284119.031</v>
      </c>
      <c r="F4" s="7">
        <f>'IRA Calculations'!T6</f>
        <v>19184392446619.91</v>
      </c>
      <c r="G4" s="7">
        <f>'IRA Calculations'!U6</f>
        <v>18648079315447.922</v>
      </c>
      <c r="H4" s="7">
        <f>'IRA Calculations'!V6</f>
        <v>18108433445711</v>
      </c>
      <c r="I4" s="7">
        <f>'IRA Calculations'!W6</f>
        <v>17572660809298.557</v>
      </c>
      <c r="J4" s="7">
        <f>'IRA Calculations'!X6</f>
        <v>17029439710374.07</v>
      </c>
      <c r="K4" s="7">
        <f>'IRA Calculations'!Y6</f>
        <v>16480678238069.898</v>
      </c>
      <c r="L4" s="7">
        <f>'IRA Calculations'!Z6</f>
        <v>15932103480755.232</v>
      </c>
      <c r="M4" s="7">
        <f>'IRA Calculations'!AA6</f>
        <v>15390433131021.215</v>
      </c>
      <c r="N4" s="7">
        <f>'IRA Calculations'!AB6</f>
        <v>14853439539195.836</v>
      </c>
      <c r="O4" s="7">
        <f>'IRA Calculations'!AC6</f>
        <v>14890123548213.02</v>
      </c>
      <c r="P4" s="7">
        <f>'IRA Calculations'!AD6</f>
        <v>14938398769933.309</v>
      </c>
      <c r="Q4" s="7">
        <f>'IRA Calculations'!AE6</f>
        <v>15000870773599.398</v>
      </c>
      <c r="R4" s="7">
        <f>'IRA Calculations'!AF6</f>
        <v>15071946612558.703</v>
      </c>
      <c r="S4" s="7">
        <f>'IRA Calculations'!AG6</f>
        <v>15164115637891.391</v>
      </c>
      <c r="T4" s="7">
        <f>'IRA Calculations'!AH6</f>
        <v>15268635911784.082</v>
      </c>
      <c r="U4" s="7">
        <f>'IRA Calculations'!AI6</f>
        <v>15394414008195.828</v>
      </c>
      <c r="V4" s="7">
        <f>'IRA Calculations'!AJ6</f>
        <v>15527493865330.199</v>
      </c>
      <c r="W4" s="7">
        <f>'IRA Calculations'!AK6</f>
        <v>15475045354888.594</v>
      </c>
      <c r="X4" s="7">
        <f>'IRA Calculations'!AL6</f>
        <v>15437161807766.883</v>
      </c>
      <c r="Y4" s="7">
        <f>'IRA Calculations'!AM6</f>
        <v>15405815873750.867</v>
      </c>
      <c r="Z4" s="7">
        <f>'IRA Calculations'!AN6</f>
        <v>15385945013061.695</v>
      </c>
      <c r="AA4" s="7">
        <f>'IRA Calculations'!AO6</f>
        <v>15369346834079.254</v>
      </c>
      <c r="AB4" s="7">
        <f>'IRA Calculations'!AP6</f>
        <v>15357514759386.492</v>
      </c>
      <c r="AC4" s="7">
        <f>'IRA Calculations'!AQ6</f>
        <v>15348689150766.711</v>
      </c>
      <c r="AD4" s="7">
        <f>'IRA Calculations'!AR6</f>
        <v>15344677406392.59</v>
      </c>
      <c r="AE4" s="7">
        <f>'IRA Calculations'!AS6</f>
        <v>15337909652201.469</v>
      </c>
      <c r="AF4" s="7">
        <f>'IRA Calculations'!AT6</f>
        <v>15330828587687.445</v>
      </c>
    </row>
    <row r="5" spans="1:34" x14ac:dyDescent="0.2">
      <c r="A5" s="1" t="s">
        <v>79</v>
      </c>
      <c r="B5" s="7">
        <f>'IRA Calculations'!P7</f>
        <v>68397710665.075867</v>
      </c>
      <c r="C5" s="7">
        <f>'IRA Calculations'!Q7</f>
        <v>68397710665.075867</v>
      </c>
      <c r="D5" s="7">
        <f>'IRA Calculations'!R7</f>
        <v>68757295672.798218</v>
      </c>
      <c r="E5" s="7">
        <f>'IRA Calculations'!S7</f>
        <v>69031276352.761215</v>
      </c>
      <c r="F5" s="7">
        <f>'IRA Calculations'!T7</f>
        <v>69259031816.415115</v>
      </c>
      <c r="G5" s="7">
        <f>'IRA Calculations'!U7</f>
        <v>69359759065.653198</v>
      </c>
      <c r="H5" s="7">
        <f>'IRA Calculations'!V7</f>
        <v>69347144484.666199</v>
      </c>
      <c r="I5" s="7">
        <f>'IRA Calculations'!W7</f>
        <v>69205834591.251633</v>
      </c>
      <c r="J5" s="7">
        <f>'IRA Calculations'!X7</f>
        <v>68850581660.367722</v>
      </c>
      <c r="K5" s="7">
        <f>'IRA Calculations'!Y7</f>
        <v>68260700943.09436</v>
      </c>
      <c r="L5" s="7">
        <f>'IRA Calculations'!Z7</f>
        <v>67447057351.558098</v>
      </c>
      <c r="M5" s="7">
        <f>'IRA Calculations'!AA7</f>
        <v>66432516805.455566</v>
      </c>
      <c r="N5" s="7">
        <f>'IRA Calculations'!AB7</f>
        <v>65247602766.289017</v>
      </c>
      <c r="O5" s="7">
        <f>'IRA Calculations'!AC7</f>
        <v>63920466332.360306</v>
      </c>
      <c r="P5" s="7">
        <f>'IRA Calculations'!AD7</f>
        <v>62495838005.514885</v>
      </c>
      <c r="Q5" s="7">
        <f>'IRA Calculations'!AE7</f>
        <v>61020144628.162354</v>
      </c>
      <c r="R5" s="7">
        <f>'IRA Calculations'!AF7</f>
        <v>59526922572.95385</v>
      </c>
      <c r="S5" s="7">
        <f>'IRA Calculations'!AG7</f>
        <v>58044663117.846779</v>
      </c>
      <c r="T5" s="7">
        <f>'IRA Calculations'!AH7</f>
        <v>56556530279.971397</v>
      </c>
      <c r="U5" s="7">
        <f>'IRA Calculations'!AI7</f>
        <v>55076919598.661797</v>
      </c>
      <c r="V5" s="7">
        <f>'IRA Calculations'!AJ7</f>
        <v>53546360801.181358</v>
      </c>
      <c r="W5" s="7">
        <f>'IRA Calculations'!AK7</f>
        <v>51590635309.469841</v>
      </c>
      <c r="X5" s="7">
        <f>'IRA Calculations'!AL7</f>
        <v>49630457795.730751</v>
      </c>
      <c r="Y5" s="7">
        <f>'IRA Calculations'!AM7</f>
        <v>47649129486.901749</v>
      </c>
      <c r="Z5" s="7">
        <f>'IRA Calculations'!AN7</f>
        <v>45676649361.000084</v>
      </c>
      <c r="AA5" s="7">
        <f>'IRA Calculations'!AO7</f>
        <v>43726301020.284935</v>
      </c>
      <c r="AB5" s="7">
        <f>'IRA Calculations'!AP7</f>
        <v>41833984774.117775</v>
      </c>
      <c r="AC5" s="7">
        <f>'IRA Calculations'!AQ7</f>
        <v>40022120610.361038</v>
      </c>
      <c r="AD5" s="7">
        <f>'IRA Calculations'!AR7</f>
        <v>38313252089.605301</v>
      </c>
      <c r="AE5" s="7">
        <f>'IRA Calculations'!AS7</f>
        <v>36707214508.911278</v>
      </c>
      <c r="AF5" s="7">
        <f>'IRA Calculations'!AT7</f>
        <v>35222772590.283707</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1623639142209.2434</v>
      </c>
      <c r="C7" s="7">
        <f>'IRA Calculations'!Q9</f>
        <v>1623639142209.2434</v>
      </c>
      <c r="D7" s="7">
        <f>'IRA Calculations'!R9</f>
        <v>1628447959139.5281</v>
      </c>
      <c r="E7" s="7">
        <f>'IRA Calculations'!S9</f>
        <v>1631783092126.4304</v>
      </c>
      <c r="F7" s="7">
        <f>'IRA Calculations'!T9</f>
        <v>1634723961284.7227</v>
      </c>
      <c r="G7" s="7">
        <f>'IRA Calculations'!U9</f>
        <v>1636596345502.1414</v>
      </c>
      <c r="H7" s="7">
        <f>'IRA Calculations'!V9</f>
        <v>1638434633831.4341</v>
      </c>
      <c r="I7" s="7">
        <f>'IRA Calculations'!W9</f>
        <v>1640657388016.9475</v>
      </c>
      <c r="J7" s="7">
        <f>'IRA Calculations'!X9</f>
        <v>1642736576376.3264</v>
      </c>
      <c r="K7" s="7">
        <f>'IRA Calculations'!Y9</f>
        <v>1644445421684.8455</v>
      </c>
      <c r="L7" s="7">
        <f>'IRA Calculations'!Z9</f>
        <v>1645971360875.8477</v>
      </c>
      <c r="M7" s="7">
        <f>'IRA Calculations'!AA9</f>
        <v>1648272027516.0269</v>
      </c>
      <c r="N7" s="7">
        <f>'IRA Calculations'!AB9</f>
        <v>1650948221465.5942</v>
      </c>
      <c r="O7" s="7">
        <f>'IRA Calculations'!AC9</f>
        <v>1653682635974.6514</v>
      </c>
      <c r="P7" s="7">
        <f>'IRA Calculations'!AD9</f>
        <v>1657542300170.5671</v>
      </c>
      <c r="Q7" s="7">
        <f>'IRA Calculations'!AE9</f>
        <v>1662687917415.5259</v>
      </c>
      <c r="R7" s="7">
        <f>'IRA Calculations'!AF9</f>
        <v>1668765564897.094</v>
      </c>
      <c r="S7" s="7">
        <f>'IRA Calculations'!AG9</f>
        <v>1676872747477.0471</v>
      </c>
      <c r="T7" s="7">
        <f>'IRA Calculations'!AH9</f>
        <v>1685962800694.7009</v>
      </c>
      <c r="U7" s="7">
        <f>'IRA Calculations'!AI9</f>
        <v>1696130189414.3501</v>
      </c>
      <c r="V7" s="7">
        <f>'IRA Calculations'!AJ9</f>
        <v>1706252631133.0925</v>
      </c>
      <c r="W7" s="7">
        <f>'IRA Calculations'!AK9</f>
        <v>1704922855555.9424</v>
      </c>
      <c r="X7" s="7">
        <f>'IRA Calculations'!AL9</f>
        <v>1703509810841.6243</v>
      </c>
      <c r="Y7" s="7">
        <f>'IRA Calculations'!AM9</f>
        <v>1701317307462.2747</v>
      </c>
      <c r="Z7" s="7">
        <f>'IRA Calculations'!AN9</f>
        <v>1698934390738.1614</v>
      </c>
      <c r="AA7" s="7">
        <f>'IRA Calculations'!AO9</f>
        <v>1696090890444.6626</v>
      </c>
      <c r="AB7" s="7">
        <f>'IRA Calculations'!AP9</f>
        <v>1693321293197.5911</v>
      </c>
      <c r="AC7" s="7">
        <f>'IRA Calculations'!AQ9</f>
        <v>1690785138745.9304</v>
      </c>
      <c r="AD7" s="7">
        <f>'IRA Calculations'!AR9</f>
        <v>1688805169260.6157</v>
      </c>
      <c r="AE7" s="7">
        <f>'IRA Calculations'!AS9</f>
        <v>1686843133506.6565</v>
      </c>
      <c r="AF7" s="7">
        <f>'IRA Calculations'!AT9</f>
        <v>1685165315629.2097</v>
      </c>
    </row>
    <row r="8" spans="1:34" x14ac:dyDescent="0.2">
      <c r="A8" s="1" t="s">
        <v>344</v>
      </c>
      <c r="B8" s="7">
        <f>'IRA Calculations'!P10</f>
        <v>2190160713.4117494</v>
      </c>
      <c r="C8" s="7">
        <f>'IRA Calculations'!Q10</f>
        <v>2190160713.4117494</v>
      </c>
      <c r="D8" s="7">
        <f>'IRA Calculations'!R10</f>
        <v>2194063151.7687931</v>
      </c>
      <c r="E8" s="7">
        <f>'IRA Calculations'!S10</f>
        <v>2198347004.5004964</v>
      </c>
      <c r="F8" s="7">
        <f>'IRA Calculations'!T10</f>
        <v>2203632628.6028104</v>
      </c>
      <c r="G8" s="7">
        <f>'IRA Calculations'!U10</f>
        <v>2208866207.2375965</v>
      </c>
      <c r="H8" s="7">
        <f>'IRA Calculations'!V10</f>
        <v>2213731128.4514179</v>
      </c>
      <c r="I8" s="7">
        <f>'IRA Calculations'!W10</f>
        <v>2218652479.773994</v>
      </c>
      <c r="J8" s="7">
        <f>'IRA Calculations'!X10</f>
        <v>2223300799.0060911</v>
      </c>
      <c r="K8" s="7">
        <f>'IRA Calculations'!Y10</f>
        <v>2227434868.881886</v>
      </c>
      <c r="L8" s="7">
        <f>'IRA Calculations'!Z10</f>
        <v>2231251343.0357161</v>
      </c>
      <c r="M8" s="7">
        <f>'IRA Calculations'!AA10</f>
        <v>2235450692.4743953</v>
      </c>
      <c r="N8" s="7">
        <f>'IRA Calculations'!AB10</f>
        <v>2239449481.1586318</v>
      </c>
      <c r="O8" s="7">
        <f>'IRA Calculations'!AC10</f>
        <v>2242859865.5809469</v>
      </c>
      <c r="P8" s="7">
        <f>'IRA Calculations'!AD10</f>
        <v>2246829522.3715835</v>
      </c>
      <c r="Q8" s="7">
        <f>'IRA Calculations'!AE10</f>
        <v>2251084588.6796975</v>
      </c>
      <c r="R8" s="7">
        <f>'IRA Calculations'!AF10</f>
        <v>2255445730.3527546</v>
      </c>
      <c r="S8" s="7">
        <f>'IRA Calculations'!AG10</f>
        <v>2260417510.6890326</v>
      </c>
      <c r="T8" s="7">
        <f>'IRA Calculations'!AH10</f>
        <v>2265383823.8968391</v>
      </c>
      <c r="U8" s="7">
        <f>'IRA Calculations'!AI10</f>
        <v>2270995326.9647255</v>
      </c>
      <c r="V8" s="7">
        <f>'IRA Calculations'!AJ10</f>
        <v>2276552931.4063363</v>
      </c>
      <c r="W8" s="7">
        <f>'IRA Calculations'!AK10</f>
        <v>2279881717.0564322</v>
      </c>
      <c r="X8" s="7">
        <f>'IRA Calculations'!AL10</f>
        <v>2283420173.5041656</v>
      </c>
      <c r="Y8" s="7">
        <f>'IRA Calculations'!AM10</f>
        <v>2286473612.8340755</v>
      </c>
      <c r="Z8" s="7">
        <f>'IRA Calculations'!AN10</f>
        <v>2289768847.6237321</v>
      </c>
      <c r="AA8" s="7">
        <f>'IRA Calculations'!AO10</f>
        <v>2292627627.6446948</v>
      </c>
      <c r="AB8" s="7">
        <f>'IRA Calculations'!AP10</f>
        <v>2295430060.6094437</v>
      </c>
      <c r="AC8" s="7">
        <f>'IRA Calculations'!AQ10</f>
        <v>2298191179.8047142</v>
      </c>
      <c r="AD8" s="7">
        <f>'IRA Calculations'!AR10</f>
        <v>2301286273.1134715</v>
      </c>
      <c r="AE8" s="7">
        <f>'IRA Calculations'!AS10</f>
        <v>2304025516.7196455</v>
      </c>
      <c r="AF8" s="7">
        <f>'IRA Calculations'!AT10</f>
        <v>2306777222.9972024</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3903287308818.2559</v>
      </c>
      <c r="C10" s="7">
        <f>'IRA Calculations'!Q12</f>
        <v>3903287308818.2559</v>
      </c>
      <c r="D10" s="7">
        <f>'IRA Calculations'!R12</f>
        <v>3923793499500.5405</v>
      </c>
      <c r="E10" s="7">
        <f>'IRA Calculations'!S12</f>
        <v>3941806483296.6777</v>
      </c>
      <c r="F10" s="7">
        <f>'IRA Calculations'!T12</f>
        <v>3960620815314.5195</v>
      </c>
      <c r="G10" s="7">
        <f>'IRA Calculations'!U12</f>
        <v>3978318134713.1348</v>
      </c>
      <c r="H10" s="7">
        <f>'IRA Calculations'!V12</f>
        <v>3998181263664.4775</v>
      </c>
      <c r="I10" s="7">
        <f>'IRA Calculations'!W12</f>
        <v>4021573917322.6089</v>
      </c>
      <c r="J10" s="7">
        <f>'IRA Calculations'!X12</f>
        <v>4046906703066.728</v>
      </c>
      <c r="K10" s="7">
        <f>'IRA Calculations'!Y12</f>
        <v>4073846749488.1265</v>
      </c>
      <c r="L10" s="7">
        <f>'IRA Calculations'!Z12</f>
        <v>4102340060801.7832</v>
      </c>
      <c r="M10" s="7">
        <f>'IRA Calculations'!AA12</f>
        <v>4133406343920.0049</v>
      </c>
      <c r="N10" s="7">
        <f>'IRA Calculations'!AB12</f>
        <v>4164389429971.5469</v>
      </c>
      <c r="O10" s="7">
        <f>'IRA Calculations'!AC12</f>
        <v>4193595248258.0088</v>
      </c>
      <c r="P10" s="7">
        <f>'IRA Calculations'!AD12</f>
        <v>4222319255463.0098</v>
      </c>
      <c r="Q10" s="7">
        <f>'IRA Calculations'!AE12</f>
        <v>4249914520593.0439</v>
      </c>
      <c r="R10" s="7">
        <f>'IRA Calculations'!AF12</f>
        <v>4273933129688.792</v>
      </c>
      <c r="S10" s="7">
        <f>'IRA Calculations'!AG12</f>
        <v>4298412351868.2944</v>
      </c>
      <c r="T10" s="7">
        <f>'IRA Calculations'!AH12</f>
        <v>4321630095745.3091</v>
      </c>
      <c r="U10" s="7">
        <f>'IRA Calculations'!AI12</f>
        <v>4346010425783.4048</v>
      </c>
      <c r="V10" s="7">
        <f>'IRA Calculations'!AJ12</f>
        <v>4370316755411.5825</v>
      </c>
      <c r="W10" s="7">
        <f>'IRA Calculations'!AK12</f>
        <v>4360524936656.6611</v>
      </c>
      <c r="X10" s="7">
        <f>'IRA Calculations'!AL12</f>
        <v>4352873586526.7021</v>
      </c>
      <c r="Y10" s="7">
        <f>'IRA Calculations'!AM12</f>
        <v>4346071323365.0005</v>
      </c>
      <c r="Z10" s="7">
        <f>'IRA Calculations'!AN12</f>
        <v>4341404501348.3242</v>
      </c>
      <c r="AA10" s="7">
        <f>'IRA Calculations'!AO12</f>
        <v>4337335909075.0864</v>
      </c>
      <c r="AB10" s="7">
        <f>'IRA Calculations'!AP12</f>
        <v>4334265838997.4111</v>
      </c>
      <c r="AC10" s="7">
        <f>'IRA Calculations'!AQ12</f>
        <v>4331899320534.2314</v>
      </c>
      <c r="AD10" s="7">
        <f>'IRA Calculations'!AR12</f>
        <v>4330639706252.9004</v>
      </c>
      <c r="AE10" s="7">
        <f>'IRA Calculations'!AS12</f>
        <v>4328913581098.3335</v>
      </c>
      <c r="AF10" s="7">
        <f>'IRA Calculations'!AT12</f>
        <v>4327230585004.3354</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2382157326839.2783</v>
      </c>
      <c r="C2" s="7">
        <f>'IRA Calculations'!P17</f>
        <v>2382157326839.2783</v>
      </c>
      <c r="D2" s="7">
        <f>'IRA Calculations'!Q17</f>
        <v>2382157326839.2783</v>
      </c>
      <c r="E2" s="7">
        <f>'IRA Calculations'!R17</f>
        <v>2320541743071.5933</v>
      </c>
      <c r="F2" s="7">
        <f>'IRA Calculations'!S17</f>
        <v>2417273902052.6533</v>
      </c>
      <c r="G2" s="7">
        <f>'IRA Calculations'!T17</f>
        <v>2519683941312.3853</v>
      </c>
      <c r="H2" s="7">
        <f>'IRA Calculations'!U17</f>
        <v>2628420197553.3384</v>
      </c>
      <c r="I2" s="7">
        <f>'IRA Calculations'!V17</f>
        <v>2744157314632.3818</v>
      </c>
      <c r="J2" s="7">
        <f>'IRA Calculations'!W17</f>
        <v>2864791207699.6016</v>
      </c>
      <c r="K2" s="7">
        <f>'IRA Calculations'!X17</f>
        <v>2994223067549.2485</v>
      </c>
      <c r="L2" s="7">
        <f>'IRA Calculations'!Y17</f>
        <v>3129539269428.9863</v>
      </c>
      <c r="M2" s="7">
        <f>'IRA Calculations'!Z17</f>
        <v>3269701387979.9463</v>
      </c>
      <c r="N2" s="7">
        <f>'IRA Calculations'!AA17</f>
        <v>3413749314389.645</v>
      </c>
      <c r="O2" s="7">
        <f>'IRA Calculations'!AB17</f>
        <v>3560709911084.0044</v>
      </c>
      <c r="P2" s="7">
        <f>'IRA Calculations'!AC17</f>
        <v>3556263824687.7397</v>
      </c>
      <c r="Q2" s="7">
        <f>'IRA Calculations'!AD17</f>
        <v>3553236795416.2622</v>
      </c>
      <c r="R2" s="7">
        <f>'IRA Calculations'!AE17</f>
        <v>3551235124170.499</v>
      </c>
      <c r="S2" s="7">
        <f>'IRA Calculations'!AF17</f>
        <v>3550022292685.9277</v>
      </c>
      <c r="T2" s="7">
        <f>'IRA Calculations'!AG17</f>
        <v>3549442327560.8667</v>
      </c>
      <c r="U2" s="7">
        <f>'IRA Calculations'!AH17</f>
        <v>3549360066401.3848</v>
      </c>
      <c r="V2" s="7">
        <f>'IRA Calculations'!AI17</f>
        <v>3549682175495.9717</v>
      </c>
      <c r="W2" s="7">
        <f>'IRA Calculations'!AJ17</f>
        <v>3550328644764.6748</v>
      </c>
      <c r="X2" s="7">
        <f>'IRA Calculations'!AK17</f>
        <v>3551451882520.4121</v>
      </c>
      <c r="Y2" s="7">
        <f>'IRA Calculations'!AL17</f>
        <v>3552771757168.1104</v>
      </c>
      <c r="Z2" s="7">
        <f>'IRA Calculations'!AM17</f>
        <v>3554303072311.8169</v>
      </c>
      <c r="AA2" s="7">
        <f>'IRA Calculations'!AN17</f>
        <v>3556021176730.6689</v>
      </c>
      <c r="AB2" s="7">
        <f>'IRA Calculations'!AO17</f>
        <v>3557902905229.2051</v>
      </c>
      <c r="AC2" s="7">
        <f>'IRA Calculations'!AP17</f>
        <v>3559923314130.0508</v>
      </c>
      <c r="AD2" s="7">
        <f>'IRA Calculations'!AQ17</f>
        <v>3562056677285.6318</v>
      </c>
      <c r="AE2" s="7">
        <f>'IRA Calculations'!AR17</f>
        <v>3564279485331.6279</v>
      </c>
      <c r="AF2" s="7">
        <f>'IRA Calculations'!AS17</f>
        <v>3566563145927.9062</v>
      </c>
      <c r="AG2" s="7">
        <f>'IRA Calculations'!AT17</f>
        <v>3568887355321.2646</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1364289180583.8503</v>
      </c>
      <c r="C2" s="7">
        <f>'IRA Calculations'!P30</f>
        <v>1364289180583.8503</v>
      </c>
      <c r="D2" s="7">
        <f>'IRA Calculations'!Q30</f>
        <v>1364289180583.8503</v>
      </c>
      <c r="E2" s="7">
        <f>'IRA Calculations'!R30</f>
        <v>1354027203892.8894</v>
      </c>
      <c r="F2" s="7">
        <f>'IRA Calculations'!S30</f>
        <v>1344087861515.3232</v>
      </c>
      <c r="G2" s="7">
        <f>'IRA Calculations'!T30</f>
        <v>1335727057636.4436</v>
      </c>
      <c r="H2" s="7">
        <f>'IRA Calculations'!U30</f>
        <v>1331048821503.3745</v>
      </c>
      <c r="I2" s="7">
        <f>'IRA Calculations'!V30</f>
        <v>1330549409303.97</v>
      </c>
      <c r="J2" s="7">
        <f>'IRA Calculations'!W30</f>
        <v>1331448761908.4001</v>
      </c>
      <c r="K2" s="7">
        <f>'IRA Calculations'!X30</f>
        <v>1332427722560.9412</v>
      </c>
      <c r="L2" s="7">
        <f>'IRA Calculations'!Y30</f>
        <v>1333562455889.7688</v>
      </c>
      <c r="M2" s="7">
        <f>'IRA Calculations'!Z30</f>
        <v>1335569294122.2654</v>
      </c>
      <c r="N2" s="7">
        <f>'IRA Calculations'!AA30</f>
        <v>1339515231074.2917</v>
      </c>
      <c r="O2" s="7">
        <f>'IRA Calculations'!AB30</f>
        <v>1345244430905.7822</v>
      </c>
      <c r="P2" s="7">
        <f>'IRA Calculations'!AC30</f>
        <v>1352164090750.3833</v>
      </c>
      <c r="Q2" s="7">
        <f>'IRA Calculations'!AD30</f>
        <v>1359800549611.4788</v>
      </c>
      <c r="R2" s="7">
        <f>'IRA Calculations'!AE30</f>
        <v>1366677133506.9834</v>
      </c>
      <c r="S2" s="7">
        <f>'IRA Calculations'!AF30</f>
        <v>1371103296864.9875</v>
      </c>
      <c r="T2" s="7">
        <f>'IRA Calculations'!AG30</f>
        <v>1374801967706.6946</v>
      </c>
      <c r="U2" s="7">
        <f>'IRA Calculations'!AH30</f>
        <v>1378054040549.24</v>
      </c>
      <c r="V2" s="7">
        <f>'IRA Calculations'!AI30</f>
        <v>1381004326008.9287</v>
      </c>
      <c r="W2" s="7">
        <f>'IRA Calculations'!AJ30</f>
        <v>1383728523252.4514</v>
      </c>
      <c r="X2" s="7">
        <f>'IRA Calculations'!AK30</f>
        <v>1380792898864.4631</v>
      </c>
      <c r="Y2" s="7">
        <f>'IRA Calculations'!AL30</f>
        <v>1378164980657.7449</v>
      </c>
      <c r="Z2" s="7">
        <f>'IRA Calculations'!AM30</f>
        <v>1375974942277.7678</v>
      </c>
      <c r="AA2" s="7">
        <f>'IRA Calculations'!AN30</f>
        <v>1374317623291.124</v>
      </c>
      <c r="AB2" s="7">
        <f>'IRA Calculations'!AO30</f>
        <v>1373178233627.999</v>
      </c>
      <c r="AC2" s="7">
        <f>'IRA Calculations'!AP30</f>
        <v>1372500934268.0344</v>
      </c>
      <c r="AD2" s="7">
        <f>'IRA Calculations'!AQ30</f>
        <v>1372196274640.5942</v>
      </c>
      <c r="AE2" s="7">
        <f>'IRA Calculations'!AR30</f>
        <v>1372173507731.811</v>
      </c>
      <c r="AF2" s="7">
        <f>'IRA Calculations'!AS30</f>
        <v>1372376546724.116</v>
      </c>
      <c r="AG2" s="7">
        <f>'IRA Calculations'!AT30</f>
        <v>1372778336888.3943</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7168084056827.9434</v>
      </c>
      <c r="C2" s="7">
        <f>'IRA Calculations'!P43</f>
        <v>7168084056827.9434</v>
      </c>
      <c r="D2" s="7">
        <f>'IRA Calculations'!Q43</f>
        <v>7168084056827.9434</v>
      </c>
      <c r="E2" s="7">
        <f>'IRA Calculations'!R43</f>
        <v>7120940615430.5742</v>
      </c>
      <c r="F2" s="7">
        <f>'IRA Calculations'!S43</f>
        <v>7073822177761.0703</v>
      </c>
      <c r="G2" s="7">
        <f>'IRA Calculations'!T43</f>
        <v>7028972215486.8594</v>
      </c>
      <c r="H2" s="7">
        <f>'IRA Calculations'!U43</f>
        <v>6988804529279.1396</v>
      </c>
      <c r="I2" s="7">
        <f>'IRA Calculations'!V43</f>
        <v>6956083484729.9707</v>
      </c>
      <c r="J2" s="7">
        <f>'IRA Calculations'!W43</f>
        <v>6931396279394.9814</v>
      </c>
      <c r="K2" s="7">
        <f>'IRA Calculations'!X43</f>
        <v>6914349775147.2344</v>
      </c>
      <c r="L2" s="7">
        <f>'IRA Calculations'!Y43</f>
        <v>6903869192845.6074</v>
      </c>
      <c r="M2" s="7">
        <f>'IRA Calculations'!Z43</f>
        <v>6901314157847.0361</v>
      </c>
      <c r="N2" s="7">
        <f>'IRA Calculations'!AA43</f>
        <v>6907480261045.3535</v>
      </c>
      <c r="O2" s="7">
        <f>'IRA Calculations'!AB43</f>
        <v>6920564138370.167</v>
      </c>
      <c r="P2" s="7">
        <f>'IRA Calculations'!AC43</f>
        <v>6939070675773.9863</v>
      </c>
      <c r="Q2" s="7">
        <f>'IRA Calculations'!AD43</f>
        <v>6963553919654.9668</v>
      </c>
      <c r="R2" s="7">
        <f>'IRA Calculations'!AE43</f>
        <v>6993201782714.2783</v>
      </c>
      <c r="S2" s="7">
        <f>'IRA Calculations'!AF43</f>
        <v>7026846107357.0381</v>
      </c>
      <c r="T2" s="7">
        <f>'IRA Calculations'!AG43</f>
        <v>7062637064051.8359</v>
      </c>
      <c r="U2" s="7">
        <f>'IRA Calculations'!AH43</f>
        <v>7099881279193.6787</v>
      </c>
      <c r="V2" s="7">
        <f>'IRA Calculations'!AI43</f>
        <v>7138046013720.2451</v>
      </c>
      <c r="W2" s="7">
        <f>'IRA Calculations'!AJ43</f>
        <v>7176753766972.0625</v>
      </c>
      <c r="X2" s="7">
        <f>'IRA Calculations'!AK43</f>
        <v>7186022068971.5898</v>
      </c>
      <c r="Y2" s="7">
        <f>'IRA Calculations'!AL43</f>
        <v>7195496264816.8945</v>
      </c>
      <c r="Z2" s="7">
        <f>'IRA Calculations'!AM43</f>
        <v>7205139988741.8711</v>
      </c>
      <c r="AA2" s="7">
        <f>'IRA Calculations'!AN43</f>
        <v>7214964294352.8018</v>
      </c>
      <c r="AB2" s="7">
        <f>'IRA Calculations'!AO43</f>
        <v>7225004253311.6934</v>
      </c>
      <c r="AC2" s="7">
        <f>'IRA Calculations'!AP43</f>
        <v>7235272217157.8955</v>
      </c>
      <c r="AD2" s="7">
        <f>'IRA Calculations'!AQ43</f>
        <v>7245732112032.3594</v>
      </c>
      <c r="AE2" s="7">
        <f>'IRA Calculations'!AR43</f>
        <v>7256404833076.8086</v>
      </c>
      <c r="AF2" s="7">
        <f>'IRA Calculations'!AS43</f>
        <v>7267238524855.2236</v>
      </c>
      <c r="AG2" s="7">
        <f>'IRA Calculations'!AT43</f>
        <v>7278190127677.2627</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8082435855522.9521</v>
      </c>
      <c r="C4" s="7">
        <f>'IRA Calculations'!P45</f>
        <v>8082435855522.9521</v>
      </c>
      <c r="D4" s="7">
        <f>'IRA Calculations'!Q45</f>
        <v>8082435855522.9521</v>
      </c>
      <c r="E4" s="7">
        <f>'IRA Calculations'!R45</f>
        <v>8088215810255.5771</v>
      </c>
      <c r="F4" s="7">
        <f>'IRA Calculations'!S45</f>
        <v>8095937480514.0957</v>
      </c>
      <c r="G4" s="7">
        <f>'IRA Calculations'!T45</f>
        <v>8107159747651.5645</v>
      </c>
      <c r="H4" s="7">
        <f>'IRA Calculations'!U45</f>
        <v>8123605907436.6855</v>
      </c>
      <c r="I4" s="7">
        <f>'IRA Calculations'!V45</f>
        <v>8147312269791.5352</v>
      </c>
      <c r="J4" s="7">
        <f>'IRA Calculations'!W45</f>
        <v>8177236677316.8066</v>
      </c>
      <c r="K4" s="7">
        <f>'IRA Calculations'!X45</f>
        <v>8211063553360.1338</v>
      </c>
      <c r="L4" s="7">
        <f>'IRA Calculations'!Y45</f>
        <v>8246320087459.3076</v>
      </c>
      <c r="M4" s="7">
        <f>'IRA Calculations'!Z45</f>
        <v>8284120190236.834</v>
      </c>
      <c r="N4" s="7">
        <f>'IRA Calculations'!AA45</f>
        <v>8324182170436.707</v>
      </c>
      <c r="O4" s="7">
        <f>'IRA Calculations'!AB45</f>
        <v>8364420918558.2188</v>
      </c>
      <c r="P4" s="7">
        <f>'IRA Calculations'!AC45</f>
        <v>8404256502489.8389</v>
      </c>
      <c r="Q4" s="7">
        <f>'IRA Calculations'!AD45</f>
        <v>8445907393687.2158</v>
      </c>
      <c r="R4" s="7">
        <f>'IRA Calculations'!AE45</f>
        <v>8489652281637.6533</v>
      </c>
      <c r="S4" s="7">
        <f>'IRA Calculations'!AF45</f>
        <v>8534936907667.2939</v>
      </c>
      <c r="T4" s="7">
        <f>'IRA Calculations'!AG45</f>
        <v>8580416162403.373</v>
      </c>
      <c r="U4" s="7">
        <f>'IRA Calculations'!AH45</f>
        <v>8626132687993.3535</v>
      </c>
      <c r="V4" s="7">
        <f>'IRA Calculations'!AI45</f>
        <v>8671790328002.7051</v>
      </c>
      <c r="W4" s="7">
        <f>'IRA Calculations'!AJ45</f>
        <v>8717249442789.1875</v>
      </c>
      <c r="X4" s="7">
        <f>'IRA Calculations'!AK45</f>
        <v>8725285159049.7998</v>
      </c>
      <c r="Y4" s="7">
        <f>'IRA Calculations'!AL45</f>
        <v>8733217079643.002</v>
      </c>
      <c r="Z4" s="7">
        <f>'IRA Calculations'!AM45</f>
        <v>8741288414439.4434</v>
      </c>
      <c r="AA4" s="7">
        <f>'IRA Calculations'!AN45</f>
        <v>8749689068962.5732</v>
      </c>
      <c r="AB4" s="7">
        <f>'IRA Calculations'!AO45</f>
        <v>8758523689578.1963</v>
      </c>
      <c r="AC4" s="7">
        <f>'IRA Calculations'!AP45</f>
        <v>8767804980779.7607</v>
      </c>
      <c r="AD4" s="7">
        <f>'IRA Calculations'!AQ45</f>
        <v>8777634069002.9746</v>
      </c>
      <c r="AE4" s="7">
        <f>'IRA Calculations'!AR45</f>
        <v>8787958993477.8291</v>
      </c>
      <c r="AF4" s="7">
        <f>'IRA Calculations'!AS45</f>
        <v>8798829827417.041</v>
      </c>
      <c r="AG4" s="7">
        <f>'IRA Calculations'!AT45</f>
        <v>8810258984962.6543</v>
      </c>
    </row>
    <row r="5" spans="1:35" x14ac:dyDescent="0.2">
      <c r="A5" s="1" t="s">
        <v>79</v>
      </c>
      <c r="B5" s="7">
        <f>'IRA Calculations'!O46</f>
        <v>227325021.82561353</v>
      </c>
      <c r="C5" s="7">
        <f>'IRA Calculations'!P46</f>
        <v>227325021.82561353</v>
      </c>
      <c r="D5" s="7">
        <f>'IRA Calculations'!Q46</f>
        <v>227325021.82561353</v>
      </c>
      <c r="E5" s="7">
        <f>'IRA Calculations'!R46</f>
        <v>217912973.79945847</v>
      </c>
      <c r="F5" s="7">
        <f>'IRA Calculations'!S46</f>
        <v>206366969.04969126</v>
      </c>
      <c r="G5" s="7">
        <f>'IRA Calculations'!T46</f>
        <v>193751513.85034388</v>
      </c>
      <c r="H5" s="7">
        <f>'IRA Calculations'!U46</f>
        <v>181171879.13221011</v>
      </c>
      <c r="I5" s="7">
        <f>'IRA Calculations'!V46</f>
        <v>169626306.71007207</v>
      </c>
      <c r="J5" s="7">
        <f>'IRA Calculations'!W46</f>
        <v>159779283.65052235</v>
      </c>
      <c r="K5" s="7">
        <f>'IRA Calculations'!X46</f>
        <v>151956778.1660834</v>
      </c>
      <c r="L5" s="7">
        <f>'IRA Calculations'!Y46</f>
        <v>146177508.12216797</v>
      </c>
      <c r="M5" s="7">
        <f>'IRA Calculations'!Z46</f>
        <v>142291814.35313904</v>
      </c>
      <c r="N5" s="7">
        <f>'IRA Calculations'!AA46</f>
        <v>139968889.46276897</v>
      </c>
      <c r="O5" s="7">
        <f>'IRA Calculations'!AB46</f>
        <v>138783245.7170096</v>
      </c>
      <c r="P5" s="7">
        <f>'IRA Calculations'!AC46</f>
        <v>138357403.68880153</v>
      </c>
      <c r="Q5" s="7">
        <f>'IRA Calculations'!AD46</f>
        <v>138440959.14288446</v>
      </c>
      <c r="R5" s="7">
        <f>'IRA Calculations'!AE46</f>
        <v>138832138.47506794</v>
      </c>
      <c r="S5" s="7">
        <f>'IRA Calculations'!AF46</f>
        <v>139389483.65799832</v>
      </c>
      <c r="T5" s="7">
        <f>'IRA Calculations'!AG46</f>
        <v>140014373.21314815</v>
      </c>
      <c r="U5" s="7">
        <f>'IRA Calculations'!AH46</f>
        <v>140671023.31804982</v>
      </c>
      <c r="V5" s="7">
        <f>'IRA Calculations'!AI46</f>
        <v>141337916.14255843</v>
      </c>
      <c r="W5" s="7">
        <f>'IRA Calculations'!AJ46</f>
        <v>142005072.25693256</v>
      </c>
      <c r="X5" s="7">
        <f>'IRA Calculations'!AK46</f>
        <v>142112643.37750554</v>
      </c>
      <c r="Y5" s="7">
        <f>'IRA Calculations'!AL46</f>
        <v>142221479.65192541</v>
      </c>
      <c r="Z5" s="7">
        <f>'IRA Calculations'!AM46</f>
        <v>142335689.13251653</v>
      </c>
      <c r="AA5" s="7">
        <f>'IRA Calculations'!AN46</f>
        <v>142458487.47837576</v>
      </c>
      <c r="AB5" s="7">
        <f>'IRA Calculations'!AO46</f>
        <v>142591612.48156875</v>
      </c>
      <c r="AC5" s="7">
        <f>'IRA Calculations'!AP46</f>
        <v>142734245.36975306</v>
      </c>
      <c r="AD5" s="7">
        <f>'IRA Calculations'!AQ46</f>
        <v>142887560.182385</v>
      </c>
      <c r="AE5" s="7">
        <f>'IRA Calculations'!AR46</f>
        <v>143050317.60058218</v>
      </c>
      <c r="AF5" s="7">
        <f>'IRA Calculations'!AS46</f>
        <v>143222780.64918986</v>
      </c>
      <c r="AG5" s="7">
        <f>'IRA Calculations'!AT46</f>
        <v>143405195.05310839</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617204403663.59485</v>
      </c>
      <c r="C10" s="7">
        <f>'IRA Calculations'!P51</f>
        <v>617204403663.59485</v>
      </c>
      <c r="D10" s="7">
        <f>'IRA Calculations'!Q51</f>
        <v>617204403663.59485</v>
      </c>
      <c r="E10" s="7">
        <f>'IRA Calculations'!R51</f>
        <v>606327497746.23547</v>
      </c>
      <c r="F10" s="7">
        <f>'IRA Calculations'!S51</f>
        <v>598183774054.22668</v>
      </c>
      <c r="G10" s="7">
        <f>'IRA Calculations'!T51</f>
        <v>592407929761.29712</v>
      </c>
      <c r="H10" s="7">
        <f>'IRA Calculations'!U51</f>
        <v>588629266558.42322</v>
      </c>
      <c r="I10" s="7">
        <f>'IRA Calculations'!V51</f>
        <v>586585432954.79028</v>
      </c>
      <c r="J10" s="7">
        <f>'IRA Calculations'!W51</f>
        <v>585885470623.32947</v>
      </c>
      <c r="K10" s="7">
        <f>'IRA Calculations'!X51</f>
        <v>586142142463.19543</v>
      </c>
      <c r="L10" s="7">
        <f>'IRA Calculations'!Y51</f>
        <v>587004349653.58813</v>
      </c>
      <c r="M10" s="7">
        <f>'IRA Calculations'!Z51</f>
        <v>588437064228.52319</v>
      </c>
      <c r="N10" s="7">
        <f>'IRA Calculations'!AA51</f>
        <v>590309768340.03198</v>
      </c>
      <c r="O10" s="7">
        <f>'IRA Calculations'!AB51</f>
        <v>592377204170.96545</v>
      </c>
      <c r="P10" s="7">
        <f>'IRA Calculations'!AC51</f>
        <v>594503810828.26575</v>
      </c>
      <c r="Q10" s="7">
        <f>'IRA Calculations'!AD51</f>
        <v>596785292592.96375</v>
      </c>
      <c r="R10" s="7">
        <f>'IRA Calculations'!AE51</f>
        <v>599209670892.4812</v>
      </c>
      <c r="S10" s="7">
        <f>'IRA Calculations'!AF51</f>
        <v>601743309855.40613</v>
      </c>
      <c r="T10" s="7">
        <f>'IRA Calculations'!AG51</f>
        <v>604288137378.48083</v>
      </c>
      <c r="U10" s="7">
        <f>'IRA Calculations'!AH51</f>
        <v>606855645489.9093</v>
      </c>
      <c r="V10" s="7">
        <f>'IRA Calculations'!AI51</f>
        <v>609429382645.349</v>
      </c>
      <c r="W10" s="7">
        <f>'IRA Calculations'!AJ51</f>
        <v>612001474981.10461</v>
      </c>
      <c r="X10" s="7">
        <f>'IRA Calculations'!AK51</f>
        <v>612749045137.97119</v>
      </c>
      <c r="Y10" s="7">
        <f>'IRA Calculations'!AL51</f>
        <v>613476549686.42847</v>
      </c>
      <c r="Z10" s="7">
        <f>'IRA Calculations'!AM51</f>
        <v>614198534105.21265</v>
      </c>
      <c r="AA10" s="7">
        <f>'IRA Calculations'!AN51</f>
        <v>614927019457.62451</v>
      </c>
      <c r="AB10" s="7">
        <f>'IRA Calculations'!AO51</f>
        <v>615669353257.39392</v>
      </c>
      <c r="AC10" s="7">
        <f>'IRA Calculations'!AP51</f>
        <v>616427461733.34668</v>
      </c>
      <c r="AD10" s="7">
        <f>'IRA Calculations'!AQ51</f>
        <v>617207257868.7334</v>
      </c>
      <c r="AE10" s="7">
        <f>'IRA Calculations'!AR51</f>
        <v>618007447730.46704</v>
      </c>
      <c r="AF10" s="7">
        <f>'IRA Calculations'!AS51</f>
        <v>618831950990.20276</v>
      </c>
      <c r="AG10" s="7">
        <f>'IRA Calculations'!AT51</f>
        <v>619683204561.48877</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11319199247752.99</v>
      </c>
      <c r="C2" s="7">
        <f>'IRA Calculations'!P56</f>
        <v>11319199247752.99</v>
      </c>
      <c r="D2" s="7">
        <f>'IRA Calculations'!Q56</f>
        <v>11319199247752.99</v>
      </c>
      <c r="E2" s="7">
        <f>'IRA Calculations'!R56</f>
        <v>11410855980536.432</v>
      </c>
      <c r="F2" s="7">
        <f>'IRA Calculations'!S56</f>
        <v>11506206348900.408</v>
      </c>
      <c r="G2" s="7">
        <f>'IRA Calculations'!T56</f>
        <v>11611927429406.072</v>
      </c>
      <c r="H2" s="7">
        <f>'IRA Calculations'!U56</f>
        <v>11724435039076.578</v>
      </c>
      <c r="I2" s="7">
        <f>'IRA Calculations'!V56</f>
        <v>11830654892913.752</v>
      </c>
      <c r="J2" s="7">
        <f>'IRA Calculations'!W56</f>
        <v>11940467660989.695</v>
      </c>
      <c r="K2" s="7">
        <f>'IRA Calculations'!X56</f>
        <v>12060830443905.549</v>
      </c>
      <c r="L2" s="7">
        <f>'IRA Calculations'!Y56</f>
        <v>12173503012058.27</v>
      </c>
      <c r="M2" s="7">
        <f>'IRA Calculations'!Z56</f>
        <v>12280966291127.781</v>
      </c>
      <c r="N2" s="7">
        <f>'IRA Calculations'!AA56</f>
        <v>12385346031536.424</v>
      </c>
      <c r="O2" s="7">
        <f>'IRA Calculations'!AB56</f>
        <v>12485630108532.338</v>
      </c>
      <c r="P2" s="7">
        <f>'IRA Calculations'!AC56</f>
        <v>12597216725996.219</v>
      </c>
      <c r="Q2" s="7">
        <f>'IRA Calculations'!AD56</f>
        <v>12725608215986.133</v>
      </c>
      <c r="R2" s="7">
        <f>'IRA Calculations'!AE56</f>
        <v>12866841443170.455</v>
      </c>
      <c r="S2" s="7">
        <f>'IRA Calculations'!AF56</f>
        <v>13008510453868.787</v>
      </c>
      <c r="T2" s="7">
        <f>'IRA Calculations'!AG56</f>
        <v>13145680448041.404</v>
      </c>
      <c r="U2" s="7">
        <f>'IRA Calculations'!AH56</f>
        <v>13286874696378.344</v>
      </c>
      <c r="V2" s="7">
        <f>'IRA Calculations'!AI56</f>
        <v>13421488145907.092</v>
      </c>
      <c r="W2" s="7">
        <f>'IRA Calculations'!AJ56</f>
        <v>13547541450756.234</v>
      </c>
      <c r="X2" s="7">
        <f>'IRA Calculations'!AK56</f>
        <v>13645394728870.018</v>
      </c>
      <c r="Y2" s="7">
        <f>'IRA Calculations'!AL56</f>
        <v>13744135165550.861</v>
      </c>
      <c r="Z2" s="7">
        <f>'IRA Calculations'!AM56</f>
        <v>13846710419197.6</v>
      </c>
      <c r="AA2" s="7">
        <f>'IRA Calculations'!AN56</f>
        <v>13948840378491.463</v>
      </c>
      <c r="AB2" s="7">
        <f>'IRA Calculations'!AO56</f>
        <v>14049686764340.066</v>
      </c>
      <c r="AC2" s="7">
        <f>'IRA Calculations'!AP56</f>
        <v>14137881239981.207</v>
      </c>
      <c r="AD2" s="7">
        <f>'IRA Calculations'!AQ56</f>
        <v>14212305658197.93</v>
      </c>
      <c r="AE2" s="7">
        <f>'IRA Calculations'!AR56</f>
        <v>14282876471644.383</v>
      </c>
      <c r="AF2" s="7">
        <f>'IRA Calculations'!AS56</f>
        <v>14357819620362.445</v>
      </c>
      <c r="AG2" s="7">
        <f>'IRA Calculations'!AT56</f>
        <v>14438699091625.619</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1442330173862.9016</v>
      </c>
      <c r="C2" s="7">
        <f>'IRA Calculations'!P69</f>
        <v>1442330173862.9016</v>
      </c>
      <c r="D2" s="7">
        <f>'IRA Calculations'!Q69</f>
        <v>1442330173862.9016</v>
      </c>
      <c r="E2" s="7">
        <f>'IRA Calculations'!R69</f>
        <v>1454717237908.9844</v>
      </c>
      <c r="F2" s="7">
        <f>'IRA Calculations'!S69</f>
        <v>1467434990820.7522</v>
      </c>
      <c r="G2" s="7">
        <f>'IRA Calculations'!T69</f>
        <v>1480247033287.7493</v>
      </c>
      <c r="H2" s="7">
        <f>'IRA Calculations'!U69</f>
        <v>1492358052001.9062</v>
      </c>
      <c r="I2" s="7">
        <f>'IRA Calculations'!V69</f>
        <v>1504400526586.3083</v>
      </c>
      <c r="J2" s="7">
        <f>'IRA Calculations'!W69</f>
        <v>1516765347941.3232</v>
      </c>
      <c r="K2" s="7">
        <f>'IRA Calculations'!X69</f>
        <v>1528642334015.5723</v>
      </c>
      <c r="L2" s="7">
        <f>'IRA Calculations'!Y69</f>
        <v>1540232759520.5461</v>
      </c>
      <c r="M2" s="7">
        <f>'IRA Calculations'!Z69</f>
        <v>1552067459270.0537</v>
      </c>
      <c r="N2" s="7">
        <f>'IRA Calculations'!AA69</f>
        <v>1564060147925.7944</v>
      </c>
      <c r="O2" s="7">
        <f>'IRA Calculations'!AB69</f>
        <v>1576052609454.8091</v>
      </c>
      <c r="P2" s="7">
        <f>'IRA Calculations'!AC69</f>
        <v>1587086158597.2031</v>
      </c>
      <c r="Q2" s="7">
        <f>'IRA Calculations'!AD69</f>
        <v>1598299406979.3599</v>
      </c>
      <c r="R2" s="7">
        <f>'IRA Calculations'!AE69</f>
        <v>1609956321487.782</v>
      </c>
      <c r="S2" s="7">
        <f>'IRA Calculations'!AF69</f>
        <v>1621975335527.3518</v>
      </c>
      <c r="T2" s="7">
        <f>'IRA Calculations'!AG69</f>
        <v>1634322723219.8879</v>
      </c>
      <c r="U2" s="7">
        <f>'IRA Calculations'!AH69</f>
        <v>1646818685299.1963</v>
      </c>
      <c r="V2" s="7">
        <f>'IRA Calculations'!AI69</f>
        <v>1659981282280.8088</v>
      </c>
      <c r="W2" s="7">
        <f>'IRA Calculations'!AJ69</f>
        <v>1672778056592.8789</v>
      </c>
      <c r="X2" s="7">
        <f>'IRA Calculations'!AK69</f>
        <v>1674881489814.4868</v>
      </c>
      <c r="Y2" s="7">
        <f>'IRA Calculations'!AL69</f>
        <v>1677183577139.0007</v>
      </c>
      <c r="Z2" s="7">
        <f>'IRA Calculations'!AM69</f>
        <v>1679403321188.1802</v>
      </c>
      <c r="AA2" s="7">
        <f>'IRA Calculations'!AN69</f>
        <v>1681876796642.21</v>
      </c>
      <c r="AB2" s="7">
        <f>'IRA Calculations'!AO69</f>
        <v>1684200466002.2566</v>
      </c>
      <c r="AC2" s="7">
        <f>'IRA Calculations'!AP69</f>
        <v>1686523469236.7483</v>
      </c>
      <c r="AD2" s="7">
        <f>'IRA Calculations'!AQ69</f>
        <v>1688919768536.5598</v>
      </c>
      <c r="AE2" s="7">
        <f>'IRA Calculations'!AR69</f>
        <v>1691501729812.782</v>
      </c>
      <c r="AF2" s="7">
        <f>'IRA Calculations'!AS69</f>
        <v>1693992126896.7446</v>
      </c>
      <c r="AG2" s="7">
        <f>'IRA Calculations'!AT69</f>
        <v>1696618905728.5999</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7441858958294.5713</v>
      </c>
      <c r="C4" s="7">
        <f>'IRA Calculations'!P71</f>
        <v>7441858958294.5713</v>
      </c>
      <c r="D4" s="7">
        <f>'IRA Calculations'!Q71</f>
        <v>7441858958294.5713</v>
      </c>
      <c r="E4" s="7">
        <f>'IRA Calculations'!R71</f>
        <v>7472802262127.1826</v>
      </c>
      <c r="F4" s="7">
        <f>'IRA Calculations'!S71</f>
        <v>7284153724879.2861</v>
      </c>
      <c r="G4" s="7">
        <f>'IRA Calculations'!T71</f>
        <v>7093668787619.6416</v>
      </c>
      <c r="H4" s="7">
        <f>'IRA Calculations'!U71</f>
        <v>6895360306933.0098</v>
      </c>
      <c r="I4" s="7">
        <f>'IRA Calculations'!V71</f>
        <v>6695819504524.377</v>
      </c>
      <c r="J4" s="7">
        <f>'IRA Calculations'!W71</f>
        <v>6497710878527.7646</v>
      </c>
      <c r="K4" s="7">
        <f>'IRA Calculations'!X71</f>
        <v>6296848090459.8525</v>
      </c>
      <c r="L4" s="7">
        <f>'IRA Calculations'!Y71</f>
        <v>6093936680116.0674</v>
      </c>
      <c r="M4" s="7">
        <f>'IRA Calculations'!Z71</f>
        <v>5891094309972.3779</v>
      </c>
      <c r="N4" s="7">
        <f>'IRA Calculations'!AA71</f>
        <v>5690804930791.9482</v>
      </c>
      <c r="O4" s="7">
        <f>'IRA Calculations'!AB71</f>
        <v>5492244841277.3809</v>
      </c>
      <c r="P4" s="7">
        <f>'IRA Calculations'!AC71</f>
        <v>5505809211923.6768</v>
      </c>
      <c r="Q4" s="7">
        <f>'IRA Calculations'!AD71</f>
        <v>5523659578281.9287</v>
      </c>
      <c r="R4" s="7">
        <f>'IRA Calculations'!AE71</f>
        <v>5546759382132.3389</v>
      </c>
      <c r="S4" s="7">
        <f>'IRA Calculations'!AF71</f>
        <v>5573040561574.5537</v>
      </c>
      <c r="T4" s="7">
        <f>'IRA Calculations'!AG71</f>
        <v>5607121210206.3535</v>
      </c>
      <c r="U4" s="7">
        <f>'IRA Calculations'!AH71</f>
        <v>5645768887303.7158</v>
      </c>
      <c r="V4" s="7">
        <f>'IRA Calculations'!AI71</f>
        <v>5692276909862.4082</v>
      </c>
      <c r="W4" s="7">
        <f>'IRA Calculations'!AJ71</f>
        <v>5741484849672.9434</v>
      </c>
      <c r="X4" s="7">
        <f>'IRA Calculations'!AK71</f>
        <v>5722091357670.9424</v>
      </c>
      <c r="Y4" s="7">
        <f>'IRA Calculations'!AL71</f>
        <v>5708083442824.0518</v>
      </c>
      <c r="Z4" s="7">
        <f>'IRA Calculations'!AM71</f>
        <v>5696492892100.7539</v>
      </c>
      <c r="AA4" s="7">
        <f>'IRA Calculations'!AN71</f>
        <v>5689145393104.0508</v>
      </c>
      <c r="AB4" s="7">
        <f>'IRA Calculations'!AO71</f>
        <v>5683008009055.707</v>
      </c>
      <c r="AC4" s="7">
        <f>'IRA Calculations'!AP71</f>
        <v>5678632951613.8643</v>
      </c>
      <c r="AD4" s="7">
        <f>'IRA Calculations'!AQ71</f>
        <v>5675369572563.832</v>
      </c>
      <c r="AE4" s="7">
        <f>'IRA Calculations'!AR71</f>
        <v>5673886179960.7148</v>
      </c>
      <c r="AF4" s="7">
        <f>'IRA Calculations'!AS71</f>
        <v>5671383718295.5137</v>
      </c>
      <c r="AG4" s="7">
        <f>'IRA Calculations'!AT71</f>
        <v>5668765406224.0732</v>
      </c>
    </row>
    <row r="5" spans="1:35" x14ac:dyDescent="0.2">
      <c r="A5" s="1" t="s">
        <v>79</v>
      </c>
      <c r="B5" s="7">
        <f>'IRA Calculations'!O72</f>
        <v>25290908046.190083</v>
      </c>
      <c r="C5" s="7">
        <f>'IRA Calculations'!P72</f>
        <v>25290908046.190083</v>
      </c>
      <c r="D5" s="7">
        <f>'IRA Calculations'!Q72</f>
        <v>25290908046.190083</v>
      </c>
      <c r="E5" s="7">
        <f>'IRA Calculations'!R72</f>
        <v>25423869095.275871</v>
      </c>
      <c r="F5" s="7">
        <f>'IRA Calculations'!S72</f>
        <v>25525176874.67374</v>
      </c>
      <c r="G5" s="7">
        <f>'IRA Calculations'!T72</f>
        <v>25609392302.82592</v>
      </c>
      <c r="H5" s="7">
        <f>'IRA Calculations'!U72</f>
        <v>25646637461.669033</v>
      </c>
      <c r="I5" s="7">
        <f>'IRA Calculations'!V72</f>
        <v>25641973062.748642</v>
      </c>
      <c r="J5" s="7">
        <f>'IRA Calculations'!W72</f>
        <v>25589721964.201427</v>
      </c>
      <c r="K5" s="7">
        <f>'IRA Calculations'!X72</f>
        <v>25458362754.649521</v>
      </c>
      <c r="L5" s="7">
        <f>'IRA Calculations'!Y72</f>
        <v>25240246989.754501</v>
      </c>
      <c r="M5" s="7">
        <f>'IRA Calculations'!Z72</f>
        <v>24939392106.516098</v>
      </c>
      <c r="N5" s="7">
        <f>'IRA Calculations'!AA72</f>
        <v>24564253064.417839</v>
      </c>
      <c r="O5" s="7">
        <f>'IRA Calculations'!AB72</f>
        <v>24126116294.69548</v>
      </c>
      <c r="P5" s="7">
        <f>'IRA Calculations'!AC72</f>
        <v>23635391017.652283</v>
      </c>
      <c r="Q5" s="7">
        <f>'IRA Calculations'!AD72</f>
        <v>23108616895.186771</v>
      </c>
      <c r="R5" s="7">
        <f>'IRA Calculations'!AE72</f>
        <v>22562960832.31432</v>
      </c>
      <c r="S5" s="7">
        <f>'IRA Calculations'!AF72</f>
        <v>22010823321.80983</v>
      </c>
      <c r="T5" s="7">
        <f>'IRA Calculations'!AG72</f>
        <v>21462739369.654247</v>
      </c>
      <c r="U5" s="7">
        <f>'IRA Calculations'!AH72</f>
        <v>20912483660.840893</v>
      </c>
      <c r="V5" s="7">
        <f>'IRA Calculations'!AI72</f>
        <v>20365379125.88942</v>
      </c>
      <c r="W5" s="7">
        <f>'IRA Calculations'!AJ72</f>
        <v>19799435888.462757</v>
      </c>
      <c r="X5" s="7">
        <f>'IRA Calculations'!AK72</f>
        <v>19076281954.017967</v>
      </c>
      <c r="Y5" s="7">
        <f>'IRA Calculations'!AL72</f>
        <v>18351481828.807083</v>
      </c>
      <c r="Z5" s="7">
        <f>'IRA Calculations'!AM72</f>
        <v>17618860932.863941</v>
      </c>
      <c r="AA5" s="7">
        <f>'IRA Calculations'!AN72</f>
        <v>16889511763.103083</v>
      </c>
      <c r="AB5" s="7">
        <f>'IRA Calculations'!AO72</f>
        <v>16168346097.418715</v>
      </c>
      <c r="AC5" s="7">
        <f>'IRA Calculations'!AP72</f>
        <v>15468638523.718271</v>
      </c>
      <c r="AD5" s="7">
        <f>'IRA Calculations'!AQ72</f>
        <v>14798679112.618326</v>
      </c>
      <c r="AE5" s="7">
        <f>'IRA Calculations'!AR72</f>
        <v>14166803627.295542</v>
      </c>
      <c r="AF5" s="7">
        <f>'IRA Calculations'!AS72</f>
        <v>13572951166.780397</v>
      </c>
      <c r="AG5" s="7">
        <f>'IRA Calculations'!AT72</f>
        <v>13024060221.471472</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600360857790.75647</v>
      </c>
      <c r="C7" s="7">
        <f>'IRA Calculations'!P74</f>
        <v>600360857790.75647</v>
      </c>
      <c r="D7" s="7">
        <f>'IRA Calculations'!Q74</f>
        <v>600360857790.75647</v>
      </c>
      <c r="E7" s="7">
        <f>'IRA Calculations'!R74</f>
        <v>602138977929.75244</v>
      </c>
      <c r="F7" s="7">
        <f>'IRA Calculations'!S74</f>
        <v>603372185019.19141</v>
      </c>
      <c r="G7" s="7">
        <f>'IRA Calculations'!T74</f>
        <v>604459608132.26099</v>
      </c>
      <c r="H7" s="7">
        <f>'IRA Calculations'!U74</f>
        <v>605151945589.31055</v>
      </c>
      <c r="I7" s="7">
        <f>'IRA Calculations'!V74</f>
        <v>605831675665.74817</v>
      </c>
      <c r="J7" s="7">
        <f>'IRA Calculations'!W74</f>
        <v>606653566795.85303</v>
      </c>
      <c r="K7" s="7">
        <f>'IRA Calculations'!X74</f>
        <v>607422372668.10303</v>
      </c>
      <c r="L7" s="7">
        <f>'IRA Calculations'!Y74</f>
        <v>608054239570.41138</v>
      </c>
      <c r="M7" s="7">
        <f>'IRA Calculations'!Z74</f>
        <v>608618474650.62756</v>
      </c>
      <c r="N7" s="7">
        <f>'IRA Calculations'!AA74</f>
        <v>609469174884.24548</v>
      </c>
      <c r="O7" s="7">
        <f>'IRA Calculations'!AB74</f>
        <v>610458731032.16553</v>
      </c>
      <c r="P7" s="7">
        <f>'IRA Calculations'!AC74</f>
        <v>611469814959.33618</v>
      </c>
      <c r="Q7" s="7">
        <f>'IRA Calculations'!AD74</f>
        <v>612896974016.54602</v>
      </c>
      <c r="R7" s="7">
        <f>'IRA Calculations'!AE74</f>
        <v>614799630279.71228</v>
      </c>
      <c r="S7" s="7">
        <f>'IRA Calculations'!AF74</f>
        <v>617046916367.198</v>
      </c>
      <c r="T7" s="7">
        <f>'IRA Calculations'!AG74</f>
        <v>620044648413.3374</v>
      </c>
      <c r="U7" s="7">
        <f>'IRA Calculations'!AH74</f>
        <v>623405809157.27502</v>
      </c>
      <c r="V7" s="7">
        <f>'IRA Calculations'!AI74</f>
        <v>627165328162.78198</v>
      </c>
      <c r="W7" s="7">
        <f>'IRA Calculations'!AJ74</f>
        <v>630908227453.15759</v>
      </c>
      <c r="X7" s="7">
        <f>'IRA Calculations'!AK74</f>
        <v>630416526319.93604</v>
      </c>
      <c r="Y7" s="7">
        <f>'IRA Calculations'!AL74</f>
        <v>629894035382.92249</v>
      </c>
      <c r="Z7" s="7">
        <f>'IRA Calculations'!AM74</f>
        <v>629083329866.33557</v>
      </c>
      <c r="AA7" s="7">
        <f>'IRA Calculations'!AN74</f>
        <v>628202216636.59045</v>
      </c>
      <c r="AB7" s="7">
        <f>'IRA Calculations'!AO74</f>
        <v>627150796877.75769</v>
      </c>
      <c r="AC7" s="7">
        <f>'IRA Calculations'!AP74</f>
        <v>626126703693.65015</v>
      </c>
      <c r="AD7" s="7">
        <f>'IRA Calculations'!AQ74</f>
        <v>625188928899.66663</v>
      </c>
      <c r="AE7" s="7">
        <f>'IRA Calculations'!AR74</f>
        <v>624456810445.69434</v>
      </c>
      <c r="AF7" s="7">
        <f>'IRA Calculations'!AS74</f>
        <v>623731323212.94617</v>
      </c>
      <c r="AG7" s="7">
        <f>'IRA Calculations'!AT74</f>
        <v>623110929090.91858</v>
      </c>
    </row>
    <row r="8" spans="1:35" x14ac:dyDescent="0.2">
      <c r="A8" s="1" t="s">
        <v>344</v>
      </c>
      <c r="B8" s="7">
        <f>'IRA Calculations'!O75</f>
        <v>809839286.58825064</v>
      </c>
      <c r="C8" s="7">
        <f>'IRA Calculations'!P75</f>
        <v>809839286.58825064</v>
      </c>
      <c r="D8" s="7">
        <f>'IRA Calculations'!Q75</f>
        <v>809839286.58825064</v>
      </c>
      <c r="E8" s="7">
        <f>'IRA Calculations'!R75</f>
        <v>811282261.92593706</v>
      </c>
      <c r="F8" s="7">
        <f>'IRA Calculations'!S75</f>
        <v>812866269.99385989</v>
      </c>
      <c r="G8" s="7">
        <f>'IRA Calculations'!T75</f>
        <v>814820695.54171109</v>
      </c>
      <c r="H8" s="7">
        <f>'IRA Calculations'!U75</f>
        <v>816755876.62771297</v>
      </c>
      <c r="I8" s="7">
        <f>'IRA Calculations'!V75</f>
        <v>818554742.02648628</v>
      </c>
      <c r="J8" s="7">
        <f>'IRA Calculations'!W75</f>
        <v>820374473.16298199</v>
      </c>
      <c r="K8" s="7">
        <f>'IRA Calculations'!X75</f>
        <v>822093247.27289295</v>
      </c>
      <c r="L8" s="7">
        <f>'IRA Calculations'!Y75</f>
        <v>823621871.25852931</v>
      </c>
      <c r="M8" s="7">
        <f>'IRA Calculations'!Z75</f>
        <v>825033060.25808251</v>
      </c>
      <c r="N8" s="7">
        <f>'IRA Calculations'!AA75</f>
        <v>826585822.17766643</v>
      </c>
      <c r="O8" s="7">
        <f>'IRA Calculations'!AB75</f>
        <v>828064424.2525866</v>
      </c>
      <c r="P8" s="7">
        <f>'IRA Calculations'!AC75</f>
        <v>829325456.50042427</v>
      </c>
      <c r="Q8" s="7">
        <f>'IRA Calculations'!AD75</f>
        <v>830793286.69372606</v>
      </c>
      <c r="R8" s="7">
        <f>'IRA Calculations'!AE75</f>
        <v>832366650.62188315</v>
      </c>
      <c r="S8" s="7">
        <f>'IRA Calculations'!AF75</f>
        <v>833979237.24148202</v>
      </c>
      <c r="T8" s="7">
        <f>'IRA Calculations'!AG75</f>
        <v>835817615.13582969</v>
      </c>
      <c r="U8" s="7">
        <f>'IRA Calculations'!AH75</f>
        <v>837653971.49112141</v>
      </c>
      <c r="V8" s="7">
        <f>'IRA Calculations'!AI75</f>
        <v>839728894.85786641</v>
      </c>
      <c r="W8" s="7">
        <f>'IRA Calculations'!AJ75</f>
        <v>841783888.53416276</v>
      </c>
      <c r="X8" s="7">
        <f>'IRA Calculations'!AK75</f>
        <v>843014748.61651695</v>
      </c>
      <c r="Y8" s="7">
        <f>'IRA Calculations'!AL75</f>
        <v>844323137.09582269</v>
      </c>
      <c r="Z8" s="7">
        <f>'IRA Calculations'!AM75</f>
        <v>845452184.43624496</v>
      </c>
      <c r="AA8" s="7">
        <f>'IRA Calculations'!AN75</f>
        <v>846670638.66878366</v>
      </c>
      <c r="AB8" s="7">
        <f>'IRA Calculations'!AO75</f>
        <v>847727708.2977438</v>
      </c>
      <c r="AC8" s="7">
        <f>'IRA Calculations'!AP75</f>
        <v>848763942.89869618</v>
      </c>
      <c r="AD8" s="7">
        <f>'IRA Calculations'!AQ75</f>
        <v>849784901.21722972</v>
      </c>
      <c r="AE8" s="7">
        <f>'IRA Calculations'!AR75</f>
        <v>850929350.63673532</v>
      </c>
      <c r="AF8" s="7">
        <f>'IRA Calculations'!AS75</f>
        <v>851942220.18289733</v>
      </c>
      <c r="AG8" s="7">
        <f>'IRA Calculations'!AT75</f>
        <v>852959697.95750594</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1443289248211.4739</v>
      </c>
      <c r="C10" s="7">
        <f>'IRA Calculations'!P77</f>
        <v>1443289248211.4739</v>
      </c>
      <c r="D10" s="7">
        <f>'IRA Calculations'!Q77</f>
        <v>1443289248211.4739</v>
      </c>
      <c r="E10" s="7">
        <f>'IRA Calculations'!R77</f>
        <v>1450871668410.6357</v>
      </c>
      <c r="F10" s="7">
        <f>'IRA Calculations'!S77</f>
        <v>1457532194214.7285</v>
      </c>
      <c r="G10" s="7">
        <f>'IRA Calculations'!T77</f>
        <v>1464489028535.4521</v>
      </c>
      <c r="H10" s="7">
        <f>'IRA Calculations'!U77</f>
        <v>1471032833484.8037</v>
      </c>
      <c r="I10" s="7">
        <f>'IRA Calculations'!V77</f>
        <v>1478377473574.8489</v>
      </c>
      <c r="J10" s="7">
        <f>'IRA Calculations'!W77</f>
        <v>1487027199521.3967</v>
      </c>
      <c r="K10" s="7">
        <f>'IRA Calculations'!X77</f>
        <v>1496394313545.8066</v>
      </c>
      <c r="L10" s="7">
        <f>'IRA Calculations'!Y77</f>
        <v>1506355732285.9746</v>
      </c>
      <c r="M10" s="7">
        <f>'IRA Calculations'!Z77</f>
        <v>1516891490125.7922</v>
      </c>
      <c r="N10" s="7">
        <f>'IRA Calculations'!AA77</f>
        <v>1528378636435.8079</v>
      </c>
      <c r="O10" s="7">
        <f>'IRA Calculations'!AB77</f>
        <v>1539835019590.9951</v>
      </c>
      <c r="P10" s="7">
        <f>'IRA Calculations'!AC77</f>
        <v>1550634235785.7236</v>
      </c>
      <c r="Q10" s="7">
        <f>'IRA Calculations'!AD77</f>
        <v>1561255296313.5684</v>
      </c>
      <c r="R10" s="7">
        <f>'IRA Calculations'!AE77</f>
        <v>1571458990357.2388</v>
      </c>
      <c r="S10" s="7">
        <f>'IRA Calculations'!AF77</f>
        <v>1580340171147.2285</v>
      </c>
      <c r="T10" s="7">
        <f>'IRA Calculations'!AG77</f>
        <v>1589391669379.6125</v>
      </c>
      <c r="U10" s="7">
        <f>'IRA Calculations'!AH77</f>
        <v>1597976720249.3545</v>
      </c>
      <c r="V10" s="7">
        <f>'IRA Calculations'!AI77</f>
        <v>1606991651876.9431</v>
      </c>
      <c r="W10" s="7">
        <f>'IRA Calculations'!AJ77</f>
        <v>1615979220928.4392</v>
      </c>
      <c r="X10" s="7">
        <f>'IRA Calculations'!AK77</f>
        <v>1612358573609.5791</v>
      </c>
      <c r="Y10" s="7">
        <f>'IRA Calculations'!AL77</f>
        <v>1609529391306.7742</v>
      </c>
      <c r="Z10" s="7">
        <f>'IRA Calculations'!AM77</f>
        <v>1607014169518.5627</v>
      </c>
      <c r="AA10" s="7">
        <f>'IRA Calculations'!AN77</f>
        <v>1605288553772.8889</v>
      </c>
      <c r="AB10" s="7">
        <f>'IRA Calculations'!AO77</f>
        <v>1603784140948.8433</v>
      </c>
      <c r="AC10" s="7">
        <f>'IRA Calculations'!AP77</f>
        <v>1602648944181.6584</v>
      </c>
      <c r="AD10" s="7">
        <f>'IRA Calculations'!AQ77</f>
        <v>1601773894413.7654</v>
      </c>
      <c r="AE10" s="7">
        <f>'IRA Calculations'!AR77</f>
        <v>1601308136296.2341</v>
      </c>
      <c r="AF10" s="7">
        <f>'IRA Calculations'!AS77</f>
        <v>1600669879954.9636</v>
      </c>
      <c r="AG10" s="7">
        <f>'IRA Calculations'!AT77</f>
        <v>1600047571122.6721</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880495086558.45239</v>
      </c>
      <c r="C2" s="7">
        <f>'IRA Calculations'!P82</f>
        <v>880495086558.45239</v>
      </c>
      <c r="D2" s="7">
        <f>'IRA Calculations'!Q82</f>
        <v>880495086558.45239</v>
      </c>
      <c r="E2" s="7">
        <f>'IRA Calculations'!R82</f>
        <v>857664804886.41943</v>
      </c>
      <c r="F2" s="7">
        <f>'IRA Calculations'!S82</f>
        <v>893384619719.02795</v>
      </c>
      <c r="G2" s="7">
        <f>'IRA Calculations'!T82</f>
        <v>931204734561.42017</v>
      </c>
      <c r="H2" s="7">
        <f>'IRA Calculations'!U82</f>
        <v>971378601463.12415</v>
      </c>
      <c r="I2" s="7">
        <f>'IRA Calculations'!V82</f>
        <v>1014136984192.9226</v>
      </c>
      <c r="J2" s="7">
        <f>'IRA Calculations'!W82</f>
        <v>1058711636829.3613</v>
      </c>
      <c r="K2" s="7">
        <f>'IRA Calculations'!X82</f>
        <v>1106547717537.521</v>
      </c>
      <c r="L2" s="7">
        <f>'IRA Calculations'!Y82</f>
        <v>1156552653288.6384</v>
      </c>
      <c r="M2" s="7">
        <f>'IRA Calculations'!Z82</f>
        <v>1208361415756.0286</v>
      </c>
      <c r="N2" s="7">
        <f>'IRA Calculations'!AA82</f>
        <v>1261596746505.0237</v>
      </c>
      <c r="O2" s="7">
        <f>'IRA Calculations'!AB82</f>
        <v>1315918293186.26</v>
      </c>
      <c r="P2" s="7">
        <f>'IRA Calculations'!AC82</f>
        <v>1314245693825.8887</v>
      </c>
      <c r="Q2" s="7">
        <f>'IRA Calculations'!AD82</f>
        <v>1313101352824.8728</v>
      </c>
      <c r="R2" s="7">
        <f>'IRA Calculations'!AE82</f>
        <v>1312351018338.2495</v>
      </c>
      <c r="S2" s="7">
        <f>'IRA Calculations'!AF82</f>
        <v>1311874532297.1931</v>
      </c>
      <c r="T2" s="7">
        <f>'IRA Calculations'!AG82</f>
        <v>1311632180046.426</v>
      </c>
      <c r="U2" s="7">
        <f>'IRA Calculations'!AH82</f>
        <v>1311576671855.4397</v>
      </c>
      <c r="V2" s="7">
        <f>'IRA Calculations'!AI82</f>
        <v>1311656475592.5195</v>
      </c>
      <c r="W2" s="7">
        <f>'IRA Calculations'!AJ82</f>
        <v>1311859548024.7793</v>
      </c>
      <c r="X2" s="7">
        <f>'IRA Calculations'!AK82</f>
        <v>1312245732023.7041</v>
      </c>
      <c r="Y2" s="7">
        <f>'IRA Calculations'!AL82</f>
        <v>1312698577777.3867</v>
      </c>
      <c r="Z2" s="7">
        <f>'IRA Calculations'!AM82</f>
        <v>1313225657200.1592</v>
      </c>
      <c r="AA2" s="7">
        <f>'IRA Calculations'!AN82</f>
        <v>1313837660237.179</v>
      </c>
      <c r="AB2" s="7">
        <f>'IRA Calculations'!AO82</f>
        <v>1314492900716.1484</v>
      </c>
      <c r="AC2" s="7">
        <f>'IRA Calculations'!AP82</f>
        <v>1315187654351.3606</v>
      </c>
      <c r="AD2" s="7">
        <f>'IRA Calculations'!AQ82</f>
        <v>1315947063546.5398</v>
      </c>
      <c r="AE2" s="7">
        <f>'IRA Calculations'!AR82</f>
        <v>1316723973651.1599</v>
      </c>
      <c r="AF2" s="7">
        <f>'IRA Calculations'!AS82</f>
        <v>1317531569744.2476</v>
      </c>
      <c r="AG2" s="7">
        <f>'IRA Calculations'!AT82</f>
        <v>1318390975204.9851</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504269766994.27063</v>
      </c>
      <c r="C2" s="7">
        <f>'IRA Calculations'!P95</f>
        <v>504269766994.27063</v>
      </c>
      <c r="D2" s="7">
        <f>'IRA Calculations'!Q95</f>
        <v>504269766994.27063</v>
      </c>
      <c r="E2" s="7">
        <f>'IRA Calculations'!R95</f>
        <v>500448269678.48608</v>
      </c>
      <c r="F2" s="7">
        <f>'IRA Calculations'!S95</f>
        <v>496745520801.57874</v>
      </c>
      <c r="G2" s="7">
        <f>'IRA Calculations'!T95</f>
        <v>493626933233.2373</v>
      </c>
      <c r="H2" s="7">
        <f>'IRA Calculations'!U95</f>
        <v>491878356510.30817</v>
      </c>
      <c r="I2" s="7">
        <f>'IRA Calculations'!V95</f>
        <v>491672581157.80499</v>
      </c>
      <c r="J2" s="7">
        <f>'IRA Calculations'!W95</f>
        <v>491987238532.08655</v>
      </c>
      <c r="K2" s="7">
        <f>'IRA Calculations'!X95</f>
        <v>492336068265.4071</v>
      </c>
      <c r="L2" s="7">
        <f>'IRA Calculations'!Y95</f>
        <v>492738514290.39227</v>
      </c>
      <c r="M2" s="7">
        <f>'IRA Calculations'!Z95</f>
        <v>493470297943.57117</v>
      </c>
      <c r="N2" s="7">
        <f>'IRA Calculations'!AA95</f>
        <v>494913212858.12701</v>
      </c>
      <c r="O2" s="7">
        <f>'IRA Calculations'!AB95</f>
        <v>497020791733.76697</v>
      </c>
      <c r="P2" s="7">
        <f>'IRA Calculations'!AC95</f>
        <v>499563040930.90485</v>
      </c>
      <c r="Q2" s="7">
        <f>'IRA Calculations'!AD95</f>
        <v>502372365357.72992</v>
      </c>
      <c r="R2" s="7">
        <f>'IRA Calculations'!AE95</f>
        <v>504909231354.93683</v>
      </c>
      <c r="S2" s="7">
        <f>'IRA Calculations'!AF95</f>
        <v>506529809482.98145</v>
      </c>
      <c r="T2" s="7">
        <f>'IRA Calculations'!AG95</f>
        <v>507881458921.06726</v>
      </c>
      <c r="U2" s="7">
        <f>'IRA Calculations'!AH95</f>
        <v>509069583520.16602</v>
      </c>
      <c r="V2" s="7">
        <f>'IRA Calculations'!AI95</f>
        <v>510137980790.13068</v>
      </c>
      <c r="W2" s="7">
        <f>'IRA Calculations'!AJ95</f>
        <v>511124687660.90704</v>
      </c>
      <c r="X2" s="7">
        <f>'IRA Calculations'!AK95</f>
        <v>510022510930.24756</v>
      </c>
      <c r="Y2" s="7">
        <f>'IRA Calculations'!AL95</f>
        <v>509030649106.90192</v>
      </c>
      <c r="Z2" s="7">
        <f>'IRA Calculations'!AM95</f>
        <v>508198437127.01813</v>
      </c>
      <c r="AA2" s="7">
        <f>'IRA Calculations'!AN95</f>
        <v>507572285682.93103</v>
      </c>
      <c r="AB2" s="7">
        <f>'IRA Calculations'!AO95</f>
        <v>507127757436.65106</v>
      </c>
      <c r="AC2" s="7">
        <f>'IRA Calculations'!AP95</f>
        <v>506847354525.70007</v>
      </c>
      <c r="AD2" s="7">
        <f>'IRA Calculations'!AQ95</f>
        <v>506717848786.99524</v>
      </c>
      <c r="AE2" s="7">
        <f>'IRA Calculations'!AR95</f>
        <v>506683657876.19348</v>
      </c>
      <c r="AF2" s="7">
        <f>'IRA Calculations'!AS95</f>
        <v>506737649161.73895</v>
      </c>
      <c r="AG2" s="7">
        <f>'IRA Calculations'!AT95</f>
        <v>506886216094.75201</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2649473534331.6855</v>
      </c>
      <c r="C2" s="7">
        <f>'IRA Calculations'!P108</f>
        <v>2649473534331.6855</v>
      </c>
      <c r="D2" s="7">
        <f>'IRA Calculations'!Q108</f>
        <v>2649473534331.6855</v>
      </c>
      <c r="E2" s="7">
        <f>'IRA Calculations'!R108</f>
        <v>2631899780786.0332</v>
      </c>
      <c r="F2" s="7">
        <f>'IRA Calculations'!S108</f>
        <v>2614332384884.8149</v>
      </c>
      <c r="G2" s="7">
        <f>'IRA Calculations'!T108</f>
        <v>2597606292178.3604</v>
      </c>
      <c r="H2" s="7">
        <f>'IRA Calculations'!U108</f>
        <v>2582655324470.5913</v>
      </c>
      <c r="I2" s="7">
        <f>'IRA Calculations'!V108</f>
        <v>2570445388194.9077</v>
      </c>
      <c r="J2" s="7">
        <f>'IRA Calculations'!W108</f>
        <v>2561222992800.7915</v>
      </c>
      <c r="K2" s="7">
        <f>'IRA Calculations'!X108</f>
        <v>2554850726930.9131</v>
      </c>
      <c r="L2" s="7">
        <f>'IRA Calculations'!Y108</f>
        <v>2550885367826.2388</v>
      </c>
      <c r="M2" s="7">
        <f>'IRA Calculations'!Z108</f>
        <v>2549886653073.7773</v>
      </c>
      <c r="N2" s="7">
        <f>'IRA Calculations'!AA108</f>
        <v>2552081821899.6216</v>
      </c>
      <c r="O2" s="7">
        <f>'IRA Calculations'!AB108</f>
        <v>2556862666896.6431</v>
      </c>
      <c r="P2" s="7">
        <f>'IRA Calculations'!AC108</f>
        <v>2563619620705.5659</v>
      </c>
      <c r="Q2" s="7">
        <f>'IRA Calculations'!AD108</f>
        <v>2572597201335.0684</v>
      </c>
      <c r="R2" s="7">
        <f>'IRA Calculations'!AE108</f>
        <v>2583529202037.959</v>
      </c>
      <c r="S2" s="7">
        <f>'IRA Calculations'!AF108</f>
        <v>2595885277799.7451</v>
      </c>
      <c r="T2" s="7">
        <f>'IRA Calculations'!AG108</f>
        <v>2609035469344.0376</v>
      </c>
      <c r="U2" s="7">
        <f>'IRA Calculations'!AH108</f>
        <v>2622731482266.7432</v>
      </c>
      <c r="V2" s="7">
        <f>'IRA Calculations'!AI108</f>
        <v>2636725112745.2207</v>
      </c>
      <c r="W2" s="7">
        <f>'IRA Calculations'!AJ108</f>
        <v>2650929558820.5327</v>
      </c>
      <c r="X2" s="7">
        <f>'IRA Calculations'!AK108</f>
        <v>2654268923257.8252</v>
      </c>
      <c r="Y2" s="7">
        <f>'IRA Calculations'!AL108</f>
        <v>2657666223075.7002</v>
      </c>
      <c r="Z2" s="7">
        <f>'IRA Calculations'!AM108</f>
        <v>2661114324903.1069</v>
      </c>
      <c r="AA2" s="7">
        <f>'IRA Calculations'!AN108</f>
        <v>2664676910756.0835</v>
      </c>
      <c r="AB2" s="7">
        <f>'IRA Calculations'!AO108</f>
        <v>2668267286678.6738</v>
      </c>
      <c r="AC2" s="7">
        <f>'IRA Calculations'!AP108</f>
        <v>2671906566547.9019</v>
      </c>
      <c r="AD2" s="7">
        <f>'IRA Calculations'!AQ108</f>
        <v>2675685690914.8223</v>
      </c>
      <c r="AE2" s="7">
        <f>'IRA Calculations'!AR108</f>
        <v>2679496651767.4189</v>
      </c>
      <c r="AF2" s="7">
        <f>'IRA Calculations'!AS108</f>
        <v>2683391762811.4395</v>
      </c>
      <c r="AG2" s="7">
        <f>'IRA Calculations'!AT108</f>
        <v>2687441254778.8955</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2988581635607.7876</v>
      </c>
      <c r="C4" s="7">
        <f>'IRA Calculations'!P110</f>
        <v>2988581635607.7876</v>
      </c>
      <c r="D4" s="7">
        <f>'IRA Calculations'!Q110</f>
        <v>2988581635607.7876</v>
      </c>
      <c r="E4" s="7">
        <f>'IRA Calculations'!R110</f>
        <v>2990718846082.123</v>
      </c>
      <c r="F4" s="7">
        <f>'IRA Calculations'!S110</f>
        <v>2993574030131.0083</v>
      </c>
      <c r="G4" s="7">
        <f>'IRA Calculations'!T110</f>
        <v>2997723603610.6426</v>
      </c>
      <c r="H4" s="7">
        <f>'IRA Calculations'!U110</f>
        <v>3003804776661.5239</v>
      </c>
      <c r="I4" s="7">
        <f>'IRA Calculations'!V110</f>
        <v>3012570500318.0073</v>
      </c>
      <c r="J4" s="7">
        <f>'IRA Calculations'!W110</f>
        <v>3023635423861.4907</v>
      </c>
      <c r="K4" s="7">
        <f>'IRA Calculations'!X110</f>
        <v>3036143333895.0713</v>
      </c>
      <c r="L4" s="7">
        <f>'IRA Calculations'!Y110</f>
        <v>3049179877856.2549</v>
      </c>
      <c r="M4" s="7">
        <f>'IRA Calculations'!Z110</f>
        <v>3063156938114.3711</v>
      </c>
      <c r="N4" s="7">
        <f>'IRA Calculations'!AA110</f>
        <v>3077970355808.1978</v>
      </c>
      <c r="O4" s="7">
        <f>'IRA Calculations'!AB110</f>
        <v>3092849135649.5029</v>
      </c>
      <c r="P4" s="7">
        <f>'IRA Calculations'!AC110</f>
        <v>3107578840494.6582</v>
      </c>
      <c r="Q4" s="7">
        <f>'IRA Calculations'!AD110</f>
        <v>3122979777880.894</v>
      </c>
      <c r="R4" s="7">
        <f>'IRA Calculations'!AE110</f>
        <v>3139154996727.9526</v>
      </c>
      <c r="S4" s="7">
        <f>'IRA Calculations'!AF110</f>
        <v>3155899552966.5366</v>
      </c>
      <c r="T4" s="7">
        <f>'IRA Calculations'!AG110</f>
        <v>3172716075600.9229</v>
      </c>
      <c r="U4" s="7">
        <f>'IRA Calculations'!AH110</f>
        <v>3189620332097.8857</v>
      </c>
      <c r="V4" s="7">
        <f>'IRA Calculations'!AI110</f>
        <v>3206502814915.7231</v>
      </c>
      <c r="W4" s="7">
        <f>'IRA Calculations'!AJ110</f>
        <v>3223311890552.127</v>
      </c>
      <c r="X4" s="7">
        <f>'IRA Calculations'!AK110</f>
        <v>3226283197033.8247</v>
      </c>
      <c r="Y4" s="7">
        <f>'IRA Calculations'!AL110</f>
        <v>3229216123770.7246</v>
      </c>
      <c r="Z4" s="7">
        <f>'IRA Calculations'!AM110</f>
        <v>3232200600651.0454</v>
      </c>
      <c r="AA4" s="7">
        <f>'IRA Calculations'!AN110</f>
        <v>3235306847614.6704</v>
      </c>
      <c r="AB4" s="7">
        <f>'IRA Calculations'!AO110</f>
        <v>3238573558962.7563</v>
      </c>
      <c r="AC4" s="7">
        <f>'IRA Calculations'!AP110</f>
        <v>3242005432340.4795</v>
      </c>
      <c r="AD4" s="7">
        <f>'IRA Calculations'!AQ110</f>
        <v>3245639860510.8672</v>
      </c>
      <c r="AE4" s="7">
        <f>'IRA Calculations'!AR110</f>
        <v>3249457630330.0366</v>
      </c>
      <c r="AF4" s="7">
        <f>'IRA Calculations'!AS110</f>
        <v>3253477256993.98</v>
      </c>
      <c r="AG4" s="7">
        <f>'IRA Calculations'!AT110</f>
        <v>3257703330786.814</v>
      </c>
    </row>
    <row r="5" spans="1:35" x14ac:dyDescent="0.2">
      <c r="A5" s="1" t="s">
        <v>79</v>
      </c>
      <c r="B5" s="7">
        <f>'IRA Calculations'!O111</f>
        <v>84056266.908438176</v>
      </c>
      <c r="C5" s="7">
        <f>'IRA Calculations'!P111</f>
        <v>84056266.908438176</v>
      </c>
      <c r="D5" s="7">
        <f>'IRA Calculations'!Q111</f>
        <v>84056266.908438176</v>
      </c>
      <c r="E5" s="7">
        <f>'IRA Calculations'!R111</f>
        <v>80576044.561210468</v>
      </c>
      <c r="F5" s="7">
        <f>'IRA Calculations'!S111</f>
        <v>76306765.054808259</v>
      </c>
      <c r="G5" s="7">
        <f>'IRA Calculations'!T111</f>
        <v>71642042.883479267</v>
      </c>
      <c r="H5" s="7">
        <f>'IRA Calculations'!U111</f>
        <v>66990565.78260269</v>
      </c>
      <c r="I5" s="7">
        <f>'IRA Calculations'!V111</f>
        <v>62721446.134742655</v>
      </c>
      <c r="J5" s="7">
        <f>'IRA Calculations'!W111</f>
        <v>59080386.334550455</v>
      </c>
      <c r="K5" s="7">
        <f>'IRA Calculations'!X111</f>
        <v>56187917.201094791</v>
      </c>
      <c r="L5" s="7">
        <f>'IRA Calculations'!Y111</f>
        <v>54050959.898963958</v>
      </c>
      <c r="M5" s="7">
        <f>'IRA Calculations'!Z111</f>
        <v>52614176.081894733</v>
      </c>
      <c r="N5" s="7">
        <f>'IRA Calculations'!AA111</f>
        <v>51755245.582184993</v>
      </c>
      <c r="O5" s="7">
        <f>'IRA Calculations'!AB111</f>
        <v>51316838.994333334</v>
      </c>
      <c r="P5" s="7">
        <f>'IRA Calculations'!AC111</f>
        <v>51159378.584139913</v>
      </c>
      <c r="Q5" s="7">
        <f>'IRA Calculations'!AD111</f>
        <v>51190274.257188343</v>
      </c>
      <c r="R5" s="7">
        <f>'IRA Calculations'!AE111</f>
        <v>51334917.702467777</v>
      </c>
      <c r="S5" s="7">
        <f>'IRA Calculations'!AF111</f>
        <v>51541003.047056317</v>
      </c>
      <c r="T5" s="7">
        <f>'IRA Calculations'!AG111</f>
        <v>51772063.767139576</v>
      </c>
      <c r="U5" s="7">
        <f>'IRA Calculations'!AH111</f>
        <v>52014868.347294465</v>
      </c>
      <c r="V5" s="7">
        <f>'IRA Calculations'!AI111</f>
        <v>52261460.300991587</v>
      </c>
      <c r="W5" s="7">
        <f>'IRA Calculations'!AJ111</f>
        <v>52508149.60940589</v>
      </c>
      <c r="X5" s="7">
        <f>'IRA Calculations'!AK111</f>
        <v>52547925.375179082</v>
      </c>
      <c r="Y5" s="7">
        <f>'IRA Calculations'!AL111</f>
        <v>52588168.947393388</v>
      </c>
      <c r="Z5" s="7">
        <f>'IRA Calculations'!AM111</f>
        <v>52630399.329719737</v>
      </c>
      <c r="AA5" s="7">
        <f>'IRA Calculations'!AN111</f>
        <v>52675805.552284077</v>
      </c>
      <c r="AB5" s="7">
        <f>'IRA Calculations'!AO111</f>
        <v>52725030.185413823</v>
      </c>
      <c r="AC5" s="7">
        <f>'IRA Calculations'!AP111</f>
        <v>52777770.477805994</v>
      </c>
      <c r="AD5" s="7">
        <f>'IRA Calculations'!AQ111</f>
        <v>52834460.545217454</v>
      </c>
      <c r="AE5" s="7">
        <f>'IRA Calculations'!AR111</f>
        <v>52894642.134008005</v>
      </c>
      <c r="AF5" s="7">
        <f>'IRA Calculations'!AS111</f>
        <v>52958412.500900269</v>
      </c>
      <c r="AG5" s="7">
        <f>'IRA Calculations'!AT111</f>
        <v>53025862.505746111</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228219039306.67542</v>
      </c>
      <c r="C10" s="7">
        <f>'IRA Calculations'!P116</f>
        <v>228219039306.67542</v>
      </c>
      <c r="D10" s="7">
        <f>'IRA Calculations'!Q116</f>
        <v>228219039306.67542</v>
      </c>
      <c r="E10" s="7">
        <f>'IRA Calculations'!R116</f>
        <v>224197167452.95184</v>
      </c>
      <c r="F10" s="7">
        <f>'IRA Calculations'!S116</f>
        <v>221185923874.10297</v>
      </c>
      <c r="G10" s="7">
        <f>'IRA Calculations'!T116</f>
        <v>219050233286.19885</v>
      </c>
      <c r="H10" s="7">
        <f>'IRA Calculations'!U116</f>
        <v>217653025358.15338</v>
      </c>
      <c r="I10" s="7">
        <f>'IRA Calculations'!V116</f>
        <v>216897292348.54568</v>
      </c>
      <c r="J10" s="7">
        <f>'IRA Calculations'!W116</f>
        <v>216638472531.49866</v>
      </c>
      <c r="K10" s="7">
        <f>'IRA Calculations'!X116</f>
        <v>216733380151.0224</v>
      </c>
      <c r="L10" s="7">
        <f>'IRA Calculations'!Y116</f>
        <v>217052192031.66797</v>
      </c>
      <c r="M10" s="7">
        <f>'IRA Calculations'!Z116</f>
        <v>217581956145.39026</v>
      </c>
      <c r="N10" s="7">
        <f>'IRA Calculations'!AA116</f>
        <v>218274411887.27631</v>
      </c>
      <c r="O10" s="7">
        <f>'IRA Calculations'!AB116</f>
        <v>219038872115.30316</v>
      </c>
      <c r="P10" s="7">
        <f>'IRA Calculations'!AC116</f>
        <v>219825211495.63068</v>
      </c>
      <c r="Q10" s="7">
        <f>'IRA Calculations'!AD116</f>
        <v>220668817881.85287</v>
      </c>
      <c r="R10" s="7">
        <f>'IRA Calculations'!AE116</f>
        <v>221565262047.10446</v>
      </c>
      <c r="S10" s="7">
        <f>'IRA Calculations'!AF116</f>
        <v>222502106707.70065</v>
      </c>
      <c r="T10" s="7">
        <f>'IRA Calculations'!AG116</f>
        <v>223443088478.19662</v>
      </c>
      <c r="U10" s="7">
        <f>'IRA Calculations'!AH116</f>
        <v>224392456679.59665</v>
      </c>
      <c r="V10" s="7">
        <f>'IRA Calculations'!AI116</f>
        <v>225344128147.8425</v>
      </c>
      <c r="W10" s="7">
        <f>'IRA Calculations'!AJ116</f>
        <v>226295191423.46057</v>
      </c>
      <c r="X10" s="7">
        <f>'IRA Calculations'!AK116</f>
        <v>226571614828.74045</v>
      </c>
      <c r="Y10" s="7">
        <f>'IRA Calculations'!AL116</f>
        <v>226840618724.621</v>
      </c>
      <c r="Z10" s="7">
        <f>'IRA Calculations'!AM116</f>
        <v>227107581483.58914</v>
      </c>
      <c r="AA10" s="7">
        <f>'IRA Calculations'!AN116</f>
        <v>227376948043.98563</v>
      </c>
      <c r="AB10" s="7">
        <f>'IRA Calculations'!AO116</f>
        <v>227651435240.80832</v>
      </c>
      <c r="AC10" s="7">
        <f>'IRA Calculations'!AP116</f>
        <v>227931755321.23096</v>
      </c>
      <c r="AD10" s="7">
        <f>'IRA Calculations'!AQ116</f>
        <v>228220094684.68439</v>
      </c>
      <c r="AE10" s="7">
        <f>'IRA Calculations'!AR116</f>
        <v>228515974883.2439</v>
      </c>
      <c r="AF10" s="7">
        <f>'IRA Calculations'!AS116</f>
        <v>228820845264.47449</v>
      </c>
      <c r="AG10" s="7">
        <f>'IRA Calculations'!AT116</f>
        <v>229135606907.60617</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4183812382638.2642</v>
      </c>
      <c r="C2" s="7">
        <f>'IRA Calculations'!P121</f>
        <v>4183812382638.2642</v>
      </c>
      <c r="D2" s="7">
        <f>'IRA Calculations'!Q121</f>
        <v>4183812382638.2642</v>
      </c>
      <c r="E2" s="7">
        <f>'IRA Calculations'!R121</f>
        <v>4217479565030.1519</v>
      </c>
      <c r="F2" s="7">
        <f>'IRA Calculations'!S121</f>
        <v>4252507955173.9399</v>
      </c>
      <c r="G2" s="7">
        <f>'IRA Calculations'!T121</f>
        <v>4291375003070.7363</v>
      </c>
      <c r="H2" s="7">
        <f>'IRA Calculations'!U121</f>
        <v>4332820611954.7354</v>
      </c>
      <c r="I2" s="7">
        <f>'IRA Calculations'!V121</f>
        <v>4371921573017.4507</v>
      </c>
      <c r="J2" s="7">
        <f>'IRA Calculations'!W121</f>
        <v>4412377790924.752</v>
      </c>
      <c r="K2" s="7">
        <f>'IRA Calculations'!X121</f>
        <v>4456774304543.3828</v>
      </c>
      <c r="L2" s="7">
        <f>'IRA Calculations'!Y121</f>
        <v>4498294222429.9062</v>
      </c>
      <c r="M2" s="7">
        <f>'IRA Calculations'!Z121</f>
        <v>4537944905785.8623</v>
      </c>
      <c r="N2" s="7">
        <f>'IRA Calculations'!AA121</f>
        <v>4576406671002.9922</v>
      </c>
      <c r="O2" s="7">
        <f>'IRA Calculations'!AB121</f>
        <v>4613397822398.0684</v>
      </c>
      <c r="P2" s="7">
        <f>'IRA Calculations'!AC121</f>
        <v>4654522454863.4854</v>
      </c>
      <c r="Q2" s="7">
        <f>'IRA Calculations'!AD121</f>
        <v>4701877740004.8252</v>
      </c>
      <c r="R2" s="7">
        <f>'IRA Calculations'!AE121</f>
        <v>4754052063553.9775</v>
      </c>
      <c r="S2" s="7">
        <f>'IRA Calculations'!AF121</f>
        <v>4806302778084.4912</v>
      </c>
      <c r="T2" s="7">
        <f>'IRA Calculations'!AG121</f>
        <v>4856890512099.9502</v>
      </c>
      <c r="U2" s="7">
        <f>'IRA Calculations'!AH121</f>
        <v>4908979625086.5303</v>
      </c>
      <c r="V2" s="7">
        <f>'IRA Calculations'!AI121</f>
        <v>4958567889053.4619</v>
      </c>
      <c r="W2" s="7">
        <f>'IRA Calculations'!AJ121</f>
        <v>5005006767332.2188</v>
      </c>
      <c r="X2" s="7">
        <f>'IRA Calculations'!AK121</f>
        <v>5041050741917.9658</v>
      </c>
      <c r="Y2" s="7">
        <f>'IRA Calculations'!AL121</f>
        <v>5077394020269.9844</v>
      </c>
      <c r="Z2" s="7">
        <f>'IRA Calculations'!AM121</f>
        <v>5115136505348.2881</v>
      </c>
      <c r="AA2" s="7">
        <f>'IRA Calculations'!AN121</f>
        <v>5152789679324.9941</v>
      </c>
      <c r="AB2" s="7">
        <f>'IRA Calculations'!AO121</f>
        <v>5189886200465.0518</v>
      </c>
      <c r="AC2" s="7">
        <f>'IRA Calculations'!AP121</f>
        <v>5222248613358.3184</v>
      </c>
      <c r="AD2" s="7">
        <f>'IRA Calculations'!AQ121</f>
        <v>5249628137692.4961</v>
      </c>
      <c r="AE2" s="7">
        <f>'IRA Calculations'!AR121</f>
        <v>5275508748516.1562</v>
      </c>
      <c r="AF2" s="7">
        <f>'IRA Calculations'!AS121</f>
        <v>5303044977250.3135</v>
      </c>
      <c r="AG2" s="7">
        <f>'IRA Calculations'!AT121</f>
        <v>5332951172218.7051</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948635719211.89954</v>
      </c>
      <c r="C2" s="7">
        <f>'IRA Calculations'!P134</f>
        <v>948635719211.89954</v>
      </c>
      <c r="D2" s="7">
        <f>'IRA Calculations'!Q134</f>
        <v>948635719211.89954</v>
      </c>
      <c r="E2" s="7">
        <f>'IRA Calculations'!R134</f>
        <v>948165096775.24048</v>
      </c>
      <c r="F2" s="7">
        <f>'IRA Calculations'!S134</f>
        <v>947551147908.58435</v>
      </c>
      <c r="G2" s="7">
        <f>'IRA Calculations'!T134</f>
        <v>946853555606.33606</v>
      </c>
      <c r="H2" s="7">
        <f>'IRA Calculations'!U134</f>
        <v>946180856879.06543</v>
      </c>
      <c r="I2" s="7">
        <f>'IRA Calculations'!V134</f>
        <v>945880569990.6947</v>
      </c>
      <c r="J2" s="7">
        <f>'IRA Calculations'!W134</f>
        <v>945893890710.22083</v>
      </c>
      <c r="K2" s="7">
        <f>'IRA Calculations'!X134</f>
        <v>946408720445.52771</v>
      </c>
      <c r="L2" s="7">
        <f>'IRA Calculations'!Y134</f>
        <v>947363703121.52661</v>
      </c>
      <c r="M2" s="7">
        <f>'IRA Calculations'!Z134</f>
        <v>948777283495.52466</v>
      </c>
      <c r="N2" s="7">
        <f>'IRA Calculations'!AA134</f>
        <v>950633755738.92749</v>
      </c>
      <c r="O2" s="7">
        <f>'IRA Calculations'!AB134</f>
        <v>952704118643.04883</v>
      </c>
      <c r="P2" s="7">
        <f>'IRA Calculations'!AC134</f>
        <v>954858245821.64758</v>
      </c>
      <c r="Q2" s="7">
        <f>'IRA Calculations'!AD134</f>
        <v>957019486297.56555</v>
      </c>
      <c r="R2" s="7">
        <f>'IRA Calculations'!AE134</f>
        <v>959076484775.90833</v>
      </c>
      <c r="S2" s="7">
        <f>'IRA Calculations'!AF134</f>
        <v>960902307331.08398</v>
      </c>
      <c r="T2" s="7">
        <f>'IRA Calculations'!AG134</f>
        <v>962284039949.84888</v>
      </c>
      <c r="U2" s="7">
        <f>'IRA Calculations'!AH134</f>
        <v>963493588167.34204</v>
      </c>
      <c r="V2" s="7">
        <f>'IRA Calculations'!AI134</f>
        <v>964242924039.38538</v>
      </c>
      <c r="W2" s="7">
        <f>'IRA Calculations'!AJ134</f>
        <v>964791730342.8656</v>
      </c>
      <c r="X2" s="7">
        <f>'IRA Calculations'!AK134</f>
        <v>965212093643.38049</v>
      </c>
      <c r="Y2" s="7">
        <f>'IRA Calculations'!AL134</f>
        <v>965394365083.7124</v>
      </c>
      <c r="Z2" s="7">
        <f>'IRA Calculations'!AM134</f>
        <v>965551962162.31335</v>
      </c>
      <c r="AA2" s="7">
        <f>'IRA Calculations'!AN134</f>
        <v>965667493649.03235</v>
      </c>
      <c r="AB2" s="7">
        <f>'IRA Calculations'!AO134</f>
        <v>965770711189.29517</v>
      </c>
      <c r="AC2" s="7">
        <f>'IRA Calculations'!AP134</f>
        <v>965827779723.82336</v>
      </c>
      <c r="AD2" s="7">
        <f>'IRA Calculations'!AQ134</f>
        <v>965830756693.44922</v>
      </c>
      <c r="AE2" s="7">
        <f>'IRA Calculations'!AR134</f>
        <v>965774335092.07214</v>
      </c>
      <c r="AF2" s="7">
        <f>'IRA Calculations'!AS134</f>
        <v>965620606660.38</v>
      </c>
      <c r="AG2" s="7">
        <f>'IRA Calculations'!AT134</f>
        <v>965334619386.86414</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19099682937280.598</v>
      </c>
      <c r="C4" s="7">
        <f>'IRA Calculations'!P136</f>
        <v>19099682937280.598</v>
      </c>
      <c r="D4" s="7">
        <f>'IRA Calculations'!Q136</f>
        <v>19099682937280.598</v>
      </c>
      <c r="E4" s="7">
        <f>'IRA Calculations'!R136</f>
        <v>19060199056037.219</v>
      </c>
      <c r="F4" s="7">
        <f>'IRA Calculations'!S136</f>
        <v>18997298623603.602</v>
      </c>
      <c r="G4" s="7">
        <f>'IRA Calculations'!T136</f>
        <v>18929459925849.656</v>
      </c>
      <c r="H4" s="7">
        <f>'IRA Calculations'!U136</f>
        <v>18857864760191.531</v>
      </c>
      <c r="I4" s="7">
        <f>'IRA Calculations'!V136</f>
        <v>18788632341303.535</v>
      </c>
      <c r="J4" s="7">
        <f>'IRA Calculations'!W136</f>
        <v>18719963366953.426</v>
      </c>
      <c r="K4" s="7">
        <f>'IRA Calculations'!X136</f>
        <v>18655469606558.855</v>
      </c>
      <c r="L4" s="7">
        <f>'IRA Calculations'!Y136</f>
        <v>18594261990821.93</v>
      </c>
      <c r="M4" s="7">
        <f>'IRA Calculations'!Z136</f>
        <v>18537851863960.715</v>
      </c>
      <c r="N4" s="7">
        <f>'IRA Calculations'!AA136</f>
        <v>18487301882943.078</v>
      </c>
      <c r="O4" s="7">
        <f>'IRA Calculations'!AB136</f>
        <v>18440414994655.766</v>
      </c>
      <c r="P4" s="7">
        <f>'IRA Calculations'!AC136</f>
        <v>18415581804663.914</v>
      </c>
      <c r="Q4" s="7">
        <f>'IRA Calculations'!AD136</f>
        <v>18395831037965.102</v>
      </c>
      <c r="R4" s="7">
        <f>'IRA Calculations'!AE136</f>
        <v>18381327883963.094</v>
      </c>
      <c r="S4" s="7">
        <f>'IRA Calculations'!AF136</f>
        <v>18371083653820.824</v>
      </c>
      <c r="T4" s="7">
        <f>'IRA Calculations'!AG136</f>
        <v>18361726956225.516</v>
      </c>
      <c r="U4" s="7">
        <f>'IRA Calculations'!AH136</f>
        <v>18358764138597.227</v>
      </c>
      <c r="V4" s="7">
        <f>'IRA Calculations'!AI136</f>
        <v>18355615243570.141</v>
      </c>
      <c r="W4" s="7">
        <f>'IRA Calculations'!AJ136</f>
        <v>18356082655921.035</v>
      </c>
      <c r="X4" s="7">
        <f>'IRA Calculations'!AK136</f>
        <v>18359669334833.629</v>
      </c>
      <c r="Y4" s="7">
        <f>'IRA Calculations'!AL136</f>
        <v>18362304369157.891</v>
      </c>
      <c r="Z4" s="7">
        <f>'IRA Calculations'!AM136</f>
        <v>18366770573020</v>
      </c>
      <c r="AA4" s="7">
        <f>'IRA Calculations'!AN136</f>
        <v>18371523143249.883</v>
      </c>
      <c r="AB4" s="7">
        <f>'IRA Calculations'!AO136</f>
        <v>18376657704313.98</v>
      </c>
      <c r="AC4" s="7">
        <f>'IRA Calculations'!AP136</f>
        <v>18381343199354.664</v>
      </c>
      <c r="AD4" s="7">
        <f>'IRA Calculations'!AQ136</f>
        <v>18385573389899.977</v>
      </c>
      <c r="AE4" s="7">
        <f>'IRA Calculations'!AR136</f>
        <v>18389487687175.871</v>
      </c>
      <c r="AF4" s="7">
        <f>'IRA Calculations'!AS136</f>
        <v>18392431414615.855</v>
      </c>
      <c r="AG4" s="7">
        <f>'IRA Calculations'!AT136</f>
        <v>18393693109659.621</v>
      </c>
    </row>
    <row r="5" spans="1:35" x14ac:dyDescent="0.2">
      <c r="A5" s="1" t="s">
        <v>79</v>
      </c>
      <c r="B5" s="7">
        <f>'IRA Calculations'!O137</f>
        <v>1163284484474.8462</v>
      </c>
      <c r="C5" s="7">
        <f>'IRA Calculations'!P137</f>
        <v>1163284484474.8462</v>
      </c>
      <c r="D5" s="7">
        <f>'IRA Calculations'!Q137</f>
        <v>1163284484474.8462</v>
      </c>
      <c r="E5" s="7">
        <f>'IRA Calculations'!R137</f>
        <v>1180945213963.4312</v>
      </c>
      <c r="F5" s="7">
        <f>'IRA Calculations'!S137</f>
        <v>1198149633949.0979</v>
      </c>
      <c r="G5" s="7">
        <f>'IRA Calculations'!T137</f>
        <v>1214834533763.9243</v>
      </c>
      <c r="H5" s="7">
        <f>'IRA Calculations'!U137</f>
        <v>1230989040541.4678</v>
      </c>
      <c r="I5" s="7">
        <f>'IRA Calculations'!V137</f>
        <v>1246918193762.624</v>
      </c>
      <c r="J5" s="7">
        <f>'IRA Calculations'!W137</f>
        <v>1262360968262.9077</v>
      </c>
      <c r="K5" s="7">
        <f>'IRA Calculations'!X137</f>
        <v>1277425572523.2695</v>
      </c>
      <c r="L5" s="7">
        <f>'IRA Calculations'!Y137</f>
        <v>1291939881428.4216</v>
      </c>
      <c r="M5" s="7">
        <f>'IRA Calculations'!Z137</f>
        <v>1305905117905.8408</v>
      </c>
      <c r="N5" s="7">
        <f>'IRA Calculations'!AA137</f>
        <v>1319295130726.5652</v>
      </c>
      <c r="O5" s="7">
        <f>'IRA Calculations'!AB137</f>
        <v>1331886857729.9548</v>
      </c>
      <c r="P5" s="7">
        <f>'IRA Calculations'!AC137</f>
        <v>1343600835878.7603</v>
      </c>
      <c r="Q5" s="7">
        <f>'IRA Calculations'!AD137</f>
        <v>1354391889586.7971</v>
      </c>
      <c r="R5" s="7">
        <f>'IRA Calculations'!AE137</f>
        <v>1364129617014.8909</v>
      </c>
      <c r="S5" s="7">
        <f>'IRA Calculations'!AF137</f>
        <v>1372635919667.1687</v>
      </c>
      <c r="T5" s="7">
        <f>'IRA Calculations'!AG137</f>
        <v>1379593980561.0195</v>
      </c>
      <c r="U5" s="7">
        <f>'IRA Calculations'!AH137</f>
        <v>1385319850649.7803</v>
      </c>
      <c r="V5" s="7">
        <f>'IRA Calculations'!AI137</f>
        <v>1389401309356.6179</v>
      </c>
      <c r="W5" s="7">
        <f>'IRA Calculations'!AJ137</f>
        <v>1392244590661.729</v>
      </c>
      <c r="X5" s="7">
        <f>'IRA Calculations'!AK137</f>
        <v>1394028226051.4912</v>
      </c>
      <c r="Y5" s="7">
        <f>'IRA Calculations'!AL137</f>
        <v>1394744592476.2227</v>
      </c>
      <c r="Z5" s="7">
        <f>'IRA Calculations'!AM137</f>
        <v>1394854087542.5461</v>
      </c>
      <c r="AA5" s="7">
        <f>'IRA Calculations'!AN137</f>
        <v>1394528489263.7737</v>
      </c>
      <c r="AB5" s="7">
        <f>'IRA Calculations'!AO137</f>
        <v>1393969460319.2043</v>
      </c>
      <c r="AC5" s="7">
        <f>'IRA Calculations'!AP137</f>
        <v>1393271195465.5718</v>
      </c>
      <c r="AD5" s="7">
        <f>'IRA Calculations'!AQ137</f>
        <v>1392517061381.2358</v>
      </c>
      <c r="AE5" s="7">
        <f>'IRA Calculations'!AR137</f>
        <v>1391739218738.5117</v>
      </c>
      <c r="AF5" s="7">
        <f>'IRA Calculations'!AS137</f>
        <v>1390893822515.6611</v>
      </c>
      <c r="AG5" s="7">
        <f>'IRA Calculations'!AT137</f>
        <v>1389916336210.4451</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595000000000</v>
      </c>
      <c r="C7" s="7">
        <f>'IRA Calculations'!P139</f>
        <v>595000000000</v>
      </c>
      <c r="D7" s="7">
        <f>'IRA Calculations'!Q139</f>
        <v>595000000000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1000000000</v>
      </c>
      <c r="C8" s="7">
        <f>'IRA Calculations'!P140</f>
        <v>1000000000</v>
      </c>
      <c r="D8" s="7">
        <f>'IRA Calculations'!Q140</f>
        <v>1000000000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24000000000</v>
      </c>
      <c r="C9" s="7">
        <f>'IRA Calculations'!P141</f>
        <v>24000000000</v>
      </c>
      <c r="D9" s="7">
        <f>'IRA Calculations'!Q141</f>
        <v>24000000000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1365000000000</v>
      </c>
      <c r="C10" s="7">
        <f>'IRA Calculations'!P142</f>
        <v>1365000000000</v>
      </c>
      <c r="D10" s="7">
        <f>'IRA Calculations'!Q142</f>
        <v>1365000000000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5388233251192.249</v>
      </c>
      <c r="C2" s="7">
        <f>'IRA Calculations'!P147</f>
        <v>5388233251192.249</v>
      </c>
      <c r="D2" s="7">
        <f>'IRA Calculations'!Q147</f>
        <v>5388233251192.249</v>
      </c>
      <c r="E2" s="7">
        <f>'IRA Calculations'!R147</f>
        <v>5391153398896.3584</v>
      </c>
      <c r="F2" s="7">
        <f>'IRA Calculations'!S147</f>
        <v>5361354841310.9873</v>
      </c>
      <c r="G2" s="7">
        <f>'IRA Calculations'!T147</f>
        <v>5324695022532.835</v>
      </c>
      <c r="H2" s="7">
        <f>'IRA Calculations'!U147</f>
        <v>5286196086708.6963</v>
      </c>
      <c r="I2" s="7">
        <f>'IRA Calculations'!V147</f>
        <v>5245573815693.3955</v>
      </c>
      <c r="J2" s="7">
        <f>'IRA Calculations'!W147</f>
        <v>5200909654294.2363</v>
      </c>
      <c r="K2" s="7">
        <f>'IRA Calculations'!X147</f>
        <v>5153460616583.3359</v>
      </c>
      <c r="L2" s="7">
        <f>'IRA Calculations'!Y147</f>
        <v>5104935967334.7148</v>
      </c>
      <c r="M2" s="7">
        <f>'IRA Calculations'!Z147</f>
        <v>5051355470201.7148</v>
      </c>
      <c r="N2" s="7">
        <f>'IRA Calculations'!AA147</f>
        <v>5000636794897.7812</v>
      </c>
      <c r="O2" s="7">
        <f>'IRA Calculations'!AB147</f>
        <v>4951098407025.5586</v>
      </c>
      <c r="P2" s="7">
        <f>'IRA Calculations'!AC147</f>
        <v>4931833414494.2334</v>
      </c>
      <c r="Q2" s="7">
        <f>'IRA Calculations'!AD147</f>
        <v>4914231147974.541</v>
      </c>
      <c r="R2" s="7">
        <f>'IRA Calculations'!AE147</f>
        <v>4898227939952.1465</v>
      </c>
      <c r="S2" s="7">
        <f>'IRA Calculations'!AF147</f>
        <v>4885877585486.374</v>
      </c>
      <c r="T2" s="7">
        <f>'IRA Calculations'!AG147</f>
        <v>4876446925075.3848</v>
      </c>
      <c r="U2" s="7">
        <f>'IRA Calculations'!AH147</f>
        <v>4870007867992.1504</v>
      </c>
      <c r="V2" s="7">
        <f>'IRA Calculations'!AI147</f>
        <v>4867880433369.3984</v>
      </c>
      <c r="W2" s="7">
        <f>'IRA Calculations'!AJ147</f>
        <v>4870440768153.1172</v>
      </c>
      <c r="X2" s="7">
        <f>'IRA Calculations'!AK147</f>
        <v>4877671341368.4873</v>
      </c>
      <c r="Y2" s="7">
        <f>'IRA Calculations'!AL147</f>
        <v>4887052473556.1982</v>
      </c>
      <c r="Z2" s="7">
        <f>'IRA Calculations'!AM147</f>
        <v>4901047903961.9023</v>
      </c>
      <c r="AA2" s="7">
        <f>'IRA Calculations'!AN147</f>
        <v>4919108763849.6768</v>
      </c>
      <c r="AB2" s="7">
        <f>'IRA Calculations'!AO147</f>
        <v>4942937047890.3125</v>
      </c>
      <c r="AC2" s="7">
        <f>'IRA Calculations'!AP147</f>
        <v>4970122745505.626</v>
      </c>
      <c r="AD2" s="7">
        <f>'IRA Calculations'!AQ147</f>
        <v>4999355328386.8633</v>
      </c>
      <c r="AE2" s="7">
        <f>'IRA Calculations'!AR147</f>
        <v>5032648910874.0039</v>
      </c>
      <c r="AF2" s="7">
        <f>'IRA Calculations'!AS147</f>
        <v>5069736511459.8926</v>
      </c>
      <c r="AG2" s="7">
        <f>'IRA Calculations'!AT147</f>
        <v>5109079206213.1104</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38858486528.220802</v>
      </c>
      <c r="C4" s="7">
        <f>'IRA Calculations'!P149</f>
        <v>38858486528.220802</v>
      </c>
      <c r="D4" s="7">
        <f>'IRA Calculations'!Q149</f>
        <v>38858486528.220802</v>
      </c>
      <c r="E4" s="7">
        <f>'IRA Calculations'!R149</f>
        <v>39476879161.499771</v>
      </c>
      <c r="F4" s="7">
        <f>'IRA Calculations'!S149</f>
        <v>40043205922.594757</v>
      </c>
      <c r="G4" s="7">
        <f>'IRA Calculations'!T149</f>
        <v>40562028018.594658</v>
      </c>
      <c r="H4" s="7">
        <f>'IRA Calculations'!U149</f>
        <v>41021066050.348839</v>
      </c>
      <c r="I4" s="7">
        <f>'IRA Calculations'!V149</f>
        <v>41427429617.757492</v>
      </c>
      <c r="J4" s="7">
        <f>'IRA Calculations'!W149</f>
        <v>41765700157.873497</v>
      </c>
      <c r="K4" s="7">
        <f>'IRA Calculations'!X149</f>
        <v>42031508227.340866</v>
      </c>
      <c r="L4" s="7">
        <f>'IRA Calculations'!Y149</f>
        <v>42224257164.607712</v>
      </c>
      <c r="M4" s="7">
        <f>'IRA Calculations'!Z149</f>
        <v>42335330173.105049</v>
      </c>
      <c r="N4" s="7">
        <f>'IRA Calculations'!AA149</f>
        <v>42361548985.26178</v>
      </c>
      <c r="O4" s="7">
        <f>'IRA Calculations'!AB149</f>
        <v>42297262323.811333</v>
      </c>
      <c r="P4" s="7">
        <f>'IRA Calculations'!AC149</f>
        <v>42133630224.869026</v>
      </c>
      <c r="Q4" s="7">
        <f>'IRA Calculations'!AD149</f>
        <v>41873447315.522507</v>
      </c>
      <c r="R4" s="7">
        <f>'IRA Calculations'!AE149</f>
        <v>41513927099.898018</v>
      </c>
      <c r="S4" s="7">
        <f>'IRA Calculations'!AF149</f>
        <v>41052823859.905289</v>
      </c>
      <c r="T4" s="7">
        <f>'IRA Calculations'!AG149</f>
        <v>40493700500.938309</v>
      </c>
      <c r="U4" s="7">
        <f>'IRA Calculations'!AH149</f>
        <v>39833720797.937065</v>
      </c>
      <c r="V4" s="7">
        <f>'IRA Calculations'!AI149</f>
        <v>39080106190.836258</v>
      </c>
      <c r="W4" s="7">
        <f>'IRA Calculations'!AJ149</f>
        <v>38246026161.679581</v>
      </c>
      <c r="X4" s="7">
        <f>'IRA Calculations'!AK149</f>
        <v>37334346527.91407</v>
      </c>
      <c r="Y4" s="7">
        <f>'IRA Calculations'!AL149</f>
        <v>36363140081.008492</v>
      </c>
      <c r="Z4" s="7">
        <f>'IRA Calculations'!AM149</f>
        <v>35343509997.097336</v>
      </c>
      <c r="AA4" s="7">
        <f>'IRA Calculations'!AN149</f>
        <v>34291846458.256199</v>
      </c>
      <c r="AB4" s="7">
        <f>'IRA Calculations'!AO149</f>
        <v>33227000153.651787</v>
      </c>
      <c r="AC4" s="7">
        <f>'IRA Calculations'!AP149</f>
        <v>32153909204.668678</v>
      </c>
      <c r="AD4" s="7">
        <f>'IRA Calculations'!AQ149</f>
        <v>31086369786.740986</v>
      </c>
      <c r="AE4" s="7">
        <f>'IRA Calculations'!AR149</f>
        <v>30036577657.051846</v>
      </c>
      <c r="AF4" s="7">
        <f>'IRA Calculations'!AS149</f>
        <v>29008177050.638454</v>
      </c>
      <c r="AG4" s="7">
        <f>'IRA Calculations'!AT149</f>
        <v>28002159700.439342</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3202317459490.8394</v>
      </c>
      <c r="C2" s="7">
        <f>'IRA Calculations'!P160</f>
        <v>3202317459490.8394</v>
      </c>
      <c r="D2" s="7">
        <f>'IRA Calculations'!Q160</f>
        <v>3202317459490.8394</v>
      </c>
      <c r="E2" s="7">
        <f>'IRA Calculations'!R160</f>
        <v>3141670532008.1357</v>
      </c>
      <c r="F2" s="7">
        <f>'IRA Calculations'!S160</f>
        <v>3050068786860.5786</v>
      </c>
      <c r="G2" s="7">
        <f>'IRA Calculations'!T160</f>
        <v>2952975428685.5166</v>
      </c>
      <c r="H2" s="7">
        <f>'IRA Calculations'!U160</f>
        <v>2861673729615.6577</v>
      </c>
      <c r="I2" s="7">
        <f>'IRA Calculations'!V160</f>
        <v>2773851747535.2754</v>
      </c>
      <c r="J2" s="7">
        <f>'IRA Calculations'!W160</f>
        <v>2689730478122.4448</v>
      </c>
      <c r="K2" s="7">
        <f>'IRA Calculations'!X160</f>
        <v>2611191241412.8804</v>
      </c>
      <c r="L2" s="7">
        <f>'IRA Calculations'!Y160</f>
        <v>2538984686139.8687</v>
      </c>
      <c r="M2" s="7">
        <f>'IRA Calculations'!Z160</f>
        <v>2475318167685.9858</v>
      </c>
      <c r="N2" s="7">
        <f>'IRA Calculations'!AA160</f>
        <v>2421029535643.5249</v>
      </c>
      <c r="O2" s="7">
        <f>'IRA Calculations'!AB160</f>
        <v>2374994840583.2939</v>
      </c>
      <c r="P2" s="7">
        <f>'IRA Calculations'!AC160</f>
        <v>2335925906711.9189</v>
      </c>
      <c r="Q2" s="7">
        <f>'IRA Calculations'!AD160</f>
        <v>2300755911809.623</v>
      </c>
      <c r="R2" s="7">
        <f>'IRA Calculations'!AE160</f>
        <v>2268753581850.4214</v>
      </c>
      <c r="S2" s="7">
        <f>'IRA Calculations'!AF160</f>
        <v>2238676779276.5415</v>
      </c>
      <c r="T2" s="7">
        <f>'IRA Calculations'!AG160</f>
        <v>2211482802490.5483</v>
      </c>
      <c r="U2" s="7">
        <f>'IRA Calculations'!AH160</f>
        <v>2187571805851.5049</v>
      </c>
      <c r="V2" s="7">
        <f>'IRA Calculations'!AI160</f>
        <v>2165649785620.3135</v>
      </c>
      <c r="W2" s="7">
        <f>'IRA Calculations'!AJ160</f>
        <v>2145390109824.9785</v>
      </c>
      <c r="X2" s="7">
        <f>'IRA Calculations'!AK160</f>
        <v>2127608753739.481</v>
      </c>
      <c r="Y2" s="7">
        <f>'IRA Calculations'!AL160</f>
        <v>2114000038443.4421</v>
      </c>
      <c r="Z2" s="7">
        <f>'IRA Calculations'!AM160</f>
        <v>2103416463065.4031</v>
      </c>
      <c r="AA2" s="7">
        <f>'IRA Calculations'!AN160</f>
        <v>2095295993951.1946</v>
      </c>
      <c r="AB2" s="7">
        <f>'IRA Calculations'!AO160</f>
        <v>2090435117247.5986</v>
      </c>
      <c r="AC2" s="7">
        <f>'IRA Calculations'!AP160</f>
        <v>2087610282097.8726</v>
      </c>
      <c r="AD2" s="7">
        <f>'IRA Calculations'!AQ160</f>
        <v>2087236665762.7095</v>
      </c>
      <c r="AE2" s="7">
        <f>'IRA Calculations'!AR160</f>
        <v>2089104313902.7793</v>
      </c>
      <c r="AF2" s="7">
        <f>'IRA Calculations'!AS160</f>
        <v>2094087711616.585</v>
      </c>
      <c r="AG2" s="7">
        <f>'IRA Calculations'!AT160</f>
        <v>2101697078205.8362</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4336417842331.9102</v>
      </c>
      <c r="C2" s="7">
        <f>'IRA Calculations'!P173</f>
        <v>4336417842331.9102</v>
      </c>
      <c r="D2" s="7">
        <f>'IRA Calculations'!Q173</f>
        <v>4336417842331.9102</v>
      </c>
      <c r="E2" s="7">
        <f>'IRA Calculations'!R173</f>
        <v>4371380810219.6309</v>
      </c>
      <c r="F2" s="7">
        <f>'IRA Calculations'!S173</f>
        <v>4400607880780.792</v>
      </c>
      <c r="G2" s="7">
        <f>'IRA Calculations'!T173</f>
        <v>4422985118864.9941</v>
      </c>
      <c r="H2" s="7">
        <f>'IRA Calculations'!U173</f>
        <v>4435952839898.1553</v>
      </c>
      <c r="I2" s="7">
        <f>'IRA Calculations'!V173</f>
        <v>4438220138724.5127</v>
      </c>
      <c r="J2" s="7">
        <f>'IRA Calculations'!W173</f>
        <v>4432249615057.584</v>
      </c>
      <c r="K2" s="7">
        <f>'IRA Calculations'!X173</f>
        <v>4420755774426.7598</v>
      </c>
      <c r="L2" s="7">
        <f>'IRA Calculations'!Y173</f>
        <v>4408725474540.9512</v>
      </c>
      <c r="M2" s="7">
        <f>'IRA Calculations'!Z173</f>
        <v>4396782417035.3872</v>
      </c>
      <c r="N2" s="7">
        <f>'IRA Calculations'!AA173</f>
        <v>4388095098040.2178</v>
      </c>
      <c r="O2" s="7">
        <f>'IRA Calculations'!AB173</f>
        <v>4384145026242.5562</v>
      </c>
      <c r="P2" s="7">
        <f>'IRA Calculations'!AC173</f>
        <v>4383883845869.9907</v>
      </c>
      <c r="Q2" s="7">
        <f>'IRA Calculations'!AD173</f>
        <v>4387350600119.8286</v>
      </c>
      <c r="R2" s="7">
        <f>'IRA Calculations'!AE173</f>
        <v>4393745509774.7769</v>
      </c>
      <c r="S2" s="7">
        <f>'IRA Calculations'!AF173</f>
        <v>4402901058139.6338</v>
      </c>
      <c r="T2" s="7">
        <f>'IRA Calculations'!AG173</f>
        <v>4413999570395.9697</v>
      </c>
      <c r="U2" s="7">
        <f>'IRA Calculations'!AH173</f>
        <v>4427045297361.6211</v>
      </c>
      <c r="V2" s="7">
        <f>'IRA Calculations'!AI173</f>
        <v>4442443094768.9209</v>
      </c>
      <c r="W2" s="7">
        <f>'IRA Calculations'!AJ173</f>
        <v>4457786736267.708</v>
      </c>
      <c r="X2" s="7">
        <f>'IRA Calculations'!AK173</f>
        <v>4475881872518.4268</v>
      </c>
      <c r="Y2" s="7">
        <f>'IRA Calculations'!AL173</f>
        <v>4493975506737.21</v>
      </c>
      <c r="Z2" s="7">
        <f>'IRA Calculations'!AM173</f>
        <v>4514820449407.666</v>
      </c>
      <c r="AA2" s="7">
        <f>'IRA Calculations'!AN173</f>
        <v>4536557953233.3457</v>
      </c>
      <c r="AB2" s="7">
        <f>'IRA Calculations'!AO173</f>
        <v>4560761236080.3662</v>
      </c>
      <c r="AC2" s="7">
        <f>'IRA Calculations'!AP173</f>
        <v>4585263056167.0986</v>
      </c>
      <c r="AD2" s="7">
        <f>'IRA Calculations'!AQ173</f>
        <v>4611761156869.4463</v>
      </c>
      <c r="AE2" s="7">
        <f>'IRA Calculations'!AR173</f>
        <v>4639318102150.2197</v>
      </c>
      <c r="AF2" s="7">
        <f>'IRA Calculations'!AS173</f>
        <v>4667821296387.1162</v>
      </c>
      <c r="AG2" s="7">
        <f>'IRA Calculations'!AT173</f>
        <v>4697022325051.3955</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5649050575721.1279</v>
      </c>
      <c r="C4" s="7">
        <f>'IRA Calculations'!P175</f>
        <v>5649050575721.1279</v>
      </c>
      <c r="D4" s="7">
        <f>'IRA Calculations'!Q175</f>
        <v>5649050575721.1279</v>
      </c>
      <c r="E4" s="7">
        <f>'IRA Calculations'!R175</f>
        <v>5705982400747.5273</v>
      </c>
      <c r="F4" s="7">
        <f>'IRA Calculations'!S175</f>
        <v>5757093425671.6934</v>
      </c>
      <c r="G4" s="7">
        <f>'IRA Calculations'!T175</f>
        <v>5801791194545.8076</v>
      </c>
      <c r="H4" s="7">
        <f>'IRA Calculations'!U175</f>
        <v>5844465943961.2822</v>
      </c>
      <c r="I4" s="7">
        <f>'IRA Calculations'!V175</f>
        <v>5886540572238.3857</v>
      </c>
      <c r="J4" s="7">
        <f>'IRA Calculations'!W175</f>
        <v>5930294272084.1807</v>
      </c>
      <c r="K4" s="7">
        <f>'IRA Calculations'!X175</f>
        <v>5976462284086.6543</v>
      </c>
      <c r="L4" s="7">
        <f>'IRA Calculations'!Y175</f>
        <v>6027746396644.1396</v>
      </c>
      <c r="M4" s="7">
        <f>'IRA Calculations'!Z175</f>
        <v>6080073654174.6855</v>
      </c>
      <c r="N4" s="7">
        <f>'IRA Calculations'!AA175</f>
        <v>6131871439383.4766</v>
      </c>
      <c r="O4" s="7">
        <f>'IRA Calculations'!AB175</f>
        <v>6185477848237.1924</v>
      </c>
      <c r="P4" s="7">
        <f>'IRA Calculations'!AC175</f>
        <v>6237680426313.7676</v>
      </c>
      <c r="Q4" s="7">
        <f>'IRA Calculations'!AD175</f>
        <v>6290971270028.3623</v>
      </c>
      <c r="R4" s="7">
        <f>'IRA Calculations'!AE175</f>
        <v>6345186086375.5342</v>
      </c>
      <c r="S4" s="7">
        <f>'IRA Calculations'!AF175</f>
        <v>6398982391603.3994</v>
      </c>
      <c r="T4" s="7">
        <f>'IRA Calculations'!AG175</f>
        <v>6452917603673.1064</v>
      </c>
      <c r="U4" s="7">
        <f>'IRA Calculations'!AH175</f>
        <v>6504356497760.7402</v>
      </c>
      <c r="V4" s="7">
        <f>'IRA Calculations'!AI175</f>
        <v>6562132062697.8857</v>
      </c>
      <c r="W4" s="7">
        <f>'IRA Calculations'!AJ175</f>
        <v>6615775731657.375</v>
      </c>
      <c r="X4" s="7">
        <f>'IRA Calculations'!AK175</f>
        <v>6671491996732.75</v>
      </c>
      <c r="Y4" s="7">
        <f>'IRA Calculations'!AL175</f>
        <v>6725060035562.7012</v>
      </c>
      <c r="Z4" s="7">
        <f>'IRA Calculations'!AM175</f>
        <v>6780172519132.7637</v>
      </c>
      <c r="AA4" s="7">
        <f>'IRA Calculations'!AN175</f>
        <v>6833724393200.5801</v>
      </c>
      <c r="AB4" s="7">
        <f>'IRA Calculations'!AO175</f>
        <v>6891133218269.8828</v>
      </c>
      <c r="AC4" s="7">
        <f>'IRA Calculations'!AP175</f>
        <v>6946425032938.5615</v>
      </c>
      <c r="AD4" s="7">
        <f>'IRA Calculations'!AQ175</f>
        <v>7002530152058.0566</v>
      </c>
      <c r="AE4" s="7">
        <f>'IRA Calculations'!AR175</f>
        <v>7059275959466.4189</v>
      </c>
      <c r="AF4" s="7">
        <f>'IRA Calculations'!AS175</f>
        <v>7115809167830.0752</v>
      </c>
      <c r="AG4" s="7">
        <f>'IRA Calculations'!AT175</f>
        <v>7171557277122.5576</v>
      </c>
    </row>
    <row r="5" spans="1:35" x14ac:dyDescent="0.2">
      <c r="A5" s="1" t="s">
        <v>79</v>
      </c>
      <c r="B5" s="7">
        <f>'IRA Calculations'!O176</f>
        <v>9860247272.4181061</v>
      </c>
      <c r="C5" s="7">
        <f>'IRA Calculations'!P176</f>
        <v>9860247272.4181061</v>
      </c>
      <c r="D5" s="7">
        <f>'IRA Calculations'!Q176</f>
        <v>9860247272.4181061</v>
      </c>
      <c r="E5" s="7">
        <f>'IRA Calculations'!R176</f>
        <v>9382612477.9110966</v>
      </c>
      <c r="F5" s="7">
        <f>'IRA Calculations'!S176</f>
        <v>8901827774.2533607</v>
      </c>
      <c r="G5" s="7">
        <f>'IRA Calculations'!T176</f>
        <v>8421429610.0492735</v>
      </c>
      <c r="H5" s="7">
        <f>'IRA Calculations'!U176</f>
        <v>7957679416.948884</v>
      </c>
      <c r="I5" s="7">
        <f>'IRA Calculations'!V176</f>
        <v>7519251083.4876108</v>
      </c>
      <c r="J5" s="7">
        <f>'IRA Calculations'!W176</f>
        <v>7116938996.0605373</v>
      </c>
      <c r="K5" s="7">
        <f>'IRA Calculations'!X176</f>
        <v>6761548591.4428654</v>
      </c>
      <c r="L5" s="7">
        <f>'IRA Calculations'!Y176</f>
        <v>6458382631.3254395</v>
      </c>
      <c r="M5" s="7">
        <f>'IRA Calculations'!Z176</f>
        <v>6213551865.9658556</v>
      </c>
      <c r="N5" s="7">
        <f>'IRA Calculations'!AA176</f>
        <v>6022844856.7600536</v>
      </c>
      <c r="O5" s="7">
        <f>'IRA Calculations'!AB176</f>
        <v>5884885616.7653732</v>
      </c>
      <c r="P5" s="7">
        <f>'IRA Calculations'!AC176</f>
        <v>5783597504.2599487</v>
      </c>
      <c r="Q5" s="7">
        <f>'IRA Calculations'!AD176</f>
        <v>5712332848.4069691</v>
      </c>
      <c r="R5" s="7">
        <f>'IRA Calculations'!AE176</f>
        <v>5657141924.3915796</v>
      </c>
      <c r="S5" s="7">
        <f>'IRA Calculations'!AF176</f>
        <v>5611098250.0386066</v>
      </c>
      <c r="T5" s="7">
        <f>'IRA Calculations'!AG176</f>
        <v>5566936723.6522484</v>
      </c>
      <c r="U5" s="7">
        <f>'IRA Calculations'!AH176</f>
        <v>5522377475.1766109</v>
      </c>
      <c r="V5" s="7">
        <f>'IRA Calculations'!AI176</f>
        <v>5482129268.7972317</v>
      </c>
      <c r="W5" s="7">
        <f>'IRA Calculations'!AJ176</f>
        <v>5438255502.6439514</v>
      </c>
      <c r="X5" s="7">
        <f>'IRA Calculations'!AK176</f>
        <v>5391989653.9586124</v>
      </c>
      <c r="Y5" s="7">
        <f>'IRA Calculations'!AL176</f>
        <v>5346013605.5507364</v>
      </c>
      <c r="Z5" s="7">
        <f>'IRA Calculations'!AM176</f>
        <v>5297002153.622014</v>
      </c>
      <c r="AA5" s="7">
        <f>'IRA Calculations'!AN176</f>
        <v>5246195353.9995708</v>
      </c>
      <c r="AB5" s="7">
        <f>'IRA Calculations'!AO176</f>
        <v>5195384483.2178164</v>
      </c>
      <c r="AC5" s="7">
        <f>'IRA Calculations'!AP176</f>
        <v>5141911008.7348309</v>
      </c>
      <c r="AD5" s="7">
        <f>'IRA Calculations'!AQ176</f>
        <v>5088776816.1217852</v>
      </c>
      <c r="AE5" s="7">
        <f>'IRA Calculations'!AR176</f>
        <v>5034419041.5429268</v>
      </c>
      <c r="AF5" s="7">
        <f>'IRA Calculations'!AS176</f>
        <v>4977841053.7062426</v>
      </c>
      <c r="AG5" s="7">
        <f>'IRA Calculations'!AT176</f>
        <v>4920943352.4026508</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17721395727773.102</v>
      </c>
      <c r="C2" s="7">
        <f>'IRA Calculations'!P186</f>
        <v>17721395727773.102</v>
      </c>
      <c r="D2" s="7">
        <f>'IRA Calculations'!Q186</f>
        <v>17721395727773.102</v>
      </c>
      <c r="E2" s="7">
        <f>'IRA Calculations'!R186</f>
        <v>17896613026415.934</v>
      </c>
      <c r="F2" s="7">
        <f>'IRA Calculations'!S186</f>
        <v>18099976405901.582</v>
      </c>
      <c r="G2" s="7">
        <f>'IRA Calculations'!T186</f>
        <v>18336353874704.098</v>
      </c>
      <c r="H2" s="7">
        <f>'IRA Calculations'!U186</f>
        <v>18579041150668.852</v>
      </c>
      <c r="I2" s="7">
        <f>'IRA Calculations'!V186</f>
        <v>18838603672570.004</v>
      </c>
      <c r="J2" s="7">
        <f>'IRA Calculations'!W186</f>
        <v>19109506793830.367</v>
      </c>
      <c r="K2" s="7">
        <f>'IRA Calculations'!X186</f>
        <v>19387440621597.02</v>
      </c>
      <c r="L2" s="7">
        <f>'IRA Calculations'!Y186</f>
        <v>19677218903102.992</v>
      </c>
      <c r="M2" s="7">
        <f>'IRA Calculations'!Z186</f>
        <v>19974679026006.84</v>
      </c>
      <c r="N2" s="7">
        <f>'IRA Calculations'!AA186</f>
        <v>20278348185196.902</v>
      </c>
      <c r="O2" s="7">
        <f>'IRA Calculations'!AB186</f>
        <v>20596342311998.488</v>
      </c>
      <c r="P2" s="7">
        <f>'IRA Calculations'!AC186</f>
        <v>20921491170999.941</v>
      </c>
      <c r="Q2" s="7">
        <f>'IRA Calculations'!AD186</f>
        <v>21258220929141.988</v>
      </c>
      <c r="R2" s="7">
        <f>'IRA Calculations'!AE186</f>
        <v>21604756468684.809</v>
      </c>
      <c r="S2" s="7">
        <f>'IRA Calculations'!AF186</f>
        <v>21954958517794.859</v>
      </c>
      <c r="T2" s="7">
        <f>'IRA Calculations'!AG186</f>
        <v>22320563007729.664</v>
      </c>
      <c r="U2" s="7">
        <f>'IRA Calculations'!AH186</f>
        <v>22688562743872.316</v>
      </c>
      <c r="V2" s="7">
        <f>'IRA Calculations'!AI186</f>
        <v>23067965092220.859</v>
      </c>
      <c r="W2" s="7">
        <f>'IRA Calculations'!AJ186</f>
        <v>23457847611679.207</v>
      </c>
      <c r="X2" s="7">
        <f>'IRA Calculations'!AK186</f>
        <v>23859605591300.324</v>
      </c>
      <c r="Y2" s="7">
        <f>'IRA Calculations'!AL186</f>
        <v>24269626782757.988</v>
      </c>
      <c r="Z2" s="7">
        <f>'IRA Calculations'!AM186</f>
        <v>24692507888321.531</v>
      </c>
      <c r="AA2" s="7">
        <f>'IRA Calculations'!AN186</f>
        <v>25122504968055.824</v>
      </c>
      <c r="AB2" s="7">
        <f>'IRA Calculations'!AO186</f>
        <v>25556835195460.375</v>
      </c>
      <c r="AC2" s="7">
        <f>'IRA Calculations'!AP186</f>
        <v>26007211246975.371</v>
      </c>
      <c r="AD2" s="7">
        <f>'IRA Calculations'!AQ186</f>
        <v>26456998176445.688</v>
      </c>
      <c r="AE2" s="7">
        <f>'IRA Calculations'!AR186</f>
        <v>26921024805863.281</v>
      </c>
      <c r="AF2" s="7">
        <f>'IRA Calculations'!AS186</f>
        <v>27395640128872.48</v>
      </c>
      <c r="AG2" s="7">
        <f>'IRA Calculations'!AT186</f>
        <v>27883487443068.297</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9036408000470.0586</v>
      </c>
      <c r="C4" s="7">
        <f>'IRA Calculations'!P188</f>
        <v>9036408000470.0586</v>
      </c>
      <c r="D4" s="7">
        <f>'IRA Calculations'!Q188</f>
        <v>9036408000470.0586</v>
      </c>
      <c r="E4" s="7">
        <f>'IRA Calculations'!R188</f>
        <v>9005247256543.2949</v>
      </c>
      <c r="F4" s="7">
        <f>'IRA Calculations'!S188</f>
        <v>8995262834843.4277</v>
      </c>
      <c r="G4" s="7">
        <f>'IRA Calculations'!T188</f>
        <v>8981967584101.3379</v>
      </c>
      <c r="H4" s="7">
        <f>'IRA Calculations'!U188</f>
        <v>8963764516190.793</v>
      </c>
      <c r="I4" s="7">
        <f>'IRA Calculations'!V188</f>
        <v>8945314759057.4805</v>
      </c>
      <c r="J4" s="7">
        <f>'IRA Calculations'!W188</f>
        <v>8903987822424.5996</v>
      </c>
      <c r="K4" s="7">
        <f>'IRA Calculations'!X188</f>
        <v>8869022871010.1016</v>
      </c>
      <c r="L4" s="7">
        <f>'IRA Calculations'!Y188</f>
        <v>8843795652072.7246</v>
      </c>
      <c r="M4" s="7">
        <f>'IRA Calculations'!Z188</f>
        <v>8832499882399.2754</v>
      </c>
      <c r="N4" s="7">
        <f>'IRA Calculations'!AA188</f>
        <v>8825514682302.3477</v>
      </c>
      <c r="O4" s="7">
        <f>'IRA Calculations'!AB188</f>
        <v>8823385364800.6953</v>
      </c>
      <c r="P4" s="7">
        <f>'IRA Calculations'!AC188</f>
        <v>8827085703141.9902</v>
      </c>
      <c r="Q4" s="7">
        <f>'IRA Calculations'!AD188</f>
        <v>8826397570046.9316</v>
      </c>
      <c r="R4" s="7">
        <f>'IRA Calculations'!AE188</f>
        <v>8810921067229.9707</v>
      </c>
      <c r="S4" s="7">
        <f>'IRA Calculations'!AF188</f>
        <v>8798145162220.0059</v>
      </c>
      <c r="T4" s="7">
        <f>'IRA Calculations'!AG188</f>
        <v>8788991693691.5215</v>
      </c>
      <c r="U4" s="7">
        <f>'IRA Calculations'!AH188</f>
        <v>8786368997744.3379</v>
      </c>
      <c r="V4" s="7">
        <f>'IRA Calculations'!AI188</f>
        <v>8784057909236.4365</v>
      </c>
      <c r="W4" s="7">
        <f>'IRA Calculations'!AJ188</f>
        <v>8789017660978.1113</v>
      </c>
      <c r="X4" s="7">
        <f>'IRA Calculations'!AK188</f>
        <v>8793146459548.4219</v>
      </c>
      <c r="Y4" s="7">
        <f>'IRA Calculations'!AL188</f>
        <v>8791302782199.4219</v>
      </c>
      <c r="Z4" s="7">
        <f>'IRA Calculations'!AM188</f>
        <v>8782824463122.6836</v>
      </c>
      <c r="AA4" s="7">
        <f>'IRA Calculations'!AN188</f>
        <v>8771775382671.9805</v>
      </c>
      <c r="AB4" s="7">
        <f>'IRA Calculations'!AO188</f>
        <v>8759285117814.665</v>
      </c>
      <c r="AC4" s="7">
        <f>'IRA Calculations'!AP188</f>
        <v>8747937413567.9961</v>
      </c>
      <c r="AD4" s="7">
        <f>'IRA Calculations'!AQ188</f>
        <v>8739459094491.2559</v>
      </c>
      <c r="AE4" s="7">
        <f>'IRA Calculations'!AR188</f>
        <v>8727851717378.5439</v>
      </c>
      <c r="AF4" s="7">
        <f>'IRA Calculations'!AS188</f>
        <v>8719788874887.4873</v>
      </c>
      <c r="AG4" s="7">
        <f>'IRA Calculations'!AT188</f>
        <v>8710843144651.8457</v>
      </c>
    </row>
    <row r="5" spans="1:35" x14ac:dyDescent="0.2">
      <c r="A5" s="1" t="s">
        <v>79</v>
      </c>
      <c r="B5" s="7">
        <f>'IRA Calculations'!O189</f>
        <v>2435855268252.7354</v>
      </c>
      <c r="C5" s="7">
        <f>'IRA Calculations'!P189</f>
        <v>2435855268252.7354</v>
      </c>
      <c r="D5" s="7">
        <f>'IRA Calculations'!Q189</f>
        <v>2435855268252.7354</v>
      </c>
      <c r="E5" s="7">
        <f>'IRA Calculations'!R189</f>
        <v>2438568412484.583</v>
      </c>
      <c r="F5" s="7">
        <f>'IRA Calculations'!S189</f>
        <v>2437893640862.1479</v>
      </c>
      <c r="G5" s="7">
        <f>'IRA Calculations'!T189</f>
        <v>2435082092435.3774</v>
      </c>
      <c r="H5" s="7">
        <f>'IRA Calculations'!U189</f>
        <v>2427420622972.4028</v>
      </c>
      <c r="I5" s="7">
        <f>'IRA Calculations'!V189</f>
        <v>2420166828031.3076</v>
      </c>
      <c r="J5" s="7">
        <f>'IRA Calculations'!W189</f>
        <v>2415682408290.584</v>
      </c>
      <c r="K5" s="7">
        <f>'IRA Calculations'!X189</f>
        <v>2416244717975.9302</v>
      </c>
      <c r="L5" s="7">
        <f>'IRA Calculations'!Y189</f>
        <v>2416174429265.2798</v>
      </c>
      <c r="M5" s="7">
        <f>'IRA Calculations'!Z189</f>
        <v>2412139857272.8335</v>
      </c>
      <c r="N5" s="7">
        <f>'IRA Calculations'!AA189</f>
        <v>2406572991387.8164</v>
      </c>
      <c r="O5" s="7">
        <f>'IRA Calculations'!AB189</f>
        <v>2400317296138.2178</v>
      </c>
      <c r="P5" s="7">
        <f>'IRA Calculations'!AC189</f>
        <v>2400176718716.876</v>
      </c>
      <c r="Q5" s="7">
        <f>'IRA Calculations'!AD189</f>
        <v>2399979910327.0103</v>
      </c>
      <c r="R5" s="7">
        <f>'IRA Calculations'!AE189</f>
        <v>2400710912917.9707</v>
      </c>
      <c r="S5" s="7">
        <f>'IRA Calculations'!AF189</f>
        <v>2397055899963.1504</v>
      </c>
      <c r="T5" s="7">
        <f>'IRA Calculations'!AG189</f>
        <v>2396845033831.1582</v>
      </c>
      <c r="U5" s="7">
        <f>'IRA Calculations'!AH189</f>
        <v>2398461674176.5459</v>
      </c>
      <c r="V5" s="7">
        <f>'IRA Calculations'!AI189</f>
        <v>2398953695151.2412</v>
      </c>
      <c r="W5" s="7">
        <f>'IRA Calculations'!AJ189</f>
        <v>2399614409031.5298</v>
      </c>
      <c r="X5" s="7">
        <f>'IRA Calculations'!AK189</f>
        <v>2402102629389.2397</v>
      </c>
      <c r="Y5" s="7">
        <f>'IRA Calculations'!AL189</f>
        <v>2406797915261.9551</v>
      </c>
      <c r="Z5" s="7">
        <f>'IRA Calculations'!AM189</f>
        <v>2412069568562.1626</v>
      </c>
      <c r="AA5" s="7">
        <f>'IRA Calculations'!AN189</f>
        <v>2416961662824.7651</v>
      </c>
      <c r="AB5" s="7">
        <f>'IRA Calculations'!AO189</f>
        <v>2420743195458.8008</v>
      </c>
      <c r="AC5" s="7">
        <f>'IRA Calculations'!AP189</f>
        <v>2422879972263.1362</v>
      </c>
      <c r="AD5" s="7">
        <f>'IRA Calculations'!AQ189</f>
        <v>2423414166464.23</v>
      </c>
      <c r="AE5" s="7">
        <f>'IRA Calculations'!AR189</f>
        <v>2425030806809.6377</v>
      </c>
      <c r="AF5" s="7">
        <f>'IRA Calculations'!AS189</f>
        <v>2427041063934.7773</v>
      </c>
      <c r="AG5" s="7">
        <f>'IRA Calculations'!AT189</f>
        <v>2427800182010.0098</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2023-12-15T19:19:24Z</dcterms:modified>
</cp:coreProperties>
</file>