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E\webappdata\"/>
    </mc:Choice>
  </mc:AlternateContent>
  <xr:revisionPtr revIDLastSave="0" documentId="8_{198D5174-0DC0-4A45-835A-79A13A0A9236}"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<sst xmlns="http://schemas.openxmlformats.org/spreadsheetml/2006/main" count="42870" uniqueCount="4487">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</sst>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4056</v>
      </c>
      <c r="C1" s="380">
        <v>46286</v>
      </c>
      <c r="G1" s="381" t="s">
        <v>3999</v>
      </c>
      <c r="H1" s="381" t="s">
        <v>4000</v>
      </c>
    </row>
    <row r="2" spans="1:8" x14ac:dyDescent="0.45">
      <c r="B2" t="str">
        <f>_xlfn.XLOOKUP(B1,H:H,G:G,0,0,1)</f>
        <v>NE</v>
      </c>
      <c r="C2" t="str">
        <f>_xlfn.XLOOKUP(B2,G:G, H:H, 0,0,1)</f>
        <v>Nebraska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81.753799999999998</v>
      </c>
      <c r="E2" s="437">
        <f>SUMIFS('frozen policy trendline'!E:E,'frozen policy trendline'!$A:$A,About!$B$2)-SUMIFS('frozen policy trendline'!E:E,'frozen policy trendline'!$A:$A,About!$B$2,'frozen policy trendline'!$B:$B,"Output Total CO2e Emissions by Sector[LULUCF sector]")</f>
        <v>83.179069999999996</v>
      </c>
      <c r="F2" s="437">
        <f>SUMIFS('frozen policy trendline'!F:F,'frozen policy trendline'!$A:$A,About!$B$2)-SUMIFS('frozen policy trendline'!F:F,'frozen policy trendline'!$A:$A,About!$B$2,'frozen policy trendline'!$B:$B,"Output Total CO2e Emissions by Sector[LULUCF sector]")</f>
        <v>83.901540000000011</v>
      </c>
      <c r="G2" s="437">
        <f>SUMIFS('frozen policy trendline'!G:G,'frozen policy trendline'!$A:$A,About!$B$2)-SUMIFS('frozen policy trendline'!G:G,'frozen policy trendline'!$A:$A,About!$B$2,'frozen policy trendline'!$B:$B,"Output Total CO2e Emissions by Sector[LULUCF sector]")</f>
        <v>84.737760000000009</v>
      </c>
      <c r="H2" s="437">
        <f>SUMIFS('frozen policy trendline'!H:H,'frozen policy trendline'!$A:$A,About!$B$2)-SUMIFS('frozen policy trendline'!H:H,'frozen policy trendline'!$A:$A,About!$B$2,'frozen policy trendline'!$B:$B,"Output Total CO2e Emissions by Sector[LULUCF sector]")</f>
        <v>85.143479999999997</v>
      </c>
      <c r="I2" s="437">
        <f>SUMIFS('frozen policy trendline'!I:I,'frozen policy trendline'!$A:$A,About!$B$2)-SUMIFS('frozen policy trendline'!I:I,'frozen policy trendline'!$A:$A,About!$B$2,'frozen policy trendline'!$B:$B,"Output Total CO2e Emissions by Sector[LULUCF sector]")</f>
        <v>84.82077000000001</v>
      </c>
      <c r="J2" s="437">
        <f>SUMIFS('frozen policy trendline'!J:J,'frozen policy trendline'!$A:$A,About!$B$2)-SUMIFS('frozen policy trendline'!J:J,'frozen policy trendline'!$A:$A,About!$B$2,'frozen policy trendline'!$B:$B,"Output Total CO2e Emissions by Sector[LULUCF sector]")</f>
        <v>83.016054980000007</v>
      </c>
      <c r="K2" s="437">
        <f>SUMIFS('frozen policy trendline'!K:K,'frozen policy trendline'!$A:$A,About!$B$2)-SUMIFS('frozen policy trendline'!K:K,'frozen policy trendline'!$A:$A,About!$B$2,'frozen policy trendline'!$B:$B,"Output Total CO2e Emissions by Sector[LULUCF sector]")</f>
        <v>80.716396680000003</v>
      </c>
      <c r="L2" s="437">
        <f>SUMIFS('frozen policy trendline'!L:L,'frozen policy trendline'!$A:$A,About!$B$2)-SUMIFS('frozen policy trendline'!L:L,'frozen policy trendline'!$A:$A,About!$B$2,'frozen policy trendline'!$B:$B,"Output Total CO2e Emissions by Sector[LULUCF sector]")</f>
        <v>78.683665329999997</v>
      </c>
      <c r="M2" s="437">
        <f>SUMIFS('frozen policy trendline'!M:M,'frozen policy trendline'!$A:$A,About!$B$2)-SUMIFS('frozen policy trendline'!M:M,'frozen policy trendline'!$A:$A,About!$B$2,'frozen policy trendline'!$B:$B,"Output Total CO2e Emissions by Sector[LULUCF sector]")</f>
        <v>77.502700180000005</v>
      </c>
      <c r="N2" s="437">
        <f>SUMIFS('frozen policy trendline'!N:N,'frozen policy trendline'!$A:$A,About!$B$2)-SUMIFS('frozen policy trendline'!N:N,'frozen policy trendline'!$A:$A,About!$B$2,'frozen policy trendline'!$B:$B,"Output Total CO2e Emissions by Sector[LULUCF sector]")</f>
        <v>70.595443660000001</v>
      </c>
      <c r="O2" s="437">
        <f>SUMIFS('frozen policy trendline'!O:O,'frozen policy trendline'!$A:$A,About!$B$2)-SUMIFS('frozen policy trendline'!O:O,'frozen policy trendline'!$A:$A,About!$B$2,'frozen policy trendline'!$B:$B,"Output Total CO2e Emissions by Sector[LULUCF sector]")</f>
        <v>70.588902099999999</v>
      </c>
      <c r="P2" s="437">
        <f>SUMIFS('frozen policy trendline'!P:P,'frozen policy trendline'!$A:$A,About!$B$2)-SUMIFS('frozen policy trendline'!P:P,'frozen policy trendline'!$A:$A,About!$B$2,'frozen policy trendline'!$B:$B,"Output Total CO2e Emissions by Sector[LULUCF sector]")</f>
        <v>70.081551300000001</v>
      </c>
      <c r="Q2" s="437">
        <f>SUMIFS('frozen policy trendline'!Q:Q,'frozen policy trendline'!$A:$A,About!$B$2)-SUMIFS('frozen policy trendline'!Q:Q,'frozen policy trendline'!$A:$A,About!$B$2,'frozen policy trendline'!$B:$B,"Output Total CO2e Emissions by Sector[LULUCF sector]")</f>
        <v>69.649441100000004</v>
      </c>
      <c r="R2" s="437">
        <f>SUMIFS('frozen policy trendline'!R:R,'frozen policy trendline'!$A:$A,About!$B$2)-SUMIFS('frozen policy trendline'!R:R,'frozen policy trendline'!$A:$A,About!$B$2,'frozen policy trendline'!$B:$B,"Output Total CO2e Emissions by Sector[LULUCF sector]")</f>
        <v>69.586140900000004</v>
      </c>
      <c r="S2" s="437">
        <f>SUMIFS('frozen policy trendline'!S:S,'frozen policy trendline'!$A:$A,About!$B$2)-SUMIFS('frozen policy trendline'!S:S,'frozen policy trendline'!$A:$A,About!$B$2,'frozen policy trendline'!$B:$B,"Output Total CO2e Emissions by Sector[LULUCF sector]")</f>
        <v>69.585561099999993</v>
      </c>
      <c r="T2" s="437">
        <f>SUMIFS('frozen policy trendline'!T:T,'frozen policy trendline'!$A:$A,About!$B$2)-SUMIFS('frozen policy trendline'!T:T,'frozen policy trendline'!$A:$A,About!$B$2,'frozen policy trendline'!$B:$B,"Output Total CO2e Emissions by Sector[LULUCF sector]")</f>
        <v>69.70725259999999</v>
      </c>
      <c r="U2" s="437">
        <f>SUMIFS('frozen policy trendline'!U:U,'frozen policy trendline'!$A:$A,About!$B$2)-SUMIFS('frozen policy trendline'!U:U,'frozen policy trendline'!$A:$A,About!$B$2,'frozen policy trendline'!$B:$B,"Output Total CO2e Emissions by Sector[LULUCF sector]")</f>
        <v>69.693344500000009</v>
      </c>
      <c r="V2" s="437">
        <f>SUMIFS('frozen policy trendline'!V:V,'frozen policy trendline'!$A:$A,About!$B$2)-SUMIFS('frozen policy trendline'!V:V,'frozen policy trendline'!$A:$A,About!$B$2,'frozen policy trendline'!$B:$B,"Output Total CO2e Emissions by Sector[LULUCF sector]")</f>
        <v>69.658035499999997</v>
      </c>
      <c r="W2" s="437">
        <f>SUMIFS('frozen policy trendline'!W:W,'frozen policy trendline'!$A:$A,About!$B$2)-SUMIFS('frozen policy trendline'!W:W,'frozen policy trendline'!$A:$A,About!$B$2,'frozen policy trendline'!$B:$B,"Output Total CO2e Emissions by Sector[LULUCF sector]")</f>
        <v>69.666886300000002</v>
      </c>
      <c r="X2" s="437">
        <f>SUMIFS('frozen policy trendline'!X:X,'frozen policy trendline'!$A:$A,About!$B$2)-SUMIFS('frozen policy trendline'!X:X,'frozen policy trendline'!$A:$A,About!$B$2,'frozen policy trendline'!$B:$B,"Output Total CO2e Emissions by Sector[LULUCF sector]")</f>
        <v>71.048477300000002</v>
      </c>
      <c r="Y2" s="437">
        <f>SUMIFS('frozen policy trendline'!Y:Y,'frozen policy trendline'!$A:$A,About!$B$2)-SUMIFS('frozen policy trendline'!Y:Y,'frozen policy trendline'!$A:$A,About!$B$2,'frozen policy trendline'!$B:$B,"Output Total CO2e Emissions by Sector[LULUCF sector]")</f>
        <v>71.389709200000013</v>
      </c>
      <c r="Z2" s="437">
        <f>SUMIFS('frozen policy trendline'!Z:Z,'frozen policy trendline'!$A:$A,About!$B$2)-SUMIFS('frozen policy trendline'!Z:Z,'frozen policy trendline'!$A:$A,About!$B$2,'frozen policy trendline'!$B:$B,"Output Total CO2e Emissions by Sector[LULUCF sector]")</f>
        <v>71.493549200000004</v>
      </c>
      <c r="AA2" s="437">
        <f>SUMIFS('frozen policy trendline'!AA:AA,'frozen policy trendline'!$A:$A,About!$B$2)-SUMIFS('frozen policy trendline'!AA:AA,'frozen policy trendline'!$A:$A,About!$B$2,'frozen policy trendline'!$B:$B,"Output Total CO2e Emissions by Sector[LULUCF sector]")</f>
        <v>71.593759000000006</v>
      </c>
      <c r="AB2" s="437">
        <f>SUMIFS('frozen policy trendline'!AB:AB,'frozen policy trendline'!$A:$A,About!$B$2)-SUMIFS('frozen policy trendline'!AB:AB,'frozen policy trendline'!$A:$A,About!$B$2,'frozen policy trendline'!$B:$B,"Output Total CO2e Emissions by Sector[LULUCF sector]")</f>
        <v>71.729018800000006</v>
      </c>
      <c r="AC2" s="437">
        <f>SUMIFS('frozen policy trendline'!AC:AC,'frozen policy trendline'!$A:$A,About!$B$2)-SUMIFS('frozen policy trendline'!AC:AC,'frozen policy trendline'!$A:$A,About!$B$2,'frozen policy trendline'!$B:$B,"Output Total CO2e Emissions by Sector[LULUCF sector]")</f>
        <v>71.740989200000001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NE</v>
      </c>
      <c r="C1" s="409">
        <f>SUM(C4:C87)</f>
        <v>33.124798398529506</v>
      </c>
      <c r="D1" s="409">
        <f t="shared" ref="D1:AG1" si="0">SUM(D4:D87)</f>
        <v>34.233438547039995</v>
      </c>
      <c r="E1" s="409">
        <f t="shared" si="0"/>
        <v>32.999469890539096</v>
      </c>
      <c r="F1" s="409">
        <f t="shared" si="0"/>
        <v>36.512686403319897</v>
      </c>
      <c r="G1" s="409">
        <f t="shared" si="0"/>
        <v>36.646440905284415</v>
      </c>
      <c r="H1" s="409">
        <f t="shared" si="0"/>
        <v>39.5466187650633</v>
      </c>
      <c r="I1" s="409">
        <f t="shared" si="0"/>
        <v>40.071163897278709</v>
      </c>
      <c r="J1" s="409">
        <f t="shared" si="0"/>
        <v>41.022669240458306</v>
      </c>
      <c r="K1" s="409">
        <f t="shared" si="0"/>
        <v>43.318304666512802</v>
      </c>
      <c r="L1" s="409">
        <f t="shared" si="0"/>
        <v>41.913256980046896</v>
      </c>
      <c r="M1" s="409">
        <f t="shared" si="0"/>
        <v>43.386028975658206</v>
      </c>
      <c r="N1" s="409">
        <f t="shared" si="0"/>
        <v>45.420089707226794</v>
      </c>
      <c r="O1" s="409">
        <f t="shared" si="0"/>
        <v>44.790923563110894</v>
      </c>
      <c r="P1" s="409">
        <f t="shared" si="0"/>
        <v>45.948449619135786</v>
      </c>
      <c r="Q1" s="409">
        <f t="shared" si="0"/>
        <v>45.568263062624503</v>
      </c>
      <c r="R1" s="409">
        <f t="shared" si="0"/>
        <v>45.755999727921498</v>
      </c>
      <c r="S1" s="409">
        <f t="shared" si="0"/>
        <v>46.605020382577301</v>
      </c>
      <c r="T1" s="409">
        <f t="shared" si="0"/>
        <v>47.091075456611598</v>
      </c>
      <c r="U1" s="409">
        <f t="shared" si="0"/>
        <v>48.751501990975804</v>
      </c>
      <c r="V1" s="409">
        <f t="shared" si="0"/>
        <v>49.320737359907582</v>
      </c>
      <c r="W1" s="409">
        <f t="shared" si="0"/>
        <v>49.908370927341196</v>
      </c>
      <c r="X1" s="409">
        <f t="shared" si="0"/>
        <v>52.833502428675203</v>
      </c>
      <c r="Y1" s="409">
        <f t="shared" si="0"/>
        <v>50.964629551672019</v>
      </c>
      <c r="Z1" s="409">
        <f t="shared" si="0"/>
        <v>54.015953399241013</v>
      </c>
      <c r="AA1" s="409">
        <f t="shared" si="0"/>
        <v>52.68192671385119</v>
      </c>
      <c r="AB1" s="409">
        <f t="shared" si="0"/>
        <v>51.1593983241982</v>
      </c>
      <c r="AC1" s="409">
        <f t="shared" si="0"/>
        <v>49.117933055170383</v>
      </c>
      <c r="AD1" s="409">
        <f t="shared" si="0"/>
        <v>48.185367056155307</v>
      </c>
      <c r="AE1" s="409">
        <f t="shared" si="0"/>
        <v>52.407850372858888</v>
      </c>
      <c r="AF1" s="409">
        <f t="shared" si="0"/>
        <v>50.513811431373199</v>
      </c>
      <c r="AG1" s="409">
        <f t="shared" si="0"/>
        <v>46.752873161672007</v>
      </c>
      <c r="AH1" s="409">
        <f>SUM(AH4:AH87)</f>
        <v>47.675334816415003</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45">
      <c r="A5" s="413" t="s">
        <v>2216</v>
      </c>
      <c r="B5" s="414" t="s">
        <v>4212</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45">
      <c r="A6" s="413" t="s">
        <v>2216</v>
      </c>
      <c r="B6" s="414" t="s">
        <v>4216</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45">
      <c r="A7" s="413" t="s">
        <v>2216</v>
      </c>
      <c r="B7" s="414" t="s">
        <v>4218</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45">
      <c r="A8" s="413" t="s">
        <v>2216</v>
      </c>
      <c r="B8" s="414" t="s">
        <v>4220</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45">
      <c r="A9" s="413" t="s">
        <v>2216</v>
      </c>
      <c r="B9" s="414" t="s">
        <v>4230</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45">
      <c r="A10" s="413" t="s">
        <v>2216</v>
      </c>
      <c r="B10" s="414" t="s">
        <v>4239</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45">
      <c r="A11" s="413" t="s">
        <v>2216</v>
      </c>
      <c r="B11" s="414" t="s">
        <v>4234</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45">
      <c r="A12" s="413" t="s">
        <v>2216</v>
      </c>
      <c r="B12" s="414" t="s">
        <v>4245</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4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45">
      <c r="A23" s="413" t="s">
        <v>2216</v>
      </c>
      <c r="B23" s="414" t="s">
        <v>4255</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45">
      <c r="A27" s="413" t="s">
        <v>2216</v>
      </c>
      <c r="B27" s="414" t="s">
        <v>4273</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45">
      <c r="A30" s="413" t="s">
        <v>2216</v>
      </c>
      <c r="B30" s="414" t="s">
        <v>4280</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15">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15">
        <f>SUMIFS('EPA Export Aggregation'!R:R,'EPA Export Aggregation'!$A:$A,$B33,'EPA Export Aggregation'!$D:$D,$A$1)*IF($A33="CH4",About!$D$58,IF($A33="N2O",About!$D$59,1))</f>
        <v>0.1466403333163</v>
      </c>
      <c r="P33" s="415">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8.2021489394299998E-2</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0.27991124355930003</v>
      </c>
      <c r="AD33" s="415">
        <f>SUMIFS('EPA Export Aggregation'!AG:AG,'EPA Export Aggregation'!$A:$A,$B33,'EPA Export Aggregation'!$D:$D,$A$1)*IF($A33="CH4",About!$D$58,IF($A33="N2O",About!$D$59,1))</f>
        <v>0</v>
      </c>
      <c r="AE33" s="415">
        <f>SUMIFS('EPA Export Aggregation'!AH:AH,'EPA Export Aggregation'!$A:$A,$B33,'EPA Export Aggregation'!$D:$D,$A$1)*IF($A33="CH4",About!$D$58,IF($A33="N2O",About!$D$59,1))</f>
        <v>1.16990677831E-2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2026-09-21T19:46:46Z</dcterms:modified>
</cp:coreProperties>
</file>