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E\bldgs\SYDEC\"/>
    </mc:Choice>
  </mc:AlternateContent>
  <xr:revisionPtr revIDLastSave="0" documentId="8_{AB6482DD-5EBB-462D-BB7E-EBD02F0400A4}"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l="1"/>
  <c r="H95" i="13"/>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<sst xmlns="http://schemas.openxmlformats.org/spreadsheetml/2006/main" count="194484" uniqueCount="2015">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</sst>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167</v>
      </c>
      <c r="C1" s="30">
        <v>46241</v>
      </c>
    </row>
    <row r="2" spans="1:3" x14ac:dyDescent="0.45">
      <c r="A2" s="3" t="s">
        <v>2</v>
      </c>
      <c r="B2" s="4" t="str">
        <f>IFERROR(INDEX(Geography!B:B, MATCH($B$1, Geography!C:C, 0)), "")</f>
        <v>NE</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Nebraska</v>
      </c>
    </row>
    <row r="311" spans="1:31" x14ac:dyDescent="0.45">
      <c r="A311" t="s">
        <v>1971</v>
      </c>
      <c r="B311" t="str">
        <f>About!$B$2</f>
        <v>NE</v>
      </c>
    </row>
    <row r="312" spans="1:31" x14ac:dyDescent="0.45">
      <c r="A312" t="s">
        <v>1972</v>
      </c>
      <c r="B312">
        <f>MATCH($B$311, $A$38:$A$85, 0)</f>
        <v>25</v>
      </c>
    </row>
    <row r="313" spans="1:31" x14ac:dyDescent="0.45">
      <c r="A313" t="s">
        <v>1973</v>
      </c>
      <c r="B313" s="24">
        <f>INDEX(Census_2020_Urban_Rural!$F$2:$F$57, MATCH($B$311, Census_2020_Urban_Rural!$B$2:$B$57, 0))</f>
        <v>73.005357113724983</v>
      </c>
    </row>
    <row r="314" spans="1:31" x14ac:dyDescent="0.45">
      <c r="A314" t="s">
        <v>1974</v>
      </c>
      <c r="B314" s="18">
        <f>$B$313 * $B$13</f>
        <v>0.73005357113724989</v>
      </c>
    </row>
    <row r="315" spans="1:31" x14ac:dyDescent="0.45">
      <c r="A315" t="s">
        <v>1975</v>
      </c>
      <c r="B315" s="22">
        <f>INDEX($K$38:$K$85, $B$312)</f>
        <v>20.365454125834408</v>
      </c>
    </row>
    <row r="316" spans="1:31" x14ac:dyDescent="0.45">
      <c r="A316" t="s">
        <v>1976</v>
      </c>
      <c r="B316" s="22">
        <f>INDEX($Q$38:$Q$85, $B$312)</f>
        <v>8.2888559927238994</v>
      </c>
    </row>
    <row r="317" spans="1:31" x14ac:dyDescent="0.45">
      <c r="A317" t="s">
        <v>1977</v>
      </c>
      <c r="B317" s="22">
        <f>$B$315 * $B$314</f>
        <v>14.867872512397248</v>
      </c>
    </row>
    <row r="318" spans="1:31" x14ac:dyDescent="0.45">
      <c r="A318" t="s">
        <v>1978</v>
      </c>
      <c r="B318" s="22">
        <f>$B$315 * (1 - $B$314)</f>
        <v>5.4975816134371582</v>
      </c>
    </row>
    <row r="319" spans="1:31" x14ac:dyDescent="0.45">
      <c r="A319" t="s">
        <v>1979</v>
      </c>
      <c r="B319" s="22">
        <f>$B$316</f>
        <v>8.2888559927238994</v>
      </c>
    </row>
    <row r="320" spans="1:31" x14ac:dyDescent="0.45">
      <c r="A320" t="s">
        <v>1980</v>
      </c>
      <c r="B320" s="24">
        <f>INDEX($S$38:$S$85, $B$312)</f>
        <v>6830.5999999999995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20.365454125834408</v>
      </c>
      <c r="C322" s="28">
        <f t="shared" si="214"/>
        <v>20.365454125834408</v>
      </c>
      <c r="D322" s="28">
        <f t="shared" si="214"/>
        <v>20.365454125834408</v>
      </c>
      <c r="E322" s="28">
        <f t="shared" si="214"/>
        <v>20.365454125834408</v>
      </c>
      <c r="F322" s="28">
        <f t="shared" si="214"/>
        <v>20.365454125834408</v>
      </c>
      <c r="G322" s="28">
        <f t="shared" si="214"/>
        <v>22.262429319639619</v>
      </c>
      <c r="H322" s="28">
        <f t="shared" si="214"/>
        <v>24.413853700006268</v>
      </c>
      <c r="I322" s="28">
        <f t="shared" si="214"/>
        <v>26.751958785886114</v>
      </c>
      <c r="J322" s="28">
        <f t="shared" si="214"/>
        <v>29.105270888676447</v>
      </c>
      <c r="K322" s="28">
        <f t="shared" si="214"/>
        <v>31.695647830956126</v>
      </c>
      <c r="L322" s="28">
        <f t="shared" si="214"/>
        <v>34.613115485337481</v>
      </c>
      <c r="M322" s="28">
        <f t="shared" si="214"/>
        <v>37.718165962356473</v>
      </c>
      <c r="N322" s="28">
        <f t="shared" si="214"/>
        <v>41.144457028956253</v>
      </c>
      <c r="O322" s="28">
        <f t="shared" si="214"/>
        <v>44.987216582012586</v>
      </c>
      <c r="P322" s="28">
        <f t="shared" si="214"/>
        <v>49.318790923430214</v>
      </c>
      <c r="Q322" s="28">
        <f t="shared" si="214"/>
        <v>54.155210393050396</v>
      </c>
      <c r="R322" s="28">
        <f t="shared" si="214"/>
        <v>59.65140675368162</v>
      </c>
      <c r="S322" s="28">
        <f t="shared" si="214"/>
        <v>65.804494942657797</v>
      </c>
      <c r="T322" s="28">
        <f t="shared" si="214"/>
        <v>72.69860970341567</v>
      </c>
      <c r="U322" s="28">
        <f t="shared" si="214"/>
        <v>80.351556514385209</v>
      </c>
      <c r="V322" s="28">
        <f t="shared" si="214"/>
        <v>88.881104900153062</v>
      </c>
      <c r="W322" s="28">
        <f t="shared" si="214"/>
        <v>98.341959172773656</v>
      </c>
      <c r="X322" s="28">
        <f t="shared" si="214"/>
        <v>108.78938686743163</v>
      </c>
      <c r="Y322" s="28">
        <f t="shared" si="214"/>
        <v>120.47713779350691</v>
      </c>
      <c r="Z322" s="28">
        <f t="shared" si="214"/>
        <v>133.42827751247643</v>
      </c>
      <c r="AA322" s="28">
        <f t="shared" si="214"/>
        <v>147.90961619952569</v>
      </c>
      <c r="AB322" s="28">
        <f t="shared" si="214"/>
        <v>164.10886352847339</v>
      </c>
      <c r="AC322" s="28">
        <f t="shared" si="214"/>
        <v>182.38769544719895</v>
      </c>
      <c r="AD322" s="28">
        <f t="shared" si="214"/>
        <v>202.71179937290776</v>
      </c>
      <c r="AE322" s="28">
        <f t="shared" si="214"/>
        <v>225.62241189891955</v>
      </c>
    </row>
    <row r="323" spans="1:31" x14ac:dyDescent="0.45">
      <c r="A323" t="s">
        <v>1982</v>
      </c>
      <c r="B323" s="28">
        <f t="shared" ref="B323:AE323" si="215">INDEX(B$258:B$305, $B$312)</f>
        <v>8.2888559927238994</v>
      </c>
      <c r="C323" s="28">
        <f t="shared" si="215"/>
        <v>8.2888559927238994</v>
      </c>
      <c r="D323" s="28">
        <f t="shared" si="215"/>
        <v>8.2888559927238994</v>
      </c>
      <c r="E323" s="28">
        <f t="shared" si="215"/>
        <v>8.2888559927238994</v>
      </c>
      <c r="F323" s="28">
        <f t="shared" si="215"/>
        <v>8.2888559927238994</v>
      </c>
      <c r="G323" s="28">
        <f t="shared" si="215"/>
        <v>9.8671826484395311</v>
      </c>
      <c r="H323" s="28">
        <f t="shared" si="215"/>
        <v>11.350661808834698</v>
      </c>
      <c r="I323" s="28">
        <f t="shared" si="215"/>
        <v>12.134321234808159</v>
      </c>
      <c r="J323" s="28">
        <f t="shared" si="215"/>
        <v>12.632159828531057</v>
      </c>
      <c r="K323" s="28">
        <f t="shared" si="215"/>
        <v>13.215219882094937</v>
      </c>
      <c r="L323" s="28">
        <f t="shared" si="215"/>
        <v>13.680188429643286</v>
      </c>
      <c r="M323" s="28">
        <f t="shared" si="215"/>
        <v>14.056677461027776</v>
      </c>
      <c r="N323" s="28">
        <f t="shared" si="215"/>
        <v>14.488156249616823</v>
      </c>
      <c r="O323" s="28">
        <f t="shared" si="215"/>
        <v>15.158071180988884</v>
      </c>
      <c r="P323" s="28">
        <f t="shared" si="215"/>
        <v>15.717282182502013</v>
      </c>
      <c r="Q323" s="28">
        <f t="shared" si="215"/>
        <v>16.20181843256109</v>
      </c>
      <c r="R323" s="28">
        <f t="shared" si="215"/>
        <v>17.068460174096245</v>
      </c>
      <c r="S323" s="28">
        <f t="shared" si="215"/>
        <v>17.944985692779849</v>
      </c>
      <c r="T323" s="28">
        <f t="shared" si="215"/>
        <v>19.046862427718033</v>
      </c>
      <c r="U323" s="28">
        <f t="shared" si="215"/>
        <v>20.038598168360885</v>
      </c>
      <c r="V323" s="28">
        <f t="shared" si="215"/>
        <v>20.59481173694433</v>
      </c>
      <c r="W323" s="28">
        <f t="shared" si="215"/>
        <v>21.444434636188532</v>
      </c>
      <c r="X323" s="28">
        <f t="shared" si="215"/>
        <v>21.916776959867281</v>
      </c>
      <c r="Y323" s="28">
        <f t="shared" si="215"/>
        <v>22.457109428385838</v>
      </c>
      <c r="Z323" s="28">
        <f t="shared" si="215"/>
        <v>22.906224468718985</v>
      </c>
      <c r="AA323" s="28">
        <f t="shared" si="215"/>
        <v>23.614232580775269</v>
      </c>
      <c r="AB323" s="28">
        <f t="shared" si="215"/>
        <v>24.510416397099242</v>
      </c>
      <c r="AC323" s="28">
        <f t="shared" si="215"/>
        <v>25.448136347867866</v>
      </c>
      <c r="AD323" s="28">
        <f t="shared" si="215"/>
        <v>26.177478017597235</v>
      </c>
      <c r="AE323" s="28">
        <f t="shared" si="215"/>
        <v>27.13809043548445</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4.1949916725556044E-3</v>
      </c>
      <c r="C330" s="28">
        <f t="shared" si="218"/>
        <v>4.1949916725556044E-3</v>
      </c>
      <c r="D330" s="28">
        <f t="shared" si="218"/>
        <v>4.1949916725556044E-3</v>
      </c>
      <c r="E330" s="28">
        <f t="shared" si="218"/>
        <v>4.1949916725556044E-3</v>
      </c>
      <c r="F330" s="28">
        <f t="shared" si="218"/>
        <v>4.1949916725556044E-3</v>
      </c>
      <c r="G330" s="28">
        <f t="shared" si="218"/>
        <v>4.7037759447309388E-3</v>
      </c>
      <c r="H330" s="28">
        <f t="shared" si="218"/>
        <v>5.2359259082424628E-3</v>
      </c>
      <c r="I330" s="28">
        <f t="shared" si="218"/>
        <v>5.6929523059020106E-3</v>
      </c>
      <c r="J330" s="28">
        <f t="shared" si="218"/>
        <v>6.1103608346569126E-3</v>
      </c>
      <c r="K330" s="28">
        <f t="shared" si="218"/>
        <v>6.5749520851830093E-3</v>
      </c>
      <c r="L330" s="28">
        <f t="shared" si="218"/>
        <v>7.0701408243757169E-3</v>
      </c>
      <c r="M330" s="28">
        <f t="shared" si="218"/>
        <v>7.5798382899575807E-3</v>
      </c>
      <c r="N330" s="28">
        <f t="shared" si="218"/>
        <v>8.1446158871216409E-3</v>
      </c>
      <c r="O330" s="28">
        <f t="shared" si="218"/>
        <v>8.8052715373468614E-3</v>
      </c>
      <c r="P330" s="28">
        <f t="shared" si="218"/>
        <v>9.5212826261136998E-3</v>
      </c>
      <c r="Q330" s="28">
        <f t="shared" si="218"/>
        <v>1.0300270668112827E-2</v>
      </c>
      <c r="R330" s="28">
        <f t="shared" si="218"/>
        <v>1.1231790315313132E-2</v>
      </c>
      <c r="S330" s="28">
        <f t="shared" si="218"/>
        <v>1.2260925926776221E-2</v>
      </c>
      <c r="T330" s="28">
        <f t="shared" si="218"/>
        <v>1.3431539269044258E-2</v>
      </c>
      <c r="U330" s="28">
        <f t="shared" si="218"/>
        <v>1.469712099709339E-2</v>
      </c>
      <c r="V330" s="28">
        <f t="shared" si="218"/>
        <v>1.602727676003534E-2</v>
      </c>
      <c r="W330" s="28">
        <f t="shared" si="218"/>
        <v>1.7536730859509003E-2</v>
      </c>
      <c r="X330" s="28">
        <f t="shared" si="218"/>
        <v>1.9135385445978235E-2</v>
      </c>
      <c r="Y330" s="28">
        <f t="shared" si="218"/>
        <v>2.0925577141377442E-2</v>
      </c>
      <c r="Z330" s="28">
        <f t="shared" si="218"/>
        <v>2.288737475202697E-2</v>
      </c>
      <c r="AA330" s="28">
        <f t="shared" si="218"/>
        <v>2.5111095479211341E-2</v>
      </c>
      <c r="AB330" s="28">
        <f t="shared" si="218"/>
        <v>2.7613866999322556E-2</v>
      </c>
      <c r="AC330" s="28">
        <f t="shared" si="218"/>
        <v>3.0427170643145086E-2</v>
      </c>
      <c r="AD330" s="28">
        <f t="shared" si="218"/>
        <v>3.3509395571473227E-2</v>
      </c>
      <c r="AE330" s="28">
        <f t="shared" si="218"/>
        <v>3.7004143462419703E-2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8.2888559927238994</v>
      </c>
      <c r="C8" s="23">
        <f>Calcs!C$323</f>
        <v>8.2888559927238994</v>
      </c>
      <c r="D8" s="23">
        <f>Calcs!D$323</f>
        <v>8.2888559927238994</v>
      </c>
      <c r="E8" s="23">
        <f>Calcs!E$323</f>
        <v>8.2888559927238994</v>
      </c>
      <c r="F8" s="23">
        <f>Calcs!F$323</f>
        <v>8.2888559927238994</v>
      </c>
      <c r="G8" s="23">
        <f>Calcs!G$323</f>
        <v>9.8671826484395311</v>
      </c>
      <c r="H8" s="23">
        <f>Calcs!H$323</f>
        <v>11.350661808834698</v>
      </c>
      <c r="I8" s="23">
        <f>Calcs!I$323</f>
        <v>12.134321234808159</v>
      </c>
      <c r="J8" s="23">
        <f>Calcs!J$323</f>
        <v>12.632159828531057</v>
      </c>
      <c r="K8" s="23">
        <f>Calcs!K$323</f>
        <v>13.215219882094937</v>
      </c>
      <c r="L8" s="23">
        <f>Calcs!L$323</f>
        <v>13.680188429643286</v>
      </c>
      <c r="M8" s="23">
        <f>Calcs!M$323</f>
        <v>14.056677461027776</v>
      </c>
      <c r="N8" s="23">
        <f>Calcs!N$323</f>
        <v>14.488156249616823</v>
      </c>
      <c r="O8" s="23">
        <f>Calcs!O$323</f>
        <v>15.158071180988884</v>
      </c>
      <c r="P8" s="23">
        <f>Calcs!P$323</f>
        <v>15.717282182502013</v>
      </c>
      <c r="Q8" s="23">
        <f>Calcs!Q$323</f>
        <v>16.20181843256109</v>
      </c>
      <c r="R8" s="23">
        <f>Calcs!R$323</f>
        <v>17.068460174096245</v>
      </c>
      <c r="S8" s="23">
        <f>Calcs!S$323</f>
        <v>17.944985692779849</v>
      </c>
      <c r="T8" s="23">
        <f>Calcs!T$323</f>
        <v>19.046862427718033</v>
      </c>
      <c r="U8" s="23">
        <f>Calcs!U$323</f>
        <v>20.038598168360885</v>
      </c>
      <c r="V8" s="23">
        <f>Calcs!V$323</f>
        <v>20.59481173694433</v>
      </c>
      <c r="W8" s="23">
        <f>Calcs!W$323</f>
        <v>21.444434636188532</v>
      </c>
      <c r="X8" s="23">
        <f>Calcs!X$323</f>
        <v>21.916776959867281</v>
      </c>
      <c r="Y8" s="23">
        <f>Calcs!Y$323</f>
        <v>22.457109428385838</v>
      </c>
      <c r="Z8" s="23">
        <f>Calcs!Z$323</f>
        <v>22.906224468718985</v>
      </c>
      <c r="AA8" s="23">
        <f>Calcs!AA$323</f>
        <v>23.614232580775269</v>
      </c>
      <c r="AB8" s="23">
        <f>Calcs!AB$323</f>
        <v>24.510416397099242</v>
      </c>
      <c r="AC8" s="23">
        <f>Calcs!AC$323</f>
        <v>25.448136347867866</v>
      </c>
      <c r="AD8" s="23">
        <f>Calcs!AD$323</f>
        <v>26.177478017597235</v>
      </c>
      <c r="AE8" s="23">
        <f>Calcs!AE$323</f>
        <v>27.13809043548445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14.867872512397248</v>
      </c>
      <c r="C8" s="23">
        <f>Calcs!C$322 * Calcs!$B$314</f>
        <v>14.867872512397248</v>
      </c>
      <c r="D8" s="23">
        <f>Calcs!D$322 * Calcs!$B$314</f>
        <v>14.867872512397248</v>
      </c>
      <c r="E8" s="23">
        <f>Calcs!E$322 * Calcs!$B$314</f>
        <v>14.867872512397248</v>
      </c>
      <c r="F8" s="23">
        <f>Calcs!F$322 * Calcs!$B$314</f>
        <v>14.867872512397248</v>
      </c>
      <c r="G8" s="23">
        <f>Calcs!G$322 * Calcs!$B$314</f>
        <v>16.25276602699352</v>
      </c>
      <c r="H8" s="23">
        <f>Calcs!H$322 * Calcs!$B$314</f>
        <v>17.823421078911938</v>
      </c>
      <c r="I8" s="23">
        <f>Calcs!I$322 * Calcs!$B$314</f>
        <v>19.530363046552687</v>
      </c>
      <c r="J8" s="23">
        <f>Calcs!J$322 * Calcs!$B$314</f>
        <v>21.248406951195278</v>
      </c>
      <c r="K8" s="23">
        <f>Calcs!K$322 * Calcs!$B$314</f>
        <v>23.139520888498147</v>
      </c>
      <c r="L8" s="23">
        <f>Calcs!L$322 * Calcs!$B$314</f>
        <v>25.269428568256671</v>
      </c>
      <c r="M8" s="23">
        <f>Calcs!M$322 * Calcs!$B$314</f>
        <v>27.53628175756581</v>
      </c>
      <c r="N8" s="23">
        <f>Calcs!N$322 * Calcs!$B$314</f>
        <v>30.037657786492634</v>
      </c>
      <c r="O8" s="23">
        <f>Calcs!O$322 * Calcs!$B$314</f>
        <v>32.843078121223193</v>
      </c>
      <c r="P8" s="23">
        <f>Calcs!P$322 * Calcs!$B$314</f>
        <v>36.00535943782161</v>
      </c>
      <c r="Q8" s="23">
        <f>Calcs!Q$322 * Calcs!$B$314</f>
        <v>39.536204743135549</v>
      </c>
      <c r="R8" s="23">
        <f>Calcs!R$322 * Calcs!$B$314</f>
        <v>43.548722523885935</v>
      </c>
      <c r="S8" s="23">
        <f>Calcs!S$322 * Calcs!$B$314</f>
        <v>48.040806529770428</v>
      </c>
      <c r="T8" s="23">
        <f>Calcs!T$322 * Calcs!$B$314</f>
        <v>53.073879630691735</v>
      </c>
      <c r="U8" s="23">
        <f>Calcs!U$322 * Calcs!$B$314</f>
        <v>58.660940779763479</v>
      </c>
      <c r="V8" s="23">
        <f>Calcs!V$322 * Calcs!$B$314</f>
        <v>64.887968038981256</v>
      </c>
      <c r="W8" s="23">
        <f>Calcs!W$322 * Calcs!$B$314</f>
        <v>71.794898486717031</v>
      </c>
      <c r="X8" s="23">
        <f>Calcs!X$322 * Calcs!$B$314</f>
        <v>79.422080384400303</v>
      </c>
      <c r="Y8" s="23">
        <f>Calcs!Y$322 * Calcs!$B$314</f>
        <v>87.954764686544252</v>
      </c>
      <c r="Z8" s="23">
        <f>Calcs!Z$322 * Calcs!$B$314</f>
        <v>97.409790488675426</v>
      </c>
      <c r="AA8" s="23">
        <f>Calcs!AA$322 * Calcs!$B$314</f>
        <v>107.98194351200375</v>
      </c>
      <c r="AB8" s="23">
        <f>Calcs!AB$322 * Calcs!$B$314</f>
        <v>119.80826187423759</v>
      </c>
      <c r="AC8" s="23">
        <f>Calcs!AC$322 * Calcs!$B$314</f>
        <v>133.15278839272074</v>
      </c>
      <c r="AD8" s="23">
        <f>Calcs!AD$322 * Calcs!$B$314</f>
        <v>147.99047304384905</v>
      </c>
      <c r="AE8" s="23">
        <f>Calcs!AE$322 * Calcs!$B$314</f>
        <v>164.71644753540576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5.4975816134371582</v>
      </c>
      <c r="C8" s="23">
        <f>Calcs!C$322 * (1 - Calcs!$B$314)</f>
        <v>5.4975816134371582</v>
      </c>
      <c r="D8" s="23">
        <f>Calcs!D$322 * (1 - Calcs!$B$314)</f>
        <v>5.4975816134371582</v>
      </c>
      <c r="E8" s="23">
        <f>Calcs!E$322 * (1 - Calcs!$B$314)</f>
        <v>5.4975816134371582</v>
      </c>
      <c r="F8" s="23">
        <f>Calcs!F$322 * (1 - Calcs!$B$314)</f>
        <v>5.4975816134371582</v>
      </c>
      <c r="G8" s="23">
        <f>Calcs!G$322 * (1 - Calcs!$B$314)</f>
        <v>6.0096632926460991</v>
      </c>
      <c r="H8" s="23">
        <f>Calcs!H$322 * (1 - Calcs!$B$314)</f>
        <v>6.5904326210943305</v>
      </c>
      <c r="I8" s="23">
        <f>Calcs!I$322 * (1 - Calcs!$B$314)</f>
        <v>7.2215957393334289</v>
      </c>
      <c r="J8" s="23">
        <f>Calcs!J$322 * (1 - Calcs!$B$314)</f>
        <v>7.856863937481168</v>
      </c>
      <c r="K8" s="23">
        <f>Calcs!K$322 * (1 - Calcs!$B$314)</f>
        <v>8.5561269424579773</v>
      </c>
      <c r="L8" s="23">
        <f>Calcs!L$322 * (1 - Calcs!$B$314)</f>
        <v>9.3436869170808077</v>
      </c>
      <c r="M8" s="23">
        <f>Calcs!M$322 * (1 - Calcs!$B$314)</f>
        <v>10.181884204790665</v>
      </c>
      <c r="N8" s="23">
        <f>Calcs!N$322 * (1 - Calcs!$B$314)</f>
        <v>11.106799242463618</v>
      </c>
      <c r="O8" s="23">
        <f>Calcs!O$322 * (1 - Calcs!$B$314)</f>
        <v>12.144138460789392</v>
      </c>
      <c r="P8" s="23">
        <f>Calcs!P$322 * (1 - Calcs!$B$314)</f>
        <v>13.3134314856086</v>
      </c>
      <c r="Q8" s="23">
        <f>Calcs!Q$322 * (1 - Calcs!$B$314)</f>
        <v>14.619005649914843</v>
      </c>
      <c r="R8" s="23">
        <f>Calcs!R$322 * (1 - Calcs!$B$314)</f>
        <v>16.102684229795688</v>
      </c>
      <c r="S8" s="23">
        <f>Calcs!S$322 * (1 - Calcs!$B$314)</f>
        <v>17.763688412887372</v>
      </c>
      <c r="T8" s="23">
        <f>Calcs!T$322 * (1 - Calcs!$B$314)</f>
        <v>19.624730072723931</v>
      </c>
      <c r="U8" s="23">
        <f>Calcs!U$322 * (1 - Calcs!$B$314)</f>
        <v>21.690615734621733</v>
      </c>
      <c r="V8" s="23">
        <f>Calcs!V$322 * (1 - Calcs!$B$314)</f>
        <v>23.993136861171799</v>
      </c>
      <c r="W8" s="23">
        <f>Calcs!W$322 * (1 - Calcs!$B$314)</f>
        <v>26.547060686056618</v>
      </c>
      <c r="X8" s="23">
        <f>Calcs!X$322 * (1 - Calcs!$B$314)</f>
        <v>29.367306483031335</v>
      </c>
      <c r="Y8" s="23">
        <f>Calcs!Y$322 * (1 - Calcs!$B$314)</f>
        <v>32.522373106962654</v>
      </c>
      <c r="Z8" s="23">
        <f>Calcs!Z$322 * (1 - Calcs!$B$314)</f>
        <v>36.018487023801001</v>
      </c>
      <c r="AA8" s="23">
        <f>Calcs!AA$322 * (1 - Calcs!$B$314)</f>
        <v>39.927672687521934</v>
      </c>
      <c r="AB8" s="23">
        <f>Calcs!AB$322 * (1 - Calcs!$B$314)</f>
        <v>44.300601654235805</v>
      </c>
      <c r="AC8" s="23">
        <f>Calcs!AC$322 * (1 - Calcs!$B$314)</f>
        <v>49.234907054478221</v>
      </c>
      <c r="AD8" s="23">
        <f>Calcs!AD$322 * (1 - Calcs!$B$314)</f>
        <v>54.721326329058719</v>
      </c>
      <c r="AE8" s="23">
        <f>Calcs!AE$322 * (1 - Calcs!$B$314)</f>
        <v>60.905964363513789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14.867872512397248</v>
      </c>
      <c r="C8" s="23">
        <f>'BDESC-rural-residential'!E8</f>
        <v>5.4975816134371582</v>
      </c>
      <c r="D8" s="23">
        <f>'BDESC-commercial'!E8</f>
        <v>8.2888559927238994</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2026-08-07T21:04:36Z</dcterms:modified>
</cp:coreProperties>
</file>